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ajor Front" sheetId="1" r:id="rId1"/>
    <sheet name="Minor Front" sheetId="2" r:id="rId2"/>
    <sheet name="Major Minerals" sheetId="3" r:id="rId3"/>
    <sheet name="Minor Minerals" sheetId="4" r:id="rId4"/>
    <sheet name="Office Major" sheetId="5" r:id="rId5"/>
    <sheet name="Office Minor" sheetId="6" r:id="rId6"/>
    <sheet name="Distt.Major" sheetId="7" r:id="rId7"/>
    <sheet name="Distt.Minor" sheetId="8" r:id="rId8"/>
    <sheet name="Distt. Major Minerals" sheetId="13" r:id="rId9"/>
    <sheet name="Distt. Minor Minerals" sheetId="14" r:id="rId10"/>
    <sheet name="Categorywise" sheetId="9" r:id="rId11"/>
    <sheet name="Distt. Lease" sheetId="11" r:id="rId12"/>
    <sheet name="Sheet1" sheetId="16" r:id="rId13"/>
  </sheets>
  <externalReferences>
    <externalReference r:id="rId14"/>
  </externalReferences>
  <definedNames>
    <definedName name="_xlnm.Print_Area" localSheetId="6">Distt.Major!$A$1:$H$204</definedName>
    <definedName name="_xlnm.Print_Area" localSheetId="7">Distt.Minor!$A$1:$H$583</definedName>
    <definedName name="_xlnm.Print_Area" localSheetId="0">'Major Front'!$A$1:$H$31</definedName>
    <definedName name="_xlnm.Print_Area" localSheetId="2">'Major Minerals'!$A$1:$H$235</definedName>
    <definedName name="_xlnm.Print_Area" localSheetId="3">'Minor Minerals'!$A$1:$H$733</definedName>
    <definedName name="_xlnm.Print_Area" localSheetId="4">'Office Major'!$A$1:$H$247</definedName>
    <definedName name="_xlnm.Print_Area" localSheetId="5">'Office Minor'!$A$1:$H$798</definedName>
  </definedNames>
  <calcPr calcId="124519"/>
</workbook>
</file>

<file path=xl/calcChain.xml><?xml version="1.0" encoding="utf-8"?>
<calcChain xmlns="http://schemas.openxmlformats.org/spreadsheetml/2006/main">
  <c r="D109" i="4"/>
  <c r="E109"/>
  <c r="F109"/>
  <c r="G109"/>
  <c r="H109"/>
  <c r="C62" i="5" l="1"/>
  <c r="D30" i="3"/>
  <c r="D18" i="1" s="1"/>
  <c r="E30" i="3"/>
  <c r="E18" i="1" s="1"/>
  <c r="F30" i="3"/>
  <c r="F18" i="1" s="1"/>
  <c r="G30" i="3"/>
  <c r="G18" i="1" s="1"/>
  <c r="H30" i="3"/>
  <c r="H18" i="1" s="1"/>
  <c r="C30" i="3"/>
  <c r="C18" i="1" s="1"/>
  <c r="D8" i="3"/>
  <c r="D15" i="1" s="1"/>
  <c r="E8" i="3"/>
  <c r="E15" i="1" s="1"/>
  <c r="F8" i="3"/>
  <c r="F15" i="1" s="1"/>
  <c r="G8" i="3"/>
  <c r="G15" i="1" s="1"/>
  <c r="H8" i="3"/>
  <c r="H15" i="1" s="1"/>
  <c r="C8" i="3"/>
  <c r="C15" i="1" s="1"/>
  <c r="D23" i="3"/>
  <c r="D16" i="1" s="1"/>
  <c r="E23" i="3"/>
  <c r="E16" i="1" s="1"/>
  <c r="F23" i="3"/>
  <c r="F16" i="1" s="1"/>
  <c r="G23" i="3"/>
  <c r="G16" i="1" s="1"/>
  <c r="H23" i="3"/>
  <c r="H16" i="1" s="1"/>
  <c r="C23" i="3"/>
  <c r="C16" i="1" s="1"/>
  <c r="D36" i="3"/>
  <c r="D17" i="1" s="1"/>
  <c r="E36" i="3"/>
  <c r="E17" i="1" s="1"/>
  <c r="F36" i="3"/>
  <c r="F17" i="1" s="1"/>
  <c r="G36" i="3"/>
  <c r="G17" i="1" s="1"/>
  <c r="H36" i="3"/>
  <c r="H17" i="1" s="1"/>
  <c r="C36" i="3"/>
  <c r="C17" i="1" s="1"/>
  <c r="D10" i="7"/>
  <c r="D28" i="13" s="1"/>
  <c r="D29" s="1"/>
  <c r="D208" s="1"/>
  <c r="E10" i="7"/>
  <c r="E28" i="13" s="1"/>
  <c r="E29" s="1"/>
  <c r="E208" s="1"/>
  <c r="F10" i="7"/>
  <c r="F28" i="13" s="1"/>
  <c r="F29" s="1"/>
  <c r="F208" s="1"/>
  <c r="G10" i="7"/>
  <c r="G28" i="13" s="1"/>
  <c r="G29" s="1"/>
  <c r="G208" s="1"/>
  <c r="H10" i="7"/>
  <c r="H28" i="13" s="1"/>
  <c r="H29" s="1"/>
  <c r="H208" s="1"/>
  <c r="D9" i="7"/>
  <c r="D15" i="13" s="1"/>
  <c r="D16" s="1"/>
  <c r="D204" s="1"/>
  <c r="E9" i="7"/>
  <c r="E15" i="13" s="1"/>
  <c r="E16" s="1"/>
  <c r="E204" s="1"/>
  <c r="F9" i="7"/>
  <c r="F15" i="13" s="1"/>
  <c r="F16" s="1"/>
  <c r="F204" s="1"/>
  <c r="G9" i="7"/>
  <c r="G15" i="13" s="1"/>
  <c r="G16" s="1"/>
  <c r="G204" s="1"/>
  <c r="H9" i="7"/>
  <c r="H15" i="13" s="1"/>
  <c r="H16" s="1"/>
  <c r="H204" s="1"/>
  <c r="C10" i="7"/>
  <c r="C28" i="13" s="1"/>
  <c r="C29" s="1"/>
  <c r="C208" s="1"/>
  <c r="C9" i="7"/>
  <c r="C15" i="13" s="1"/>
  <c r="C16" s="1"/>
  <c r="C204" s="1"/>
  <c r="C81" i="7"/>
  <c r="C22" i="13" s="1"/>
  <c r="C23" s="1"/>
  <c r="C209" s="1"/>
  <c r="D81" i="7"/>
  <c r="D22" i="13" s="1"/>
  <c r="D23" s="1"/>
  <c r="D209" s="1"/>
  <c r="E81" i="7"/>
  <c r="E22" i="13" s="1"/>
  <c r="E23" s="1"/>
  <c r="E209" s="1"/>
  <c r="F81" i="7"/>
  <c r="F22" i="13" s="1"/>
  <c r="F23" s="1"/>
  <c r="F209" s="1"/>
  <c r="G81" i="7"/>
  <c r="G22" i="13" s="1"/>
  <c r="G23" s="1"/>
  <c r="G209" s="1"/>
  <c r="H81" i="7"/>
  <c r="H22" i="13" s="1"/>
  <c r="H23" s="1"/>
  <c r="H209" s="1"/>
  <c r="B81" i="7"/>
  <c r="C44" l="1"/>
  <c r="C8" i="13" s="1"/>
  <c r="C9" s="1"/>
  <c r="C203" s="1"/>
  <c r="D44" i="7"/>
  <c r="D8" i="13" s="1"/>
  <c r="D9" s="1"/>
  <c r="D203" s="1"/>
  <c r="E44" i="7"/>
  <c r="E8" i="13" s="1"/>
  <c r="E9" s="1"/>
  <c r="E203" s="1"/>
  <c r="F44" i="7"/>
  <c r="F8" i="13" s="1"/>
  <c r="F9" s="1"/>
  <c r="F203" s="1"/>
  <c r="G44" i="7"/>
  <c r="G8" i="13" s="1"/>
  <c r="G9" s="1"/>
  <c r="G203" s="1"/>
  <c r="H44" i="7"/>
  <c r="H8" i="13" s="1"/>
  <c r="H9" s="1"/>
  <c r="H203" s="1"/>
  <c r="B44" i="7"/>
  <c r="D62" i="5"/>
  <c r="E62"/>
  <c r="F62"/>
  <c r="G62"/>
  <c r="H62"/>
  <c r="H37" i="3"/>
  <c r="G37"/>
  <c r="F37"/>
  <c r="E37"/>
  <c r="D37"/>
  <c r="C37"/>
  <c r="H31"/>
  <c r="G31"/>
  <c r="F31"/>
  <c r="E31"/>
  <c r="D31"/>
  <c r="C31"/>
  <c r="H24"/>
  <c r="G24"/>
  <c r="F24"/>
  <c r="E24"/>
  <c r="D24"/>
  <c r="C24"/>
  <c r="C9"/>
  <c r="H9"/>
  <c r="G9"/>
  <c r="F9"/>
  <c r="E9"/>
  <c r="D9"/>
  <c r="H210" l="1"/>
  <c r="D210"/>
  <c r="E211"/>
  <c r="H215"/>
  <c r="D215"/>
  <c r="E216"/>
  <c r="C211"/>
  <c r="E210"/>
  <c r="F211"/>
  <c r="C216"/>
  <c r="E215"/>
  <c r="F216"/>
  <c r="C210"/>
  <c r="F210"/>
  <c r="G211"/>
  <c r="C215"/>
  <c r="F215"/>
  <c r="G216"/>
  <c r="G210"/>
  <c r="H211"/>
  <c r="D211"/>
  <c r="G215"/>
  <c r="H216"/>
  <c r="D216"/>
  <c r="F13" i="9" l="1"/>
  <c r="E13"/>
  <c r="D13"/>
  <c r="F12"/>
  <c r="E12"/>
  <c r="D12"/>
  <c r="F11"/>
  <c r="E11"/>
  <c r="D11"/>
  <c r="F10"/>
  <c r="E10"/>
  <c r="D10"/>
  <c r="F9"/>
  <c r="F8"/>
  <c r="E8"/>
  <c r="D8"/>
  <c r="C13"/>
  <c r="C12"/>
  <c r="C10"/>
  <c r="C11"/>
  <c r="E9" l="1"/>
  <c r="D9"/>
  <c r="D100" i="3" l="1"/>
  <c r="E100"/>
  <c r="F100"/>
  <c r="G100"/>
  <c r="H100"/>
  <c r="D99"/>
  <c r="E99"/>
  <c r="F99"/>
  <c r="G99"/>
  <c r="H99"/>
  <c r="D98"/>
  <c r="E98"/>
  <c r="F98"/>
  <c r="G98"/>
  <c r="H98"/>
  <c r="F133"/>
  <c r="E133" l="1"/>
  <c r="D114" i="14" l="1"/>
  <c r="E114"/>
  <c r="F114"/>
  <c r="G114"/>
  <c r="H114"/>
  <c r="C114"/>
  <c r="D407" i="8"/>
  <c r="E407"/>
  <c r="F407"/>
  <c r="G407"/>
  <c r="H407"/>
  <c r="C407"/>
  <c r="D123" i="4"/>
  <c r="E123"/>
  <c r="F123"/>
  <c r="G123"/>
  <c r="H123"/>
  <c r="C123"/>
  <c r="D480" i="8"/>
  <c r="E480"/>
  <c r="F480"/>
  <c r="G480"/>
  <c r="H480"/>
  <c r="C480"/>
  <c r="D481"/>
  <c r="D407" i="14" s="1"/>
  <c r="E481" i="8"/>
  <c r="E407" i="14" s="1"/>
  <c r="F481" i="8"/>
  <c r="F407" i="14" s="1"/>
  <c r="G481" i="8"/>
  <c r="G407" i="14" s="1"/>
  <c r="H481" i="8"/>
  <c r="H407" i="14" s="1"/>
  <c r="C481" i="8"/>
  <c r="C407" i="14" s="1"/>
  <c r="D77" i="4"/>
  <c r="E77"/>
  <c r="F77"/>
  <c r="G77"/>
  <c r="H77"/>
  <c r="C77"/>
  <c r="D160" i="8"/>
  <c r="D239" i="14" s="1"/>
  <c r="E160" i="8"/>
  <c r="E239" i="14" s="1"/>
  <c r="F160" i="8"/>
  <c r="F239" i="14" s="1"/>
  <c r="G160" i="8"/>
  <c r="G239" i="14" s="1"/>
  <c r="H160" i="8"/>
  <c r="H239" i="14" s="1"/>
  <c r="C160" i="8"/>
  <c r="C239" i="14" s="1"/>
  <c r="G515"/>
  <c r="D284"/>
  <c r="E284"/>
  <c r="F284"/>
  <c r="G284"/>
  <c r="H284"/>
  <c r="C284"/>
  <c r="G177" i="8"/>
  <c r="G553" i="14" s="1"/>
  <c r="D174" i="8"/>
  <c r="D399" i="14" s="1"/>
  <c r="E174" i="8"/>
  <c r="E399" i="14" s="1"/>
  <c r="F174" i="8"/>
  <c r="F399" i="14" s="1"/>
  <c r="G174" i="8"/>
  <c r="G399" i="14" s="1"/>
  <c r="H174" i="8"/>
  <c r="H399" i="14" s="1"/>
  <c r="C174" i="8"/>
  <c r="C399" i="14" s="1"/>
  <c r="D172" i="8"/>
  <c r="D68" i="14" s="1"/>
  <c r="E172" i="8"/>
  <c r="E68" i="14" s="1"/>
  <c r="F172" i="8"/>
  <c r="F68" i="14" s="1"/>
  <c r="G172" i="8"/>
  <c r="G68" i="14" s="1"/>
  <c r="H172" i="8"/>
  <c r="H68" i="14" s="1"/>
  <c r="C172" i="8"/>
  <c r="C68" i="14" s="1"/>
  <c r="D173" i="8"/>
  <c r="D353" i="14" s="1"/>
  <c r="E173" i="8"/>
  <c r="E353" i="14" s="1"/>
  <c r="F173" i="8"/>
  <c r="F353" i="14" s="1"/>
  <c r="G173" i="8"/>
  <c r="G353" i="14" s="1"/>
  <c r="H173" i="8"/>
  <c r="H353" i="14" s="1"/>
  <c r="C173" i="8"/>
  <c r="C353" i="14" s="1"/>
  <c r="D161" i="8"/>
  <c r="D366" i="14" s="1"/>
  <c r="E161" i="8"/>
  <c r="E366" i="14" s="1"/>
  <c r="F161" i="8"/>
  <c r="F366" i="14" s="1"/>
  <c r="G161" i="8"/>
  <c r="G366" i="14" s="1"/>
  <c r="H161" i="8"/>
  <c r="H366" i="14" s="1"/>
  <c r="C161" i="8"/>
  <c r="C366" i="14" s="1"/>
  <c r="D169" i="8"/>
  <c r="D145" i="14" s="1"/>
  <c r="E169" i="8"/>
  <c r="E145" i="14" s="1"/>
  <c r="F169" i="8"/>
  <c r="F145" i="14" s="1"/>
  <c r="G169" i="8"/>
  <c r="G145" i="14" s="1"/>
  <c r="H169" i="8"/>
  <c r="H145" i="14" s="1"/>
  <c r="C169" i="8"/>
  <c r="C145" i="14" s="1"/>
  <c r="D170" i="8"/>
  <c r="D255" i="14" s="1"/>
  <c r="E170" i="8"/>
  <c r="E255" i="14" s="1"/>
  <c r="F170" i="8"/>
  <c r="F255" i="14" s="1"/>
  <c r="G170" i="8"/>
  <c r="G255" i="14" s="1"/>
  <c r="H170" i="8"/>
  <c r="H255" i="14" s="1"/>
  <c r="C170" i="8"/>
  <c r="C255" i="14" s="1"/>
  <c r="H159" i="8"/>
  <c r="H194" i="14" s="1"/>
  <c r="G159" i="8"/>
  <c r="G194" i="14" s="1"/>
  <c r="F159" i="8"/>
  <c r="F194" i="14" s="1"/>
  <c r="E159" i="8"/>
  <c r="E194" i="14" s="1"/>
  <c r="D159" i="8"/>
  <c r="D194" i="14" s="1"/>
  <c r="C159" i="8"/>
  <c r="C194" i="14" s="1"/>
  <c r="D157" i="8"/>
  <c r="D224" i="14" s="1"/>
  <c r="E157" i="8"/>
  <c r="E224" i="14" s="1"/>
  <c r="F157" i="8"/>
  <c r="F224" i="14" s="1"/>
  <c r="G157" i="8"/>
  <c r="G224" i="14" s="1"/>
  <c r="H157" i="8"/>
  <c r="H224" i="14" s="1"/>
  <c r="C157" i="8"/>
  <c r="C224" i="14" s="1"/>
  <c r="D164" i="8"/>
  <c r="D87" i="14" s="1"/>
  <c r="E164" i="8"/>
  <c r="E87" i="14" s="1"/>
  <c r="F164" i="8"/>
  <c r="F87" i="14" s="1"/>
  <c r="G164" i="8"/>
  <c r="G87" i="14" s="1"/>
  <c r="H164" i="8"/>
  <c r="H87" i="14" s="1"/>
  <c r="C164" i="8"/>
  <c r="C87" i="14" s="1"/>
  <c r="D162" i="8"/>
  <c r="D436" i="14" s="1"/>
  <c r="E162" i="8"/>
  <c r="E436" i="14" s="1"/>
  <c r="F162" i="8"/>
  <c r="F436" i="14" s="1"/>
  <c r="G162" i="8"/>
  <c r="G436" i="14" s="1"/>
  <c r="H162" i="8"/>
  <c r="H436" i="14" s="1"/>
  <c r="D163" i="8"/>
  <c r="D34" i="14" s="1"/>
  <c r="E163" i="8"/>
  <c r="E34" i="14" s="1"/>
  <c r="F163" i="8"/>
  <c r="F34" i="14" s="1"/>
  <c r="G163" i="8"/>
  <c r="G34" i="14" s="1"/>
  <c r="H163" i="8"/>
  <c r="H34" i="14" s="1"/>
  <c r="D165" i="8"/>
  <c r="D328" i="14" s="1"/>
  <c r="E165" i="8"/>
  <c r="E328" i="14" s="1"/>
  <c r="F165" i="8"/>
  <c r="F328" i="14" s="1"/>
  <c r="G165" i="8"/>
  <c r="G328" i="14" s="1"/>
  <c r="H165" i="8"/>
  <c r="H328" i="14" s="1"/>
  <c r="D166" i="8"/>
  <c r="D499" i="14" s="1"/>
  <c r="E166" i="8"/>
  <c r="E499" i="14" s="1"/>
  <c r="F166" i="8"/>
  <c r="F499" i="14" s="1"/>
  <c r="G166" i="8"/>
  <c r="G499" i="14" s="1"/>
  <c r="H166" i="8"/>
  <c r="H499" i="14" s="1"/>
  <c r="D167" i="8"/>
  <c r="E167"/>
  <c r="F167"/>
  <c r="G167"/>
  <c r="H167"/>
  <c r="D168"/>
  <c r="E168"/>
  <c r="F168"/>
  <c r="G168"/>
  <c r="H168"/>
  <c r="D171"/>
  <c r="D461" i="14" s="1"/>
  <c r="E171" i="8"/>
  <c r="E461" i="14" s="1"/>
  <c r="F171" i="8"/>
  <c r="F461" i="14" s="1"/>
  <c r="G171" i="8"/>
  <c r="G461" i="14" s="1"/>
  <c r="H171" i="8"/>
  <c r="H461" i="14" s="1"/>
  <c r="D175" i="8"/>
  <c r="D109" i="14" s="1"/>
  <c r="E175" i="8"/>
  <c r="E109" i="14" s="1"/>
  <c r="F175" i="8"/>
  <c r="F109" i="14" s="1"/>
  <c r="G175" i="8"/>
  <c r="G109" i="14" s="1"/>
  <c r="H175" i="8"/>
  <c r="H109" i="14" s="1"/>
  <c r="C162" i="8"/>
  <c r="C436" i="14" s="1"/>
  <c r="C163" i="8"/>
  <c r="C34" i="14" s="1"/>
  <c r="C165" i="8"/>
  <c r="C328" i="14" s="1"/>
  <c r="C166" i="8"/>
  <c r="C499" i="14" s="1"/>
  <c r="C167" i="8"/>
  <c r="C168"/>
  <c r="C171"/>
  <c r="C461" i="14" s="1"/>
  <c r="C175" i="8"/>
  <c r="C109" i="14" s="1"/>
  <c r="D147" i="8"/>
  <c r="D193" i="14" s="1"/>
  <c r="E147" i="8"/>
  <c r="E193" i="14" s="1"/>
  <c r="F147" i="8"/>
  <c r="F193" i="14" s="1"/>
  <c r="G147" i="8"/>
  <c r="G193" i="14" s="1"/>
  <c r="H147" i="8"/>
  <c r="H193" i="14" s="1"/>
  <c r="C147" i="8"/>
  <c r="C193" i="14" s="1"/>
  <c r="E435"/>
  <c r="D146" i="8"/>
  <c r="D223" i="14" s="1"/>
  <c r="E146" i="8"/>
  <c r="E223" i="14" s="1"/>
  <c r="F146" i="8"/>
  <c r="F223" i="14" s="1"/>
  <c r="G146" i="8"/>
  <c r="G223" i="14" s="1"/>
  <c r="H146" i="8"/>
  <c r="H223" i="14" s="1"/>
  <c r="C146" i="8"/>
  <c r="C223" i="14" s="1"/>
  <c r="C435"/>
  <c r="D193" i="6"/>
  <c r="E193"/>
  <c r="F193"/>
  <c r="G193"/>
  <c r="H193"/>
  <c r="C193"/>
  <c r="D150" i="8"/>
  <c r="E150"/>
  <c r="F150"/>
  <c r="G514" i="14"/>
  <c r="H150" i="8"/>
  <c r="D151"/>
  <c r="E151"/>
  <c r="F151"/>
  <c r="G151"/>
  <c r="G552" i="14" s="1"/>
  <c r="H151" i="8"/>
  <c r="C151"/>
  <c r="C150"/>
  <c r="G435" i="14"/>
  <c r="D144" i="8"/>
  <c r="D254" i="14" s="1"/>
  <c r="E144" i="8"/>
  <c r="E254" i="14" s="1"/>
  <c r="F144" i="8"/>
  <c r="F254" i="14" s="1"/>
  <c r="G144" i="8"/>
  <c r="G254" i="14" s="1"/>
  <c r="H144" i="8"/>
  <c r="H254" i="14" s="1"/>
  <c r="D145" i="8"/>
  <c r="D474" i="14" s="1"/>
  <c r="E145" i="8"/>
  <c r="E474" i="14" s="1"/>
  <c r="F145" i="8"/>
  <c r="F474" i="14" s="1"/>
  <c r="G145" i="8"/>
  <c r="G474" i="14" s="1"/>
  <c r="H145" i="8"/>
  <c r="H474" i="14" s="1"/>
  <c r="D148" i="8"/>
  <c r="D460" i="14" s="1"/>
  <c r="E148" i="8"/>
  <c r="E460" i="14" s="1"/>
  <c r="F148" i="8"/>
  <c r="F460" i="14" s="1"/>
  <c r="G148" i="8"/>
  <c r="G460" i="14" s="1"/>
  <c r="H148" i="8"/>
  <c r="H460" i="14" s="1"/>
  <c r="D149" i="8"/>
  <c r="D352" i="14" s="1"/>
  <c r="E149" i="8"/>
  <c r="E352" i="14" s="1"/>
  <c r="F149" i="8"/>
  <c r="F352" i="14" s="1"/>
  <c r="G149" i="8"/>
  <c r="G352" i="14" s="1"/>
  <c r="H149" i="8"/>
  <c r="H352" i="14" s="1"/>
  <c r="C144" i="8"/>
  <c r="C254" i="14" s="1"/>
  <c r="C145" i="8"/>
  <c r="C474" i="14" s="1"/>
  <c r="C148" i="8"/>
  <c r="C460" i="14" s="1"/>
  <c r="C149" i="8"/>
  <c r="C352" i="14" s="1"/>
  <c r="C369" i="8"/>
  <c r="C242" i="14" s="1"/>
  <c r="D369" i="8"/>
  <c r="D242" i="14" s="1"/>
  <c r="E369" i="8"/>
  <c r="E242" i="14" s="1"/>
  <c r="F369" i="8"/>
  <c r="F242" i="14" s="1"/>
  <c r="G369" i="8"/>
  <c r="G242" i="14" s="1"/>
  <c r="H369" i="8"/>
  <c r="H242" i="14" s="1"/>
  <c r="C372" i="8"/>
  <c r="C204" i="14" s="1"/>
  <c r="D372" i="8"/>
  <c r="D204" i="14" s="1"/>
  <c r="E372" i="8"/>
  <c r="E204" i="14" s="1"/>
  <c r="F372" i="8"/>
  <c r="F204" i="14" s="1"/>
  <c r="G372" i="8"/>
  <c r="G204" i="14" s="1"/>
  <c r="H372" i="8"/>
  <c r="H204" i="14" s="1"/>
  <c r="D296"/>
  <c r="E296"/>
  <c r="F296"/>
  <c r="G296"/>
  <c r="H296"/>
  <c r="C296"/>
  <c r="D442"/>
  <c r="E442"/>
  <c r="F442"/>
  <c r="G442"/>
  <c r="H442"/>
  <c r="C442"/>
  <c r="G528"/>
  <c r="G566"/>
  <c r="D283"/>
  <c r="E283"/>
  <c r="F283"/>
  <c r="G283"/>
  <c r="H283"/>
  <c r="C283"/>
  <c r="D435"/>
  <c r="F435"/>
  <c r="H435"/>
  <c r="G188" i="8"/>
  <c r="G94"/>
  <c r="G511" i="14" s="1"/>
  <c r="G95" i="8"/>
  <c r="G549" i="14" s="1"/>
  <c r="D91" i="8"/>
  <c r="D31" i="14" s="1"/>
  <c r="E91" i="8"/>
  <c r="E31" i="14" s="1"/>
  <c r="F91" i="8"/>
  <c r="F31" i="14" s="1"/>
  <c r="G91" i="8"/>
  <c r="G31" i="14" s="1"/>
  <c r="H91" i="8"/>
  <c r="H31" i="14" s="1"/>
  <c r="C91" i="8"/>
  <c r="C31" i="14" s="1"/>
  <c r="D86" i="8"/>
  <c r="D280" i="14" s="1"/>
  <c r="E86" i="8"/>
  <c r="E280" i="14" s="1"/>
  <c r="F86" i="8"/>
  <c r="F280" i="14" s="1"/>
  <c r="G86" i="8"/>
  <c r="G280" i="14" s="1"/>
  <c r="H86" i="8"/>
  <c r="H280" i="14" s="1"/>
  <c r="C86" i="8"/>
  <c r="C280" i="14" s="1"/>
  <c r="D87" i="8"/>
  <c r="D433" i="14" s="1"/>
  <c r="E87" i="8"/>
  <c r="E433" i="14" s="1"/>
  <c r="F87" i="8"/>
  <c r="F433" i="14" s="1"/>
  <c r="G87" i="8"/>
  <c r="G433" i="14" s="1"/>
  <c r="H87" i="8"/>
  <c r="H433" i="14" s="1"/>
  <c r="D88" i="8"/>
  <c r="D81" i="14" s="1"/>
  <c r="E88" i="8"/>
  <c r="E81" i="14" s="1"/>
  <c r="F88" i="8"/>
  <c r="F81" i="14" s="1"/>
  <c r="G88" i="8"/>
  <c r="G81" i="14" s="1"/>
  <c r="H88" i="8"/>
  <c r="H81" i="14" s="1"/>
  <c r="D89" i="8"/>
  <c r="D319" i="14" s="1"/>
  <c r="E89" i="8"/>
  <c r="E319" i="14" s="1"/>
  <c r="F89" i="8"/>
  <c r="F319" i="14" s="1"/>
  <c r="G89" i="8"/>
  <c r="G319" i="14" s="1"/>
  <c r="H89" i="8"/>
  <c r="H319" i="14" s="1"/>
  <c r="D90" i="8"/>
  <c r="D458" i="14" s="1"/>
  <c r="E90" i="8"/>
  <c r="E458" i="14" s="1"/>
  <c r="F90" i="8"/>
  <c r="F458" i="14" s="1"/>
  <c r="G90" i="8"/>
  <c r="G458" i="14" s="1"/>
  <c r="H90" i="8"/>
  <c r="H458" i="14" s="1"/>
  <c r="D92" i="8"/>
  <c r="D350" i="14" s="1"/>
  <c r="E92" i="8"/>
  <c r="E350" i="14" s="1"/>
  <c r="F92" i="8"/>
  <c r="F350" i="14" s="1"/>
  <c r="G92" i="8"/>
  <c r="G350" i="14" s="1"/>
  <c r="H92" i="8"/>
  <c r="H350" i="14" s="1"/>
  <c r="D93" i="8"/>
  <c r="D122" i="14" s="1"/>
  <c r="E93" i="8"/>
  <c r="E122" i="14" s="1"/>
  <c r="F93" i="8"/>
  <c r="F122" i="14" s="1"/>
  <c r="G93" i="8"/>
  <c r="G122" i="14" s="1"/>
  <c r="H93" i="8"/>
  <c r="H122" i="14" s="1"/>
  <c r="C87" i="8"/>
  <c r="C433" i="14" s="1"/>
  <c r="C88" i="8"/>
  <c r="C81" i="14" s="1"/>
  <c r="C89" i="8"/>
  <c r="C319" i="14" s="1"/>
  <c r="C90" i="8"/>
  <c r="C458" i="14" s="1"/>
  <c r="C92" i="8"/>
  <c r="C350" i="14" s="1"/>
  <c r="C93" i="8"/>
  <c r="C122" i="14" s="1"/>
  <c r="G41"/>
  <c r="D289"/>
  <c r="E289"/>
  <c r="F289"/>
  <c r="G289"/>
  <c r="H289"/>
  <c r="C291"/>
  <c r="C289"/>
  <c r="G559"/>
  <c r="G507"/>
  <c r="D276"/>
  <c r="E276"/>
  <c r="F276"/>
  <c r="G276"/>
  <c r="H276"/>
  <c r="C276"/>
  <c r="G29"/>
  <c r="D271" i="8"/>
  <c r="D463" i="14" s="1"/>
  <c r="E271" i="8"/>
  <c r="E463" i="14" s="1"/>
  <c r="F271" i="8"/>
  <c r="F463" i="14" s="1"/>
  <c r="G271" i="8"/>
  <c r="G463" i="14" s="1"/>
  <c r="H271" i="8"/>
  <c r="H463" i="14" s="1"/>
  <c r="C271" i="8"/>
  <c r="C463" i="14" s="1"/>
  <c r="D278" i="8"/>
  <c r="D96" i="14" s="1"/>
  <c r="E278" i="8"/>
  <c r="E96" i="14" s="1"/>
  <c r="F278" i="8"/>
  <c r="F96" i="14" s="1"/>
  <c r="G278" i="8"/>
  <c r="G96" i="14" s="1"/>
  <c r="H278" i="8"/>
  <c r="H96" i="14" s="1"/>
  <c r="C278" i="8"/>
  <c r="C96" i="14" s="1"/>
  <c r="D272" i="8"/>
  <c r="E272"/>
  <c r="F272"/>
  <c r="G272"/>
  <c r="H272"/>
  <c r="C272"/>
  <c r="D276"/>
  <c r="D389" i="14" s="1"/>
  <c r="E276" i="8"/>
  <c r="E389" i="14" s="1"/>
  <c r="F276" i="8"/>
  <c r="F389" i="14" s="1"/>
  <c r="G276" i="8"/>
  <c r="G389" i="14" s="1"/>
  <c r="H276" i="8"/>
  <c r="H389" i="14" s="1"/>
  <c r="C276" i="8"/>
  <c r="C389" i="14" s="1"/>
  <c r="D275" i="8"/>
  <c r="D401" i="14" s="1"/>
  <c r="E275" i="8"/>
  <c r="E401" i="14" s="1"/>
  <c r="F275" i="8"/>
  <c r="F401" i="14" s="1"/>
  <c r="G275" i="8"/>
  <c r="G401" i="14" s="1"/>
  <c r="H275" i="8"/>
  <c r="H401" i="14" s="1"/>
  <c r="C275" i="8"/>
  <c r="C401" i="14" s="1"/>
  <c r="D273" i="8"/>
  <c r="D111" i="14" s="1"/>
  <c r="E273" i="8"/>
  <c r="E111" i="14" s="1"/>
  <c r="F273" i="8"/>
  <c r="F111" i="14" s="1"/>
  <c r="G273" i="8"/>
  <c r="G111" i="14" s="1"/>
  <c r="H273" i="8"/>
  <c r="H111" i="14" s="1"/>
  <c r="C273" i="8"/>
  <c r="C111" i="14" s="1"/>
  <c r="D274" i="8"/>
  <c r="E274"/>
  <c r="F274"/>
  <c r="G274"/>
  <c r="H274"/>
  <c r="C274"/>
  <c r="D267"/>
  <c r="D55" i="14" s="1"/>
  <c r="E267" i="8"/>
  <c r="E55" i="14" s="1"/>
  <c r="F267" i="8"/>
  <c r="F55" i="14" s="1"/>
  <c r="G267" i="8"/>
  <c r="G55" i="14" s="1"/>
  <c r="H267" i="8"/>
  <c r="H55" i="14" s="1"/>
  <c r="C267" i="8"/>
  <c r="C55" i="14" s="1"/>
  <c r="D266" i="8"/>
  <c r="D225" i="14" s="1"/>
  <c r="E266" i="8"/>
  <c r="E225" i="14" s="1"/>
  <c r="F266" i="8"/>
  <c r="F225" i="14" s="1"/>
  <c r="G266" i="8"/>
  <c r="G225" i="14" s="1"/>
  <c r="H266" i="8"/>
  <c r="H225" i="14" s="1"/>
  <c r="C266" i="8"/>
  <c r="C225" i="14" s="1"/>
  <c r="D265" i="8"/>
  <c r="D259" i="14" s="1"/>
  <c r="E265" i="8"/>
  <c r="E259" i="14" s="1"/>
  <c r="F265" i="8"/>
  <c r="F259" i="14" s="1"/>
  <c r="G265" i="8"/>
  <c r="G259" i="14" s="1"/>
  <c r="H265" i="8"/>
  <c r="H259" i="14" s="1"/>
  <c r="C265" i="8"/>
  <c r="C259" i="14" s="1"/>
  <c r="D277" i="8"/>
  <c r="D487" i="14" s="1"/>
  <c r="E277" i="8"/>
  <c r="E487" i="14" s="1"/>
  <c r="F277" i="8"/>
  <c r="F487" i="14" s="1"/>
  <c r="G277" i="8"/>
  <c r="G487" i="14" s="1"/>
  <c r="H277" i="8"/>
  <c r="H487" i="14" s="1"/>
  <c r="D279" i="8"/>
  <c r="D313" i="14" s="1"/>
  <c r="E279" i="8"/>
  <c r="E313" i="14" s="1"/>
  <c r="F279" i="8"/>
  <c r="F313" i="14" s="1"/>
  <c r="G279" i="8"/>
  <c r="G313" i="14" s="1"/>
  <c r="H279" i="8"/>
  <c r="H313" i="14" s="1"/>
  <c r="D280" i="8"/>
  <c r="D355" i="14" s="1"/>
  <c r="E280" i="8"/>
  <c r="E355" i="14" s="1"/>
  <c r="F280" i="8"/>
  <c r="F355" i="14" s="1"/>
  <c r="G280" i="8"/>
  <c r="G355" i="14" s="1"/>
  <c r="H280" i="8"/>
  <c r="H355" i="14" s="1"/>
  <c r="D281" i="8"/>
  <c r="E281"/>
  <c r="F281"/>
  <c r="G281"/>
  <c r="G521" i="14" s="1"/>
  <c r="H281" i="8"/>
  <c r="D282"/>
  <c r="E282"/>
  <c r="F282"/>
  <c r="H282"/>
  <c r="C279"/>
  <c r="C313" i="14" s="1"/>
  <c r="C280" i="8"/>
  <c r="C355" i="14" s="1"/>
  <c r="C281" i="8"/>
  <c r="C282"/>
  <c r="C277"/>
  <c r="C487" i="14" s="1"/>
  <c r="D269" i="8"/>
  <c r="D41" i="14" s="1"/>
  <c r="E269" i="8"/>
  <c r="E41" i="14" s="1"/>
  <c r="F269" i="8"/>
  <c r="F41" i="14" s="1"/>
  <c r="H269" i="8"/>
  <c r="H41" i="14" s="1"/>
  <c r="D270" i="8"/>
  <c r="D197" i="14" s="1"/>
  <c r="E270" i="8"/>
  <c r="E197" i="14" s="1"/>
  <c r="F270" i="8"/>
  <c r="F197" i="14" s="1"/>
  <c r="G270" i="8"/>
  <c r="G197" i="14" s="1"/>
  <c r="H270" i="8"/>
  <c r="H197" i="14" s="1"/>
  <c r="C270" i="8"/>
  <c r="C197" i="14" s="1"/>
  <c r="C269" i="8"/>
  <c r="C41" i="14" s="1"/>
  <c r="D268" i="8"/>
  <c r="D147" i="14" s="1"/>
  <c r="E268" i="8"/>
  <c r="E147" i="14" s="1"/>
  <c r="F268" i="8"/>
  <c r="F147" i="14" s="1"/>
  <c r="G268" i="8"/>
  <c r="G147" i="14" s="1"/>
  <c r="H268" i="8"/>
  <c r="H147" i="14" s="1"/>
  <c r="C268" i="8"/>
  <c r="C147" i="14" s="1"/>
  <c r="D35" i="8"/>
  <c r="D475" i="14" s="1"/>
  <c r="E35" i="8"/>
  <c r="E475" i="14" s="1"/>
  <c r="F35" i="8"/>
  <c r="F475" i="14" s="1"/>
  <c r="G35" i="8"/>
  <c r="G475" i="14" s="1"/>
  <c r="H35" i="8"/>
  <c r="H475" i="14" s="1"/>
  <c r="C35" i="8"/>
  <c r="C475" i="14" s="1"/>
  <c r="D36" i="8"/>
  <c r="D482" i="14" s="1"/>
  <c r="E36" i="8"/>
  <c r="E482" i="14" s="1"/>
  <c r="F36" i="8"/>
  <c r="F482" i="14" s="1"/>
  <c r="G36" i="8"/>
  <c r="G482" i="14" s="1"/>
  <c r="H36" i="8"/>
  <c r="H482" i="14" s="1"/>
  <c r="D37" i="8"/>
  <c r="E37"/>
  <c r="F37"/>
  <c r="H37"/>
  <c r="D38"/>
  <c r="E38"/>
  <c r="F38"/>
  <c r="G38"/>
  <c r="G545" i="14" s="1"/>
  <c r="H38" i="8"/>
  <c r="C37"/>
  <c r="C38"/>
  <c r="C36"/>
  <c r="C482" i="14" s="1"/>
  <c r="D26" i="8"/>
  <c r="D250" i="14" s="1"/>
  <c r="E26" i="8"/>
  <c r="E250" i="14" s="1"/>
  <c r="F26" i="8"/>
  <c r="F250" i="14" s="1"/>
  <c r="G26" i="8"/>
  <c r="G250" i="14" s="1"/>
  <c r="H26" i="8"/>
  <c r="H250" i="14" s="1"/>
  <c r="D28" i="8"/>
  <c r="D142" i="14" s="1"/>
  <c r="E28" i="8"/>
  <c r="E142" i="14" s="1"/>
  <c r="F28" i="8"/>
  <c r="F142" i="14" s="1"/>
  <c r="G28" i="8"/>
  <c r="G142" i="14" s="1"/>
  <c r="H28" i="8"/>
  <c r="H142" i="14" s="1"/>
  <c r="D29" i="8"/>
  <c r="D365" i="14" s="1"/>
  <c r="E29" i="8"/>
  <c r="E365" i="14" s="1"/>
  <c r="F29" i="8"/>
  <c r="F365" i="14" s="1"/>
  <c r="G29" i="8"/>
  <c r="G365" i="14" s="1"/>
  <c r="H29" i="8"/>
  <c r="H365" i="14" s="1"/>
  <c r="D30" i="8"/>
  <c r="D80" i="14" s="1"/>
  <c r="E30" i="8"/>
  <c r="E80" i="14" s="1"/>
  <c r="F30" i="8"/>
  <c r="F80" i="14" s="1"/>
  <c r="G30" i="8"/>
  <c r="G80" i="14" s="1"/>
  <c r="H30" i="8"/>
  <c r="H80" i="14" s="1"/>
  <c r="D31" i="8"/>
  <c r="D29" i="14" s="1"/>
  <c r="E31" i="8"/>
  <c r="E29" i="14" s="1"/>
  <c r="F31" i="8"/>
  <c r="F29" i="14" s="1"/>
  <c r="H31" i="8"/>
  <c r="H29" i="14" s="1"/>
  <c r="D32" i="8"/>
  <c r="D187" i="14" s="1"/>
  <c r="E32" i="8"/>
  <c r="E187" i="14" s="1"/>
  <c r="F32" i="8"/>
  <c r="F187" i="14" s="1"/>
  <c r="G32" i="8"/>
  <c r="G187" i="14" s="1"/>
  <c r="H32" i="8"/>
  <c r="H187" i="14" s="1"/>
  <c r="D33" i="8"/>
  <c r="D107" i="14" s="1"/>
  <c r="E33" i="8"/>
  <c r="E107" i="14" s="1"/>
  <c r="F33" i="8"/>
  <c r="F107" i="14" s="1"/>
  <c r="G33" i="8"/>
  <c r="G107" i="14" s="1"/>
  <c r="H33" i="8"/>
  <c r="H107" i="14" s="1"/>
  <c r="D34" i="8"/>
  <c r="D456" i="14" s="1"/>
  <c r="E34" i="8"/>
  <c r="E456" i="14" s="1"/>
  <c r="F34" i="8"/>
  <c r="F456" i="14" s="1"/>
  <c r="G34" i="8"/>
  <c r="G456" i="14" s="1"/>
  <c r="H34" i="8"/>
  <c r="H456" i="14" s="1"/>
  <c r="C28" i="8"/>
  <c r="C142" i="14" s="1"/>
  <c r="C29" i="8"/>
  <c r="C365" i="14" s="1"/>
  <c r="C30" i="8"/>
  <c r="C80" i="14" s="1"/>
  <c r="C31" i="8"/>
  <c r="C29" i="14" s="1"/>
  <c r="C32" i="8"/>
  <c r="C187" i="14" s="1"/>
  <c r="C33" i="8"/>
  <c r="C107" i="14" s="1"/>
  <c r="C34" i="8"/>
  <c r="C456" i="14" s="1"/>
  <c r="C26" i="8"/>
  <c r="C250" i="14" s="1"/>
  <c r="C461" i="6"/>
  <c r="G340" i="14" l="1"/>
  <c r="F340"/>
  <c r="C340"/>
  <c r="H340"/>
  <c r="D340"/>
  <c r="E340"/>
  <c r="F69"/>
  <c r="H69"/>
  <c r="D69"/>
  <c r="G69"/>
  <c r="C69"/>
  <c r="E69"/>
  <c r="C283" i="8"/>
  <c r="E283"/>
  <c r="F283"/>
  <c r="G283"/>
  <c r="H283"/>
  <c r="D283"/>
  <c r="D125"/>
  <c r="D192" i="14" s="1"/>
  <c r="E125" i="8"/>
  <c r="E192" i="14" s="1"/>
  <c r="F125" i="8"/>
  <c r="F192" i="14" s="1"/>
  <c r="G125" i="8"/>
  <c r="G192" i="14" s="1"/>
  <c r="H125" i="8"/>
  <c r="H192" i="14" s="1"/>
  <c r="D126" i="8"/>
  <c r="D131" i="14" s="1"/>
  <c r="E126" i="8"/>
  <c r="E131" i="14" s="1"/>
  <c r="F126" i="8"/>
  <c r="F131" i="14" s="1"/>
  <c r="G126" i="8"/>
  <c r="G131" i="14" s="1"/>
  <c r="H126" i="8"/>
  <c r="H131" i="14" s="1"/>
  <c r="D127" i="8"/>
  <c r="D222" i="14" s="1"/>
  <c r="E127" i="8"/>
  <c r="E222" i="14" s="1"/>
  <c r="F127" i="8"/>
  <c r="F222" i="14" s="1"/>
  <c r="G127" i="8"/>
  <c r="G222" i="14" s="1"/>
  <c r="H127" i="8"/>
  <c r="H222" i="14" s="1"/>
  <c r="D128" i="8"/>
  <c r="D282" i="14" s="1"/>
  <c r="E128" i="8"/>
  <c r="E282" i="14" s="1"/>
  <c r="F128" i="8"/>
  <c r="F282" i="14" s="1"/>
  <c r="G128" i="8"/>
  <c r="G282" i="14" s="1"/>
  <c r="H128" i="8"/>
  <c r="H282" i="14" s="1"/>
  <c r="D129" i="8"/>
  <c r="D500" i="14" s="1"/>
  <c r="E129" i="8"/>
  <c r="E500" i="14" s="1"/>
  <c r="F129" i="8"/>
  <c r="F500" i="14" s="1"/>
  <c r="G129" i="8"/>
  <c r="G500" i="14" s="1"/>
  <c r="H129" i="8"/>
  <c r="H500" i="14" s="1"/>
  <c r="D130" i="8"/>
  <c r="D253" i="14" s="1"/>
  <c r="E130" i="8"/>
  <c r="E253" i="14" s="1"/>
  <c r="F130" i="8"/>
  <c r="F253" i="14" s="1"/>
  <c r="G130" i="8"/>
  <c r="G253" i="14" s="1"/>
  <c r="H130" i="8"/>
  <c r="H253" i="14" s="1"/>
  <c r="D131" i="8"/>
  <c r="D33" i="14" s="1"/>
  <c r="E131" i="8"/>
  <c r="E33" i="14" s="1"/>
  <c r="F131" i="8"/>
  <c r="F33" i="14" s="1"/>
  <c r="G131" i="8"/>
  <c r="G33" i="14" s="1"/>
  <c r="H131" i="8"/>
  <c r="H33" i="14" s="1"/>
  <c r="D132" i="8"/>
  <c r="D434" i="14" s="1"/>
  <c r="E132" i="8"/>
  <c r="E434" i="14" s="1"/>
  <c r="F132" i="8"/>
  <c r="F434" i="14" s="1"/>
  <c r="G132" i="8"/>
  <c r="G434" i="14" s="1"/>
  <c r="H132" i="8"/>
  <c r="H434" i="14" s="1"/>
  <c r="D133" i="8"/>
  <c r="D163" i="14" s="1"/>
  <c r="E133" i="8"/>
  <c r="E163" i="14" s="1"/>
  <c r="F133" i="8"/>
  <c r="F163" i="14" s="1"/>
  <c r="G133" i="8"/>
  <c r="G163" i="14" s="1"/>
  <c r="H133" i="8"/>
  <c r="H163" i="14" s="1"/>
  <c r="D134" i="8"/>
  <c r="D8" i="14" s="1"/>
  <c r="E134" i="8"/>
  <c r="E8" i="14" s="1"/>
  <c r="F134" i="8"/>
  <c r="F8" i="14" s="1"/>
  <c r="G134" i="8"/>
  <c r="G8" i="14" s="1"/>
  <c r="H134" i="8"/>
  <c r="H8" i="14" s="1"/>
  <c r="G135" i="8"/>
  <c r="G513" i="14" s="1"/>
  <c r="G136" i="8"/>
  <c r="G551" i="14" s="1"/>
  <c r="C126" i="8"/>
  <c r="C131" i="14" s="1"/>
  <c r="C127" i="8"/>
  <c r="C222" i="14" s="1"/>
  <c r="C128" i="8"/>
  <c r="C282" i="14" s="1"/>
  <c r="C129" i="8"/>
  <c r="C500" i="14" s="1"/>
  <c r="C130" i="8"/>
  <c r="C253" i="14" s="1"/>
  <c r="C131" i="8"/>
  <c r="C33" i="14" s="1"/>
  <c r="C132" i="8"/>
  <c r="C434" i="14" s="1"/>
  <c r="C133" i="8"/>
  <c r="C163" i="14" s="1"/>
  <c r="C134" i="8"/>
  <c r="C8" i="14" s="1"/>
  <c r="C125" i="8"/>
  <c r="C192" i="14" s="1"/>
  <c r="A126" i="8"/>
  <c r="A127" s="1"/>
  <c r="A128" s="1"/>
  <c r="A129" s="1"/>
  <c r="A130" s="1"/>
  <c r="D183"/>
  <c r="D256" i="14" s="1"/>
  <c r="E183" i="8"/>
  <c r="E256" i="14" s="1"/>
  <c r="F183" i="8"/>
  <c r="F256" i="14" s="1"/>
  <c r="G183" i="8"/>
  <c r="G256" i="14" s="1"/>
  <c r="H183" i="8"/>
  <c r="H256" i="14" s="1"/>
  <c r="D184" i="8"/>
  <c r="D285" i="14" s="1"/>
  <c r="E184" i="8"/>
  <c r="E285" i="14" s="1"/>
  <c r="F184" i="8"/>
  <c r="F285" i="14" s="1"/>
  <c r="G184" i="8"/>
  <c r="G285" i="14" s="1"/>
  <c r="H184" i="8"/>
  <c r="H285" i="14" s="1"/>
  <c r="D185" i="8"/>
  <c r="D35" i="14" s="1"/>
  <c r="E185" i="8"/>
  <c r="E35" i="14" s="1"/>
  <c r="F185" i="8"/>
  <c r="F35" i="14" s="1"/>
  <c r="G185" i="8"/>
  <c r="G35" i="14" s="1"/>
  <c r="H185" i="8"/>
  <c r="H35" i="14" s="1"/>
  <c r="D186" i="8"/>
  <c r="D437" i="14" s="1"/>
  <c r="E186" i="8"/>
  <c r="E437" i="14" s="1"/>
  <c r="F186" i="8"/>
  <c r="F437" i="14" s="1"/>
  <c r="G186" i="8"/>
  <c r="G437" i="14" s="1"/>
  <c r="H186" i="8"/>
  <c r="H437" i="14" s="1"/>
  <c r="G187" i="8"/>
  <c r="G516" i="14" s="1"/>
  <c r="G554"/>
  <c r="C184" i="8"/>
  <c r="C285" i="14" s="1"/>
  <c r="C185" i="8"/>
  <c r="C35" i="14" s="1"/>
  <c r="C186" i="8"/>
  <c r="C437" i="14" s="1"/>
  <c r="C183" i="8"/>
  <c r="C256" i="14" s="1"/>
  <c r="A185" i="8"/>
  <c r="A186" s="1"/>
  <c r="D148" i="14"/>
  <c r="E148"/>
  <c r="F148"/>
  <c r="G148"/>
  <c r="H148"/>
  <c r="C148"/>
  <c r="D199"/>
  <c r="E199"/>
  <c r="F199"/>
  <c r="G199"/>
  <c r="H199"/>
  <c r="C199"/>
  <c r="D291"/>
  <c r="E291"/>
  <c r="F291"/>
  <c r="G291"/>
  <c r="H291"/>
  <c r="G523"/>
  <c r="G561"/>
  <c r="D279"/>
  <c r="E279"/>
  <c r="F279"/>
  <c r="G279"/>
  <c r="H279"/>
  <c r="C279"/>
  <c r="D190"/>
  <c r="E190"/>
  <c r="F190"/>
  <c r="G190"/>
  <c r="H190"/>
  <c r="D143"/>
  <c r="E143"/>
  <c r="F143"/>
  <c r="G143"/>
  <c r="H143"/>
  <c r="C143"/>
  <c r="D291" i="8"/>
  <c r="E291"/>
  <c r="E166" i="14" s="1"/>
  <c r="F291" i="8"/>
  <c r="F166" i="14" s="1"/>
  <c r="G291" i="8"/>
  <c r="G166" i="14" s="1"/>
  <c r="H291" i="8"/>
  <c r="H166" i="14" s="1"/>
  <c r="D292" i="8"/>
  <c r="D180" i="14" s="1"/>
  <c r="E292" i="8"/>
  <c r="F292"/>
  <c r="F180" i="14" s="1"/>
  <c r="G292" i="8"/>
  <c r="G180" i="14" s="1"/>
  <c r="H292" i="8"/>
  <c r="H180" i="14" s="1"/>
  <c r="D293" i="8"/>
  <c r="D416" i="14" s="1"/>
  <c r="E293" i="8"/>
  <c r="E416" i="14" s="1"/>
  <c r="F293" i="8"/>
  <c r="F416" i="14" s="1"/>
  <c r="G293" i="8"/>
  <c r="G416" i="14" s="1"/>
  <c r="H293" i="8"/>
  <c r="H416" i="14" s="1"/>
  <c r="C291" i="8"/>
  <c r="C166" i="14" s="1"/>
  <c r="C292" i="8"/>
  <c r="C180" i="14" s="1"/>
  <c r="C293" i="8"/>
  <c r="C416" i="14" s="1"/>
  <c r="D59" i="8"/>
  <c r="D22" i="14" s="1"/>
  <c r="E59" i="8"/>
  <c r="E22" i="14" s="1"/>
  <c r="F59" i="8"/>
  <c r="F22" i="14" s="1"/>
  <c r="G59" i="8"/>
  <c r="G22" i="14" s="1"/>
  <c r="H59" i="8"/>
  <c r="H22" i="14" s="1"/>
  <c r="D60" i="8"/>
  <c r="D431" i="14" s="1"/>
  <c r="E60" i="8"/>
  <c r="E431" i="14" s="1"/>
  <c r="F60" i="8"/>
  <c r="F431" i="14" s="1"/>
  <c r="G60" i="8"/>
  <c r="G431" i="14" s="1"/>
  <c r="H60" i="8"/>
  <c r="H431" i="14" s="1"/>
  <c r="D62" i="8"/>
  <c r="D130" i="14" s="1"/>
  <c r="E62" i="8"/>
  <c r="E130" i="14" s="1"/>
  <c r="F62" i="8"/>
  <c r="F130" i="14" s="1"/>
  <c r="G62" i="8"/>
  <c r="G130" i="14" s="1"/>
  <c r="H62" i="8"/>
  <c r="H130" i="14" s="1"/>
  <c r="D64" i="8"/>
  <c r="D66" i="14" s="1"/>
  <c r="E64" i="8"/>
  <c r="E66" i="14" s="1"/>
  <c r="F64" i="8"/>
  <c r="F66" i="14" s="1"/>
  <c r="G64" i="8"/>
  <c r="G66" i="14" s="1"/>
  <c r="H64" i="8"/>
  <c r="H66" i="14" s="1"/>
  <c r="D65" i="8"/>
  <c r="D162" i="14" s="1"/>
  <c r="E65" i="8"/>
  <c r="E162" i="14" s="1"/>
  <c r="F65" i="8"/>
  <c r="F162" i="14" s="1"/>
  <c r="G65" i="8"/>
  <c r="G162" i="14" s="1"/>
  <c r="H65" i="8"/>
  <c r="H162" i="14" s="1"/>
  <c r="D66" i="8"/>
  <c r="D457" i="14" s="1"/>
  <c r="E66" i="8"/>
  <c r="E457" i="14" s="1"/>
  <c r="F66" i="8"/>
  <c r="F457" i="14" s="1"/>
  <c r="G66" i="8"/>
  <c r="G457" i="14" s="1"/>
  <c r="H66" i="8"/>
  <c r="H457" i="14" s="1"/>
  <c r="G67" i="8"/>
  <c r="G510" i="14" s="1"/>
  <c r="G68" i="8"/>
  <c r="G548" i="14" s="1"/>
  <c r="C59" i="8"/>
  <c r="C22" i="14" s="1"/>
  <c r="C60" i="8"/>
  <c r="C431" i="14" s="1"/>
  <c r="C62" i="8"/>
  <c r="C130" i="14" s="1"/>
  <c r="C63" i="8"/>
  <c r="C190" i="14" s="1"/>
  <c r="C64" i="8"/>
  <c r="C66" i="14" s="1"/>
  <c r="C65" i="8"/>
  <c r="C162" i="14" s="1"/>
  <c r="C66" i="8"/>
  <c r="C457" i="14" s="1"/>
  <c r="G484" i="8"/>
  <c r="G535" i="14" s="1"/>
  <c r="H484" i="8"/>
  <c r="G485"/>
  <c r="G573" i="14" s="1"/>
  <c r="H485" i="8"/>
  <c r="D115" i="14"/>
  <c r="E115"/>
  <c r="F115"/>
  <c r="G115"/>
  <c r="H115"/>
  <c r="C115"/>
  <c r="D479" i="8"/>
  <c r="D58" i="14" s="1"/>
  <c r="E479" i="8"/>
  <c r="E58" i="14" s="1"/>
  <c r="F479" i="8"/>
  <c r="F58" i="14" s="1"/>
  <c r="G479" i="8"/>
  <c r="G58" i="14" s="1"/>
  <c r="H479" i="8"/>
  <c r="H58" i="14" s="1"/>
  <c r="C479" i="8"/>
  <c r="C58" i="14" s="1"/>
  <c r="D477" i="8"/>
  <c r="D99" i="14" s="1"/>
  <c r="E477" i="8"/>
  <c r="E99" i="14" s="1"/>
  <c r="F477" i="8"/>
  <c r="F99" i="14" s="1"/>
  <c r="G477" i="8"/>
  <c r="G99" i="14" s="1"/>
  <c r="H477" i="8"/>
  <c r="H99" i="14" s="1"/>
  <c r="C477" i="8"/>
  <c r="C99" i="14" s="1"/>
  <c r="D476" i="8"/>
  <c r="D45" i="14" s="1"/>
  <c r="E476" i="8"/>
  <c r="E45" i="14" s="1"/>
  <c r="F476" i="8"/>
  <c r="F45" i="14" s="1"/>
  <c r="G476" i="8"/>
  <c r="G45" i="14" s="1"/>
  <c r="H476" i="8"/>
  <c r="H45" i="14" s="1"/>
  <c r="C476" i="8"/>
  <c r="C45" i="14" s="1"/>
  <c r="D475" i="8"/>
  <c r="D210" i="14" s="1"/>
  <c r="E475" i="8"/>
  <c r="E210" i="14" s="1"/>
  <c r="F475" i="8"/>
  <c r="F210" i="14" s="1"/>
  <c r="G475" i="8"/>
  <c r="G210" i="14" s="1"/>
  <c r="H475" i="8"/>
  <c r="H210" i="14" s="1"/>
  <c r="C475" i="8"/>
  <c r="C210" i="14" s="1"/>
  <c r="D474" i="8"/>
  <c r="D302" i="14" s="1"/>
  <c r="E474" i="8"/>
  <c r="E302" i="14" s="1"/>
  <c r="F474" i="8"/>
  <c r="F302" i="14" s="1"/>
  <c r="G474" i="8"/>
  <c r="G302" i="14" s="1"/>
  <c r="H474" i="8"/>
  <c r="H302" i="14" s="1"/>
  <c r="C474" i="8"/>
  <c r="C302" i="14" s="1"/>
  <c r="D473" i="8"/>
  <c r="D390" i="14" s="1"/>
  <c r="E473" i="8"/>
  <c r="E390" i="14" s="1"/>
  <c r="F473" i="8"/>
  <c r="F390" i="14" s="1"/>
  <c r="G473" i="8"/>
  <c r="G390" i="14" s="1"/>
  <c r="H473" i="8"/>
  <c r="H390" i="14" s="1"/>
  <c r="C473" i="8"/>
  <c r="C390" i="14" s="1"/>
  <c r="D472" i="8"/>
  <c r="D154" i="14" s="1"/>
  <c r="E472" i="8"/>
  <c r="E154" i="14" s="1"/>
  <c r="F472" i="8"/>
  <c r="F154" i="14" s="1"/>
  <c r="G472" i="8"/>
  <c r="G154" i="14" s="1"/>
  <c r="H472" i="8"/>
  <c r="H154" i="14" s="1"/>
  <c r="C472" i="8"/>
  <c r="C154" i="14" s="1"/>
  <c r="D471" i="8"/>
  <c r="D267" i="14" s="1"/>
  <c r="E471" i="8"/>
  <c r="E267" i="14" s="1"/>
  <c r="F471" i="8"/>
  <c r="F267" i="14" s="1"/>
  <c r="G471" i="8"/>
  <c r="G267" i="14" s="1"/>
  <c r="H471" i="8"/>
  <c r="H267" i="14" s="1"/>
  <c r="C471" i="8"/>
  <c r="C267" i="14" s="1"/>
  <c r="D478" i="8"/>
  <c r="D134" i="14" s="1"/>
  <c r="E478" i="8"/>
  <c r="E134" i="14" s="1"/>
  <c r="F478" i="8"/>
  <c r="F134" i="14" s="1"/>
  <c r="G478" i="8"/>
  <c r="G134" i="14" s="1"/>
  <c r="H478" i="8"/>
  <c r="H134" i="14" s="1"/>
  <c r="D482" i="8"/>
  <c r="D492" i="14" s="1"/>
  <c r="E482" i="8"/>
  <c r="E492" i="14" s="1"/>
  <c r="F482" i="8"/>
  <c r="F492" i="14" s="1"/>
  <c r="G482" i="8"/>
  <c r="G492" i="14" s="1"/>
  <c r="H482" i="8"/>
  <c r="H492" i="14" s="1"/>
  <c r="D483" i="8"/>
  <c r="D357" i="14" s="1"/>
  <c r="E483" i="8"/>
  <c r="E357" i="14" s="1"/>
  <c r="F483" i="8"/>
  <c r="F357" i="14" s="1"/>
  <c r="G483" i="8"/>
  <c r="G357" i="14" s="1"/>
  <c r="H483" i="8"/>
  <c r="H357" i="14" s="1"/>
  <c r="C478" i="8"/>
  <c r="C134" i="14" s="1"/>
  <c r="C482" i="8"/>
  <c r="C492" i="14" s="1"/>
  <c r="C483" i="8"/>
  <c r="C357" i="14" s="1"/>
  <c r="D339" i="8"/>
  <c r="D294" i="14" s="1"/>
  <c r="E339" i="8"/>
  <c r="E294" i="14" s="1"/>
  <c r="F339" i="8"/>
  <c r="F294" i="14" s="1"/>
  <c r="G339" i="8"/>
  <c r="G294" i="14" s="1"/>
  <c r="H339" i="8"/>
  <c r="H294" i="14" s="1"/>
  <c r="C339" i="8"/>
  <c r="C294" i="14" s="1"/>
  <c r="G344" i="8"/>
  <c r="G526" i="14" s="1"/>
  <c r="G345" i="8"/>
  <c r="G564" i="14" s="1"/>
  <c r="D342" i="8"/>
  <c r="D341" i="14" s="1"/>
  <c r="E342" i="8"/>
  <c r="E341" i="14" s="1"/>
  <c r="F342" i="8"/>
  <c r="F341" i="14" s="1"/>
  <c r="G342" i="8"/>
  <c r="G341" i="14" s="1"/>
  <c r="H342" i="8"/>
  <c r="H341" i="14" s="1"/>
  <c r="C342" i="8"/>
  <c r="C341" i="14" s="1"/>
  <c r="D341" i="8"/>
  <c r="D329" i="14" s="1"/>
  <c r="E341" i="8"/>
  <c r="E329" i="14" s="1"/>
  <c r="F341" i="8"/>
  <c r="F329" i="14" s="1"/>
  <c r="G341" i="8"/>
  <c r="G329" i="14" s="1"/>
  <c r="H341" i="8"/>
  <c r="H329" i="14" s="1"/>
  <c r="C341" i="8"/>
  <c r="C329" i="14" s="1"/>
  <c r="D343" i="8"/>
  <c r="D202" i="14" s="1"/>
  <c r="E343" i="8"/>
  <c r="E202" i="14" s="1"/>
  <c r="F343" i="8"/>
  <c r="F202" i="14" s="1"/>
  <c r="G343" i="8"/>
  <c r="G202" i="14" s="1"/>
  <c r="H343" i="8"/>
  <c r="H202" i="14" s="1"/>
  <c r="C343" i="8"/>
  <c r="C202" i="14" s="1"/>
  <c r="D340" i="8"/>
  <c r="D262" i="14" s="1"/>
  <c r="E340" i="8"/>
  <c r="E262" i="14" s="1"/>
  <c r="F340" i="8"/>
  <c r="F262" i="14" s="1"/>
  <c r="G340" i="8"/>
  <c r="G262" i="14" s="1"/>
  <c r="H340" i="8"/>
  <c r="H262" i="14" s="1"/>
  <c r="C340" i="8"/>
  <c r="C262" i="14" s="1"/>
  <c r="D338" i="8"/>
  <c r="D440" i="14" s="1"/>
  <c r="E338" i="8"/>
  <c r="E440" i="14" s="1"/>
  <c r="F338" i="8"/>
  <c r="F440" i="14" s="1"/>
  <c r="G338" i="8"/>
  <c r="G440" i="14" s="1"/>
  <c r="H338" i="8"/>
  <c r="H440" i="14" s="1"/>
  <c r="C338" i="8"/>
  <c r="C440" i="14" s="1"/>
  <c r="D335" i="8"/>
  <c r="D228" i="14" s="1"/>
  <c r="E335" i="8"/>
  <c r="E228" i="14" s="1"/>
  <c r="F335" i="8"/>
  <c r="F228" i="14" s="1"/>
  <c r="G335" i="8"/>
  <c r="G228" i="14" s="1"/>
  <c r="H335" i="8"/>
  <c r="H228" i="14" s="1"/>
  <c r="D336" i="8"/>
  <c r="D415" i="14" s="1"/>
  <c r="E336" i="8"/>
  <c r="E415" i="14" s="1"/>
  <c r="F336" i="8"/>
  <c r="F415" i="14" s="1"/>
  <c r="G336" i="8"/>
  <c r="G415" i="14" s="1"/>
  <c r="H336" i="8"/>
  <c r="H415" i="14" s="1"/>
  <c r="D337" i="8"/>
  <c r="D150" i="14" s="1"/>
  <c r="E337" i="8"/>
  <c r="E150" i="14" s="1"/>
  <c r="F337" i="8"/>
  <c r="F150" i="14" s="1"/>
  <c r="G337" i="8"/>
  <c r="G150" i="14" s="1"/>
  <c r="H337" i="8"/>
  <c r="H150" i="14" s="1"/>
  <c r="C336" i="8"/>
  <c r="C415" i="14" s="1"/>
  <c r="C337" i="8"/>
  <c r="C150" i="14" s="1"/>
  <c r="C335" i="8"/>
  <c r="C228" i="14" s="1"/>
  <c r="D389" i="8"/>
  <c r="D110" i="14" s="1"/>
  <c r="E389" i="8"/>
  <c r="E110" i="14" s="1"/>
  <c r="F389" i="8"/>
  <c r="F110" i="14" s="1"/>
  <c r="G389" i="8"/>
  <c r="G110" i="14" s="1"/>
  <c r="H389" i="8"/>
  <c r="H110" i="14" s="1"/>
  <c r="C389" i="8"/>
  <c r="C110" i="14" s="1"/>
  <c r="D388" i="8"/>
  <c r="D71" i="14" s="1"/>
  <c r="E388" i="8"/>
  <c r="E71" i="14" s="1"/>
  <c r="F388" i="8"/>
  <c r="F71" i="14" s="1"/>
  <c r="G388" i="8"/>
  <c r="G71" i="14" s="1"/>
  <c r="H388" i="8"/>
  <c r="H71" i="14" s="1"/>
  <c r="C388" i="8"/>
  <c r="C71" i="14" s="1"/>
  <c r="D384" i="8"/>
  <c r="D132" i="14" s="1"/>
  <c r="E384" i="8"/>
  <c r="E132" i="14" s="1"/>
  <c r="F384" i="8"/>
  <c r="F132" i="14" s="1"/>
  <c r="G384" i="8"/>
  <c r="G132" i="14" s="1"/>
  <c r="H384" i="8"/>
  <c r="H132" i="14" s="1"/>
  <c r="C384" i="8"/>
  <c r="C132" i="14" s="1"/>
  <c r="D386" i="8"/>
  <c r="D205" i="14" s="1"/>
  <c r="E386" i="8"/>
  <c r="E205" i="14" s="1"/>
  <c r="F386" i="8"/>
  <c r="F205" i="14" s="1"/>
  <c r="G386" i="8"/>
  <c r="G205" i="14" s="1"/>
  <c r="H386" i="8"/>
  <c r="H205" i="14" s="1"/>
  <c r="C386" i="8"/>
  <c r="C205" i="14" s="1"/>
  <c r="D380" i="8"/>
  <c r="D229" i="14" s="1"/>
  <c r="E380" i="8"/>
  <c r="E229" i="14" s="1"/>
  <c r="F380" i="8"/>
  <c r="F229" i="14" s="1"/>
  <c r="G380" i="8"/>
  <c r="G229" i="14" s="1"/>
  <c r="H380" i="8"/>
  <c r="H229" i="14" s="1"/>
  <c r="C380" i="8"/>
  <c r="C229" i="14" s="1"/>
  <c r="G390" i="8"/>
  <c r="G529" i="14" s="1"/>
  <c r="G391" i="8"/>
  <c r="G567" i="14" s="1"/>
  <c r="D383" i="8"/>
  <c r="D263" i="14" s="1"/>
  <c r="E383" i="8"/>
  <c r="E263" i="14" s="1"/>
  <c r="F383" i="8"/>
  <c r="F263" i="14" s="1"/>
  <c r="G383" i="8"/>
  <c r="G263" i="14" s="1"/>
  <c r="H383" i="8"/>
  <c r="H263" i="14" s="1"/>
  <c r="C383" i="8"/>
  <c r="C263" i="14" s="1"/>
  <c r="D382" i="8"/>
  <c r="D443" i="14" s="1"/>
  <c r="E382" i="8"/>
  <c r="E443" i="14" s="1"/>
  <c r="F382" i="8"/>
  <c r="F443" i="14" s="1"/>
  <c r="G382" i="8"/>
  <c r="G443" i="14" s="1"/>
  <c r="H382" i="8"/>
  <c r="H443" i="14" s="1"/>
  <c r="D385" i="8"/>
  <c r="D167" i="14" s="1"/>
  <c r="E385" i="8"/>
  <c r="E167" i="14" s="1"/>
  <c r="F385" i="8"/>
  <c r="F167" i="14" s="1"/>
  <c r="G385" i="8"/>
  <c r="G167" i="14" s="1"/>
  <c r="H385" i="8"/>
  <c r="H167" i="14" s="1"/>
  <c r="D387" i="8"/>
  <c r="D174" i="14" s="1"/>
  <c r="D175" s="1"/>
  <c r="D600" s="1"/>
  <c r="E387" i="8"/>
  <c r="E174" i="14" s="1"/>
  <c r="E175" s="1"/>
  <c r="E600" s="1"/>
  <c r="F387" i="8"/>
  <c r="F174" i="14" s="1"/>
  <c r="F175" s="1"/>
  <c r="F600" s="1"/>
  <c r="G387" i="8"/>
  <c r="G174" i="14" s="1"/>
  <c r="G175" s="1"/>
  <c r="G600" s="1"/>
  <c r="H387" i="8"/>
  <c r="H174" i="14" s="1"/>
  <c r="H175" s="1"/>
  <c r="H600" s="1"/>
  <c r="D381" i="8"/>
  <c r="D297" i="14" s="1"/>
  <c r="E381" i="8"/>
  <c r="E297" i="14" s="1"/>
  <c r="F381" i="8"/>
  <c r="F297" i="14" s="1"/>
  <c r="G381" i="8"/>
  <c r="G297" i="14" s="1"/>
  <c r="H381" i="8"/>
  <c r="H297" i="14" s="1"/>
  <c r="C381" i="8"/>
  <c r="C297" i="14" s="1"/>
  <c r="C382" i="8"/>
  <c r="C443" i="14" s="1"/>
  <c r="C385" i="8"/>
  <c r="C167" i="14" s="1"/>
  <c r="C387" i="8"/>
  <c r="C174" i="14" s="1"/>
  <c r="C175" s="1"/>
  <c r="C600" s="1"/>
  <c r="G443" i="8"/>
  <c r="G532" i="14" s="1"/>
  <c r="G444" i="8"/>
  <c r="G570" i="14" s="1"/>
  <c r="D442" i="8"/>
  <c r="D371" i="14" s="1"/>
  <c r="E442" i="8"/>
  <c r="E371" i="14" s="1"/>
  <c r="F442" i="8"/>
  <c r="F371" i="14" s="1"/>
  <c r="G442" i="8"/>
  <c r="G371" i="14" s="1"/>
  <c r="H442" i="8"/>
  <c r="H371" i="14" s="1"/>
  <c r="C442" i="8"/>
  <c r="C371" i="14" s="1"/>
  <c r="D437" i="8"/>
  <c r="D208" i="14" s="1"/>
  <c r="E437" i="8"/>
  <c r="E208" i="14" s="1"/>
  <c r="F437" i="8"/>
  <c r="F208" i="14" s="1"/>
  <c r="G437" i="8"/>
  <c r="G208" i="14" s="1"/>
  <c r="H437" i="8"/>
  <c r="H208" i="14" s="1"/>
  <c r="C437" i="8"/>
  <c r="C208" i="14" s="1"/>
  <c r="D440" i="8"/>
  <c r="D404" i="14" s="1"/>
  <c r="E440" i="8"/>
  <c r="E404" i="14" s="1"/>
  <c r="F440" i="8"/>
  <c r="F404" i="14" s="1"/>
  <c r="G440" i="8"/>
  <c r="G404" i="14" s="1"/>
  <c r="H440" i="8"/>
  <c r="H404" i="14" s="1"/>
  <c r="C440" i="8"/>
  <c r="C404" i="14" s="1"/>
  <c r="D435" i="8"/>
  <c r="D57" i="14" s="1"/>
  <c r="E435" i="8"/>
  <c r="E57" i="14" s="1"/>
  <c r="F435" i="8"/>
  <c r="F57" i="14" s="1"/>
  <c r="G435" i="8"/>
  <c r="G57" i="14" s="1"/>
  <c r="H435" i="8"/>
  <c r="H57" i="14" s="1"/>
  <c r="C435" i="8"/>
  <c r="C57" i="14" s="1"/>
  <c r="D436" i="8"/>
  <c r="D153" i="14" s="1"/>
  <c r="E436" i="8"/>
  <c r="E153" i="14" s="1"/>
  <c r="F436" i="8"/>
  <c r="F153" i="14" s="1"/>
  <c r="G436" i="8"/>
  <c r="G153" i="14" s="1"/>
  <c r="H436" i="8"/>
  <c r="H153" i="14" s="1"/>
  <c r="C436" i="8"/>
  <c r="C153" i="14" s="1"/>
  <c r="D434" i="8"/>
  <c r="D300" i="14" s="1"/>
  <c r="E434" i="8"/>
  <c r="E300" i="14" s="1"/>
  <c r="F434" i="8"/>
  <c r="F300" i="14" s="1"/>
  <c r="G434" i="8"/>
  <c r="G300" i="14" s="1"/>
  <c r="H434" i="8"/>
  <c r="H300" i="14" s="1"/>
  <c r="C434" i="8"/>
  <c r="C300" i="14" s="1"/>
  <c r="C433" i="8"/>
  <c r="C88" i="14" s="1"/>
  <c r="D432" i="8"/>
  <c r="D266" i="14" s="1"/>
  <c r="E432" i="8"/>
  <c r="E266" i="14" s="1"/>
  <c r="F432" i="8"/>
  <c r="F266" i="14" s="1"/>
  <c r="G432" i="8"/>
  <c r="G266" i="14" s="1"/>
  <c r="H432" i="8"/>
  <c r="H266" i="14" s="1"/>
  <c r="C432" i="8"/>
  <c r="C266" i="14" s="1"/>
  <c r="D433" i="8"/>
  <c r="D88" i="14" s="1"/>
  <c r="E433" i="8"/>
  <c r="E88" i="14" s="1"/>
  <c r="F433" i="8"/>
  <c r="F88" i="14" s="1"/>
  <c r="G433" i="8"/>
  <c r="G88" i="14" s="1"/>
  <c r="H433" i="8"/>
  <c r="H88" i="14" s="1"/>
  <c r="D438" i="8"/>
  <c r="D491" i="14" s="1"/>
  <c r="E438" i="8"/>
  <c r="E491" i="14" s="1"/>
  <c r="F438" i="8"/>
  <c r="F491" i="14" s="1"/>
  <c r="G438" i="8"/>
  <c r="G491" i="14" s="1"/>
  <c r="H438" i="8"/>
  <c r="H491" i="14" s="1"/>
  <c r="D439" i="8"/>
  <c r="D98" i="14" s="1"/>
  <c r="E439" i="8"/>
  <c r="E98" i="14" s="1"/>
  <c r="F439" i="8"/>
  <c r="F98" i="14" s="1"/>
  <c r="G439" i="8"/>
  <c r="G98" i="14" s="1"/>
  <c r="H439" i="8"/>
  <c r="H98" i="14" s="1"/>
  <c r="D441" i="8"/>
  <c r="D466" i="14" s="1"/>
  <c r="E441" i="8"/>
  <c r="E466" i="14" s="1"/>
  <c r="F441" i="8"/>
  <c r="F466" i="14" s="1"/>
  <c r="G441" i="8"/>
  <c r="G466" i="14" s="1"/>
  <c r="H441" i="8"/>
  <c r="H466" i="14" s="1"/>
  <c r="C438" i="8"/>
  <c r="C491" i="14" s="1"/>
  <c r="C439" i="8"/>
  <c r="C98" i="14" s="1"/>
  <c r="C441" i="8"/>
  <c r="C466" i="14" s="1"/>
  <c r="G118" i="8"/>
  <c r="G512" i="14" s="1"/>
  <c r="G119" i="8"/>
  <c r="G550" i="14" s="1"/>
  <c r="D115" i="8"/>
  <c r="D398" i="14" s="1"/>
  <c r="E115" i="8"/>
  <c r="E398" i="14" s="1"/>
  <c r="F115" i="8"/>
  <c r="F398" i="14" s="1"/>
  <c r="G115" i="8"/>
  <c r="G398" i="14" s="1"/>
  <c r="H115" i="8"/>
  <c r="H398" i="14" s="1"/>
  <c r="C115" i="8"/>
  <c r="C398" i="14" s="1"/>
  <c r="D113" i="8"/>
  <c r="D351" i="14" s="1"/>
  <c r="E113" i="8"/>
  <c r="E351" i="14" s="1"/>
  <c r="F113" i="8"/>
  <c r="F351" i="14" s="1"/>
  <c r="G113" i="8"/>
  <c r="G351" i="14" s="1"/>
  <c r="H113" i="8"/>
  <c r="H351" i="14" s="1"/>
  <c r="C113" i="8"/>
  <c r="C351" i="14" s="1"/>
  <c r="D110" i="8"/>
  <c r="D484" i="14" s="1"/>
  <c r="E110" i="8"/>
  <c r="E484" i="14" s="1"/>
  <c r="F110" i="8"/>
  <c r="F484" i="14" s="1"/>
  <c r="G110" i="8"/>
  <c r="G484" i="14" s="1"/>
  <c r="H110" i="8"/>
  <c r="H484" i="14" s="1"/>
  <c r="C110" i="8"/>
  <c r="C484" i="14" s="1"/>
  <c r="D112" i="8"/>
  <c r="D67" i="14" s="1"/>
  <c r="E112" i="8"/>
  <c r="E67" i="14" s="1"/>
  <c r="F112" i="8"/>
  <c r="F67" i="14" s="1"/>
  <c r="G112" i="8"/>
  <c r="G67" i="14" s="1"/>
  <c r="H112" i="8"/>
  <c r="H67" i="14" s="1"/>
  <c r="C112" i="8"/>
  <c r="C67" i="14" s="1"/>
  <c r="D107" i="8"/>
  <c r="D191" i="14" s="1"/>
  <c r="E107" i="8"/>
  <c r="E191" i="14" s="1"/>
  <c r="F107" i="8"/>
  <c r="F191" i="14" s="1"/>
  <c r="G107" i="8"/>
  <c r="G191" i="14" s="1"/>
  <c r="H107" i="8"/>
  <c r="H191" i="14" s="1"/>
  <c r="C107" i="8"/>
  <c r="C191" i="14" s="1"/>
  <c r="D101" i="8"/>
  <c r="D281" i="14" s="1"/>
  <c r="E101" i="8"/>
  <c r="E281" i="14" s="1"/>
  <c r="F101" i="8"/>
  <c r="F281" i="14" s="1"/>
  <c r="G101" i="8"/>
  <c r="G281" i="14" s="1"/>
  <c r="H101" i="8"/>
  <c r="H281" i="14" s="1"/>
  <c r="C101" i="8"/>
  <c r="C281" i="14" s="1"/>
  <c r="D117" i="8"/>
  <c r="D432" i="14" s="1"/>
  <c r="E117" i="8"/>
  <c r="E432" i="14" s="1"/>
  <c r="F117" i="8"/>
  <c r="F432" i="14" s="1"/>
  <c r="G117" i="8"/>
  <c r="G432" i="14" s="1"/>
  <c r="H117" i="8"/>
  <c r="H432" i="14" s="1"/>
  <c r="C117" i="8"/>
  <c r="C432" i="14" s="1"/>
  <c r="D102" i="8"/>
  <c r="D144" i="14" s="1"/>
  <c r="E102" i="8"/>
  <c r="E144" i="14" s="1"/>
  <c r="F102" i="8"/>
  <c r="F144" i="14" s="1"/>
  <c r="G102" i="8"/>
  <c r="G144" i="14" s="1"/>
  <c r="H102" i="8"/>
  <c r="H144" i="14" s="1"/>
  <c r="D103" i="8"/>
  <c r="D221" i="14" s="1"/>
  <c r="E103" i="8"/>
  <c r="E221" i="14" s="1"/>
  <c r="F103" i="8"/>
  <c r="F221" i="14" s="1"/>
  <c r="G103" i="8"/>
  <c r="G221" i="14" s="1"/>
  <c r="H103" i="8"/>
  <c r="H221" i="14" s="1"/>
  <c r="D104" i="8"/>
  <c r="D369" i="14" s="1"/>
  <c r="E104" i="8"/>
  <c r="E369" i="14" s="1"/>
  <c r="F104" i="8"/>
  <c r="F369" i="14" s="1"/>
  <c r="G104" i="8"/>
  <c r="G369" i="14" s="1"/>
  <c r="H104" i="8"/>
  <c r="H369" i="14" s="1"/>
  <c r="D105" i="8"/>
  <c r="D129" i="14" s="1"/>
  <c r="E105" i="8"/>
  <c r="E129" i="14" s="1"/>
  <c r="F105" i="8"/>
  <c r="F129" i="14" s="1"/>
  <c r="G105" i="8"/>
  <c r="G129" i="14" s="1"/>
  <c r="H105" i="8"/>
  <c r="H129" i="14" s="1"/>
  <c r="D106" i="8"/>
  <c r="D32" i="14" s="1"/>
  <c r="E106" i="8"/>
  <c r="E32" i="14" s="1"/>
  <c r="F106" i="8"/>
  <c r="F32" i="14" s="1"/>
  <c r="G106" i="8"/>
  <c r="G32" i="14" s="1"/>
  <c r="H106" i="8"/>
  <c r="H32" i="14" s="1"/>
  <c r="D108" i="8"/>
  <c r="D252" i="14" s="1"/>
  <c r="E108" i="8"/>
  <c r="E252" i="14" s="1"/>
  <c r="F108" i="8"/>
  <c r="F252" i="14" s="1"/>
  <c r="G108" i="8"/>
  <c r="G252" i="14" s="1"/>
  <c r="H108" i="8"/>
  <c r="H252" i="14" s="1"/>
  <c r="D109" i="8"/>
  <c r="D312" i="14" s="1"/>
  <c r="E109" i="8"/>
  <c r="E312" i="14" s="1"/>
  <c r="F109" i="8"/>
  <c r="F312" i="14" s="1"/>
  <c r="G109" i="8"/>
  <c r="G312" i="14" s="1"/>
  <c r="H109" i="8"/>
  <c r="H312" i="14" s="1"/>
  <c r="D111" i="8"/>
  <c r="D53" i="14" s="1"/>
  <c r="E111" i="8"/>
  <c r="E53" i="14" s="1"/>
  <c r="F111" i="8"/>
  <c r="F53" i="14" s="1"/>
  <c r="G111" i="8"/>
  <c r="G53" i="14" s="1"/>
  <c r="H111" i="8"/>
  <c r="H53" i="14" s="1"/>
  <c r="D114" i="8"/>
  <c r="D108" i="14" s="1"/>
  <c r="E114" i="8"/>
  <c r="E108" i="14" s="1"/>
  <c r="F114" i="8"/>
  <c r="F108" i="14" s="1"/>
  <c r="G114" i="8"/>
  <c r="G108" i="14" s="1"/>
  <c r="H114" i="8"/>
  <c r="H108" i="14" s="1"/>
  <c r="D116" i="8"/>
  <c r="D459" i="14" s="1"/>
  <c r="E116" i="8"/>
  <c r="E459" i="14" s="1"/>
  <c r="F116" i="8"/>
  <c r="F459" i="14" s="1"/>
  <c r="G116" i="8"/>
  <c r="G459" i="14" s="1"/>
  <c r="H116" i="8"/>
  <c r="H459" i="14" s="1"/>
  <c r="C102" i="8"/>
  <c r="C144" i="14" s="1"/>
  <c r="C103" i="8"/>
  <c r="C221" i="14" s="1"/>
  <c r="C104" i="8"/>
  <c r="C369" i="14" s="1"/>
  <c r="C105" i="8"/>
  <c r="C129" i="14" s="1"/>
  <c r="C106" i="8"/>
  <c r="C32" i="14" s="1"/>
  <c r="C108" i="8"/>
  <c r="C252" i="14" s="1"/>
  <c r="C109" i="8"/>
  <c r="C312" i="14" s="1"/>
  <c r="C111" i="8"/>
  <c r="C53" i="14" s="1"/>
  <c r="C114" i="8"/>
  <c r="C108" i="14" s="1"/>
  <c r="C116" i="8"/>
  <c r="C459" i="14" s="1"/>
  <c r="E296" i="8" l="1"/>
  <c r="D296"/>
  <c r="F296"/>
  <c r="E180" i="14"/>
  <c r="H296" i="8"/>
  <c r="D166" i="14"/>
  <c r="G296" i="8"/>
  <c r="C296"/>
  <c r="D301"/>
  <c r="D439" i="14" s="1"/>
  <c r="E301" i="8"/>
  <c r="E439" i="14" s="1"/>
  <c r="F301" i="8"/>
  <c r="F439" i="14" s="1"/>
  <c r="G301" i="8"/>
  <c r="G439" i="14" s="1"/>
  <c r="H301" i="8"/>
  <c r="H439" i="14" s="1"/>
  <c r="D302" i="8"/>
  <c r="D292" i="14" s="1"/>
  <c r="E302" i="8"/>
  <c r="E292" i="14" s="1"/>
  <c r="F302" i="8"/>
  <c r="F292" i="14" s="1"/>
  <c r="G302" i="8"/>
  <c r="G292" i="14" s="1"/>
  <c r="H302" i="8"/>
  <c r="H292" i="14" s="1"/>
  <c r="D303" i="8"/>
  <c r="D21" i="14" s="1"/>
  <c r="E303" i="8"/>
  <c r="E21" i="14" s="1"/>
  <c r="F303" i="8"/>
  <c r="F21" i="14" s="1"/>
  <c r="G303" i="8"/>
  <c r="G21" i="14" s="1"/>
  <c r="H303" i="8"/>
  <c r="H21" i="14" s="1"/>
  <c r="D304" i="8"/>
  <c r="D241" i="14" s="1"/>
  <c r="E304" i="8"/>
  <c r="E241" i="14" s="1"/>
  <c r="F304" i="8"/>
  <c r="F241" i="14" s="1"/>
  <c r="G304" i="8"/>
  <c r="G241" i="14" s="1"/>
  <c r="H304" i="8"/>
  <c r="H241" i="14" s="1"/>
  <c r="D305" i="8"/>
  <c r="D226" i="14" s="1"/>
  <c r="E305" i="8"/>
  <c r="E226" i="14" s="1"/>
  <c r="F305" i="8"/>
  <c r="F226" i="14" s="1"/>
  <c r="G305" i="8"/>
  <c r="G226" i="14" s="1"/>
  <c r="H305" i="8"/>
  <c r="H226" i="14" s="1"/>
  <c r="D306" i="8"/>
  <c r="D200" i="14" s="1"/>
  <c r="E306" i="8"/>
  <c r="E200" i="14" s="1"/>
  <c r="F306" i="8"/>
  <c r="F200" i="14" s="1"/>
  <c r="G306" i="8"/>
  <c r="G200" i="14" s="1"/>
  <c r="H306" i="8"/>
  <c r="H200" i="14" s="1"/>
  <c r="D307" i="8"/>
  <c r="D343" i="14" s="1"/>
  <c r="E307" i="8"/>
  <c r="E343" i="14" s="1"/>
  <c r="F307" i="8"/>
  <c r="F343" i="14" s="1"/>
  <c r="G307" i="8"/>
  <c r="G343" i="14" s="1"/>
  <c r="H307" i="8"/>
  <c r="H343" i="14" s="1"/>
  <c r="D308" i="8"/>
  <c r="D331" i="14" s="1"/>
  <c r="E308" i="8"/>
  <c r="E331" i="14" s="1"/>
  <c r="F308" i="8"/>
  <c r="F331" i="14" s="1"/>
  <c r="G308" i="8"/>
  <c r="G331" i="14" s="1"/>
  <c r="H308" i="8"/>
  <c r="H331" i="14" s="1"/>
  <c r="G309" i="8"/>
  <c r="G524" i="14" s="1"/>
  <c r="G310" i="8"/>
  <c r="G562" i="14" s="1"/>
  <c r="C302" i="8"/>
  <c r="C292" i="14" s="1"/>
  <c r="C303" i="8"/>
  <c r="C21" i="14" s="1"/>
  <c r="C304" i="8"/>
  <c r="C241" i="14" s="1"/>
  <c r="C305" i="8"/>
  <c r="C226" i="14" s="1"/>
  <c r="C306" i="8"/>
  <c r="C200" i="14" s="1"/>
  <c r="C307" i="8"/>
  <c r="C343" i="14" s="1"/>
  <c r="C308" i="8"/>
  <c r="C331" i="14" s="1"/>
  <c r="C301" i="8"/>
  <c r="C439" i="14" s="1"/>
  <c r="D316" i="8"/>
  <c r="D227" i="14" s="1"/>
  <c r="E316" i="8"/>
  <c r="E227" i="14" s="1"/>
  <c r="F316" i="8"/>
  <c r="F227" i="14" s="1"/>
  <c r="G316" i="8"/>
  <c r="G227" i="14" s="1"/>
  <c r="H316" i="8"/>
  <c r="H227" i="14" s="1"/>
  <c r="D317" i="8"/>
  <c r="D261" i="14" s="1"/>
  <c r="E317" i="8"/>
  <c r="E261" i="14" s="1"/>
  <c r="F317" i="8"/>
  <c r="F261" i="14" s="1"/>
  <c r="G317" i="8"/>
  <c r="G261" i="14" s="1"/>
  <c r="H317" i="8"/>
  <c r="H261" i="14" s="1"/>
  <c r="D318" i="8"/>
  <c r="D149" i="14" s="1"/>
  <c r="E318" i="8"/>
  <c r="E149" i="14" s="1"/>
  <c r="F318" i="8"/>
  <c r="F149" i="14" s="1"/>
  <c r="G318" i="8"/>
  <c r="G149" i="14" s="1"/>
  <c r="H318" i="8"/>
  <c r="H149" i="14" s="1"/>
  <c r="D319" i="8"/>
  <c r="D388" i="14" s="1"/>
  <c r="E319" i="8"/>
  <c r="E388" i="14" s="1"/>
  <c r="F319" i="8"/>
  <c r="F388" i="14" s="1"/>
  <c r="G319" i="8"/>
  <c r="G388" i="14" s="1"/>
  <c r="H319" i="8"/>
  <c r="H388" i="14" s="1"/>
  <c r="D320" i="8"/>
  <c r="D293" i="14" s="1"/>
  <c r="E320" i="8"/>
  <c r="E293" i="14" s="1"/>
  <c r="F320" i="8"/>
  <c r="F293" i="14" s="1"/>
  <c r="G320" i="8"/>
  <c r="G293" i="14" s="1"/>
  <c r="H320" i="8"/>
  <c r="H293" i="14" s="1"/>
  <c r="D321" i="8"/>
  <c r="D201" i="14" s="1"/>
  <c r="E321" i="8"/>
  <c r="E201" i="14" s="1"/>
  <c r="F321" i="8"/>
  <c r="F201" i="14" s="1"/>
  <c r="G321" i="8"/>
  <c r="G201" i="14" s="1"/>
  <c r="H321" i="8"/>
  <c r="H201" i="14" s="1"/>
  <c r="D322" i="8"/>
  <c r="D43" i="14" s="1"/>
  <c r="E322" i="8"/>
  <c r="E43" i="14" s="1"/>
  <c r="F322" i="8"/>
  <c r="F43" i="14" s="1"/>
  <c r="G322" i="8"/>
  <c r="G43" i="14" s="1"/>
  <c r="H322" i="8"/>
  <c r="H43" i="14" s="1"/>
  <c r="D323" i="8"/>
  <c r="D368" i="14" s="1"/>
  <c r="E323" i="8"/>
  <c r="E368" i="14" s="1"/>
  <c r="F323" i="8"/>
  <c r="F368" i="14" s="1"/>
  <c r="G323" i="8"/>
  <c r="G368" i="14" s="1"/>
  <c r="H323" i="8"/>
  <c r="H368" i="14" s="1"/>
  <c r="D324" i="8"/>
  <c r="D54" i="14" s="1"/>
  <c r="E324" i="8"/>
  <c r="E54" i="14" s="1"/>
  <c r="F324" i="8"/>
  <c r="F54" i="14" s="1"/>
  <c r="G324" i="8"/>
  <c r="G54" i="14" s="1"/>
  <c r="H324" i="8"/>
  <c r="H54" i="14" s="1"/>
  <c r="D325" i="8"/>
  <c r="D112" i="14" s="1"/>
  <c r="E325" i="8"/>
  <c r="E112" i="14" s="1"/>
  <c r="F325" i="8"/>
  <c r="F112" i="14" s="1"/>
  <c r="G325" i="8"/>
  <c r="G112" i="14" s="1"/>
  <c r="H325" i="8"/>
  <c r="H112" i="14" s="1"/>
  <c r="D326" i="8"/>
  <c r="D488" i="14" s="1"/>
  <c r="E326" i="8"/>
  <c r="E488" i="14" s="1"/>
  <c r="F326" i="8"/>
  <c r="F488" i="14" s="1"/>
  <c r="G326" i="8"/>
  <c r="G488" i="14" s="1"/>
  <c r="H326" i="8"/>
  <c r="H488" i="14" s="1"/>
  <c r="D327" i="8"/>
  <c r="D123" i="14" s="1"/>
  <c r="E327" i="8"/>
  <c r="E123" i="14" s="1"/>
  <c r="F327" i="8"/>
  <c r="F123" i="14" s="1"/>
  <c r="G327" i="8"/>
  <c r="G123" i="14" s="1"/>
  <c r="H327" i="8"/>
  <c r="H123" i="14" s="1"/>
  <c r="G328" i="8"/>
  <c r="G525" i="14" s="1"/>
  <c r="G329" i="8"/>
  <c r="G563" i="14" s="1"/>
  <c r="C317" i="8"/>
  <c r="C261" i="14" s="1"/>
  <c r="C318" i="8"/>
  <c r="C149" i="14" s="1"/>
  <c r="C319" i="8"/>
  <c r="C388" i="14" s="1"/>
  <c r="C320" i="8"/>
  <c r="C293" i="14" s="1"/>
  <c r="C321" i="8"/>
  <c r="C201" i="14" s="1"/>
  <c r="C322" i="8"/>
  <c r="C43" i="14" s="1"/>
  <c r="C323" i="8"/>
  <c r="C368" i="14" s="1"/>
  <c r="C324" i="8"/>
  <c r="C54" i="14" s="1"/>
  <c r="C325" i="8"/>
  <c r="C112" i="14" s="1"/>
  <c r="C326" i="8"/>
  <c r="C488" i="14" s="1"/>
  <c r="C327" i="8"/>
  <c r="C123" i="14" s="1"/>
  <c r="C316" i="8"/>
  <c r="C227" i="14" s="1"/>
  <c r="D351" i="8"/>
  <c r="D441" i="14" s="1"/>
  <c r="E351" i="8"/>
  <c r="E441" i="14" s="1"/>
  <c r="F351" i="8"/>
  <c r="F441" i="14" s="1"/>
  <c r="G351" i="8"/>
  <c r="G441" i="14" s="1"/>
  <c r="H351" i="8"/>
  <c r="H441" i="14" s="1"/>
  <c r="D352" i="8"/>
  <c r="D320" i="14" s="1"/>
  <c r="E352" i="8"/>
  <c r="E320" i="14" s="1"/>
  <c r="F352" i="8"/>
  <c r="F320" i="14" s="1"/>
  <c r="G352" i="8"/>
  <c r="G320" i="14" s="1"/>
  <c r="H352" i="8"/>
  <c r="H320" i="14" s="1"/>
  <c r="D353" i="8"/>
  <c r="D295" i="14" s="1"/>
  <c r="E353" i="8"/>
  <c r="E295" i="14" s="1"/>
  <c r="F353" i="8"/>
  <c r="F295" i="14" s="1"/>
  <c r="G353" i="8"/>
  <c r="G295" i="14" s="1"/>
  <c r="H353" i="8"/>
  <c r="H295" i="14" s="1"/>
  <c r="D354" i="8"/>
  <c r="D133" i="14" s="1"/>
  <c r="E354" i="8"/>
  <c r="E133" i="14" s="1"/>
  <c r="F354" i="8"/>
  <c r="F133" i="14" s="1"/>
  <c r="G354" i="8"/>
  <c r="G133" i="14" s="1"/>
  <c r="H354" i="8"/>
  <c r="H133" i="14" s="1"/>
  <c r="D355" i="8"/>
  <c r="D151" i="14" s="1"/>
  <c r="E355" i="8"/>
  <c r="E151" i="14" s="1"/>
  <c r="F355" i="8"/>
  <c r="F151" i="14" s="1"/>
  <c r="G355" i="8"/>
  <c r="G151" i="14" s="1"/>
  <c r="H355" i="8"/>
  <c r="H151" i="14" s="1"/>
  <c r="D356" i="8"/>
  <c r="D203" i="14" s="1"/>
  <c r="E356" i="8"/>
  <c r="E203" i="14" s="1"/>
  <c r="F356" i="8"/>
  <c r="F203" i="14" s="1"/>
  <c r="G356" i="8"/>
  <c r="G203" i="14" s="1"/>
  <c r="H356" i="8"/>
  <c r="H203" i="14" s="1"/>
  <c r="D357" i="8"/>
  <c r="D465" i="14" s="1"/>
  <c r="E357" i="8"/>
  <c r="E465" i="14" s="1"/>
  <c r="F357" i="8"/>
  <c r="F465" i="14" s="1"/>
  <c r="G357" i="8"/>
  <c r="G465" i="14" s="1"/>
  <c r="H357" i="8"/>
  <c r="H465" i="14" s="1"/>
  <c r="D358" i="8"/>
  <c r="D332" i="14" s="1"/>
  <c r="E358" i="8"/>
  <c r="E332" i="14" s="1"/>
  <c r="F358" i="8"/>
  <c r="F332" i="14" s="1"/>
  <c r="G358" i="8"/>
  <c r="G332" i="14" s="1"/>
  <c r="H358" i="8"/>
  <c r="H332" i="14" s="1"/>
  <c r="D359" i="8"/>
  <c r="D44" i="14" s="1"/>
  <c r="E359" i="8"/>
  <c r="E44" i="14" s="1"/>
  <c r="F359" i="8"/>
  <c r="F44" i="14" s="1"/>
  <c r="G359" i="8"/>
  <c r="G44" i="14" s="1"/>
  <c r="H359" i="8"/>
  <c r="H44" i="14" s="1"/>
  <c r="D360" i="8"/>
  <c r="D70" i="14" s="1"/>
  <c r="E360" i="8"/>
  <c r="E70" i="14" s="1"/>
  <c r="F360" i="8"/>
  <c r="F70" i="14" s="1"/>
  <c r="G360" i="8"/>
  <c r="G70" i="14" s="1"/>
  <c r="H360" i="8"/>
  <c r="H70" i="14" s="1"/>
  <c r="D361" i="8"/>
  <c r="D489" i="14" s="1"/>
  <c r="E361" i="8"/>
  <c r="E489" i="14" s="1"/>
  <c r="F361" i="8"/>
  <c r="F489" i="14" s="1"/>
  <c r="G361" i="8"/>
  <c r="G489" i="14" s="1"/>
  <c r="H361" i="8"/>
  <c r="H489" i="14" s="1"/>
  <c r="G362" i="8"/>
  <c r="G527" i="14" s="1"/>
  <c r="G363" i="8"/>
  <c r="G565" i="14" s="1"/>
  <c r="C352" i="8"/>
  <c r="C320" i="14" s="1"/>
  <c r="C353" i="8"/>
  <c r="C295" i="14" s="1"/>
  <c r="C354" i="8"/>
  <c r="C133" i="14" s="1"/>
  <c r="C355" i="8"/>
  <c r="C151" i="14" s="1"/>
  <c r="C356" i="8"/>
  <c r="C203" i="14" s="1"/>
  <c r="C357" i="8"/>
  <c r="C465" i="14" s="1"/>
  <c r="C358" i="8"/>
  <c r="C332" i="14" s="1"/>
  <c r="C359" i="8"/>
  <c r="C44" i="14" s="1"/>
  <c r="C360" i="8"/>
  <c r="C70" i="14" s="1"/>
  <c r="C361" i="8"/>
  <c r="C489" i="14" s="1"/>
  <c r="C351" i="8"/>
  <c r="C441" i="14" s="1"/>
  <c r="D450" i="8"/>
  <c r="D301" i="14" s="1"/>
  <c r="E450" i="8"/>
  <c r="E301" i="14" s="1"/>
  <c r="F450" i="8"/>
  <c r="F301" i="14" s="1"/>
  <c r="G450" i="8"/>
  <c r="G301" i="14" s="1"/>
  <c r="H450" i="8"/>
  <c r="H301" i="14" s="1"/>
  <c r="D451" i="8"/>
  <c r="D209" i="14" s="1"/>
  <c r="E451" i="8"/>
  <c r="E209" i="14" s="1"/>
  <c r="F451" i="8"/>
  <c r="F209" i="14" s="1"/>
  <c r="G451" i="8"/>
  <c r="G209" i="14" s="1"/>
  <c r="H451" i="8"/>
  <c r="H209" i="14" s="1"/>
  <c r="D452" i="8"/>
  <c r="D405" i="14" s="1"/>
  <c r="E452" i="8"/>
  <c r="E405" i="14" s="1"/>
  <c r="F452" i="8"/>
  <c r="F405" i="14" s="1"/>
  <c r="G452" i="8"/>
  <c r="G405" i="14" s="1"/>
  <c r="H452" i="8"/>
  <c r="H405" i="14" s="1"/>
  <c r="D453" i="8"/>
  <c r="D373" i="14" s="1"/>
  <c r="E453" i="8"/>
  <c r="E373" i="14" s="1"/>
  <c r="F453" i="8"/>
  <c r="F373" i="14" s="1"/>
  <c r="G453" i="8"/>
  <c r="G373" i="14" s="1"/>
  <c r="H453" i="8"/>
  <c r="H373" i="14" s="1"/>
  <c r="D454" i="8"/>
  <c r="D73" i="14" s="1"/>
  <c r="E454" i="8"/>
  <c r="E73" i="14" s="1"/>
  <c r="F454" i="8"/>
  <c r="F73" i="14" s="1"/>
  <c r="G454" i="8"/>
  <c r="G73" i="14" s="1"/>
  <c r="H454" i="8"/>
  <c r="H73" i="14" s="1"/>
  <c r="G455" i="8"/>
  <c r="G533" i="14" s="1"/>
  <c r="G456" i="8"/>
  <c r="G571" i="14" s="1"/>
  <c r="C451" i="8"/>
  <c r="C209" i="14" s="1"/>
  <c r="C452" i="8"/>
  <c r="C405" i="14" s="1"/>
  <c r="C453" i="8"/>
  <c r="C373" i="14" s="1"/>
  <c r="C454" i="8"/>
  <c r="C73" i="14" s="1"/>
  <c r="C450" i="8"/>
  <c r="C301" i="14" s="1"/>
  <c r="D462" i="8"/>
  <c r="D46" i="14" s="1"/>
  <c r="E462" i="8"/>
  <c r="E46" i="14" s="1"/>
  <c r="F462" i="8"/>
  <c r="F46" i="14" s="1"/>
  <c r="G462" i="8"/>
  <c r="G46" i="14" s="1"/>
  <c r="H462" i="8"/>
  <c r="H46" i="14" s="1"/>
  <c r="D463" i="8"/>
  <c r="D168" i="14" s="1"/>
  <c r="E463" i="8"/>
  <c r="E168" i="14" s="1"/>
  <c r="F463" i="8"/>
  <c r="F168" i="14" s="1"/>
  <c r="G463" i="8"/>
  <c r="G168" i="14" s="1"/>
  <c r="H463" i="8"/>
  <c r="H168" i="14" s="1"/>
  <c r="G464" i="8"/>
  <c r="G534" i="14" s="1"/>
  <c r="G465" i="8"/>
  <c r="G572" i="14" s="1"/>
  <c r="C463" i="8"/>
  <c r="C168" i="14" s="1"/>
  <c r="C462" i="8"/>
  <c r="C46" i="14" s="1"/>
  <c r="D506" i="8"/>
  <c r="D304" i="14" s="1"/>
  <c r="E506" i="8"/>
  <c r="E304" i="14" s="1"/>
  <c r="F506" i="8"/>
  <c r="F304" i="14" s="1"/>
  <c r="G506" i="8"/>
  <c r="G304" i="14" s="1"/>
  <c r="H506" i="8"/>
  <c r="H304" i="14" s="1"/>
  <c r="D507" i="8"/>
  <c r="D374" i="14" s="1"/>
  <c r="E507" i="8"/>
  <c r="E374" i="14" s="1"/>
  <c r="F507" i="8"/>
  <c r="F374" i="14" s="1"/>
  <c r="G507" i="8"/>
  <c r="G374" i="14" s="1"/>
  <c r="H507" i="8"/>
  <c r="H374" i="14" s="1"/>
  <c r="D508" i="8"/>
  <c r="D47" i="14" s="1"/>
  <c r="E508" i="8"/>
  <c r="E47" i="14" s="1"/>
  <c r="F508" i="8"/>
  <c r="F47" i="14" s="1"/>
  <c r="G508" i="8"/>
  <c r="G47" i="14" s="1"/>
  <c r="H508" i="8"/>
  <c r="H47" i="14" s="1"/>
  <c r="D509" i="8"/>
  <c r="D476" i="14" s="1"/>
  <c r="E509" i="8"/>
  <c r="E476" i="14" s="1"/>
  <c r="F509" i="8"/>
  <c r="F476" i="14" s="1"/>
  <c r="G509" i="8"/>
  <c r="G476" i="14" s="1"/>
  <c r="H509" i="8"/>
  <c r="H476" i="14" s="1"/>
  <c r="D510" i="8"/>
  <c r="D212" i="14" s="1"/>
  <c r="E510" i="8"/>
  <c r="E212" i="14" s="1"/>
  <c r="F510" i="8"/>
  <c r="F212" i="14" s="1"/>
  <c r="G510" i="8"/>
  <c r="G212" i="14" s="1"/>
  <c r="H510" i="8"/>
  <c r="H212" i="14" s="1"/>
  <c r="D511" i="8"/>
  <c r="D408" i="14" s="1"/>
  <c r="E511" i="8"/>
  <c r="E408" i="14" s="1"/>
  <c r="F511" i="8"/>
  <c r="F408" i="14" s="1"/>
  <c r="G511" i="8"/>
  <c r="G408" i="14" s="1"/>
  <c r="H511" i="8"/>
  <c r="H408" i="14" s="1"/>
  <c r="D512" i="8"/>
  <c r="D113" i="14" s="1"/>
  <c r="E512" i="8"/>
  <c r="E113" i="14" s="1"/>
  <c r="F512" i="8"/>
  <c r="F113" i="14" s="1"/>
  <c r="G512" i="8"/>
  <c r="G113" i="14" s="1"/>
  <c r="H512" i="8"/>
  <c r="H113" i="14" s="1"/>
  <c r="D513" i="8"/>
  <c r="D467" i="14" s="1"/>
  <c r="E513" i="8"/>
  <c r="E467" i="14" s="1"/>
  <c r="F513" i="8"/>
  <c r="F467" i="14" s="1"/>
  <c r="G513" i="8"/>
  <c r="G467" i="14" s="1"/>
  <c r="H513" i="8"/>
  <c r="H467" i="14" s="1"/>
  <c r="G514" i="8"/>
  <c r="G537" i="14" s="1"/>
  <c r="G515" i="8"/>
  <c r="G575" i="14" s="1"/>
  <c r="C507" i="8"/>
  <c r="C374" i="14" s="1"/>
  <c r="C508" i="8"/>
  <c r="C47" i="14" s="1"/>
  <c r="C509" i="8"/>
  <c r="C476" i="14" s="1"/>
  <c r="C510" i="8"/>
  <c r="C212" i="14" s="1"/>
  <c r="C511" i="8"/>
  <c r="C408" i="14" s="1"/>
  <c r="C512" i="8"/>
  <c r="C113" i="14" s="1"/>
  <c r="C513" i="8"/>
  <c r="C467" i="14" s="1"/>
  <c r="C506" i="8"/>
  <c r="C304" i="14" s="1"/>
  <c r="A509" i="8"/>
  <c r="A510" s="1"/>
  <c r="A507"/>
  <c r="D74"/>
  <c r="D278" i="14" s="1"/>
  <c r="E74" i="8"/>
  <c r="E278" i="14" s="1"/>
  <c r="F74" i="8"/>
  <c r="F278" i="14" s="1"/>
  <c r="G74" i="8"/>
  <c r="G278" i="14" s="1"/>
  <c r="H74" i="8"/>
  <c r="H278" i="14" s="1"/>
  <c r="D75" i="8"/>
  <c r="D430" i="14" s="1"/>
  <c r="E75" i="8"/>
  <c r="E430" i="14" s="1"/>
  <c r="F75" i="8"/>
  <c r="F430" i="14" s="1"/>
  <c r="G75" i="8"/>
  <c r="G430" i="14" s="1"/>
  <c r="H75" i="8"/>
  <c r="H430" i="14" s="1"/>
  <c r="D76" i="8"/>
  <c r="D189" i="14" s="1"/>
  <c r="E76" i="8"/>
  <c r="E189" i="14" s="1"/>
  <c r="F76" i="8"/>
  <c r="F189" i="14" s="1"/>
  <c r="G76" i="8"/>
  <c r="G189" i="14" s="1"/>
  <c r="H76" i="8"/>
  <c r="H189" i="14" s="1"/>
  <c r="D77" i="8"/>
  <c r="D327" i="14" s="1"/>
  <c r="E77" i="8"/>
  <c r="E327" i="14" s="1"/>
  <c r="F77" i="8"/>
  <c r="F327" i="14" s="1"/>
  <c r="G77" i="8"/>
  <c r="G327" i="14" s="1"/>
  <c r="H77" i="8"/>
  <c r="H327" i="14" s="1"/>
  <c r="D78" i="8"/>
  <c r="D339" i="14" s="1"/>
  <c r="E78" i="8"/>
  <c r="E339" i="14" s="1"/>
  <c r="F78" i="8"/>
  <c r="F339" i="14" s="1"/>
  <c r="G78" i="8"/>
  <c r="G339" i="14" s="1"/>
  <c r="H78" i="8"/>
  <c r="H339" i="14" s="1"/>
  <c r="G509"/>
  <c r="G547"/>
  <c r="C75" i="8"/>
  <c r="C430" i="14" s="1"/>
  <c r="C76" i="8"/>
  <c r="C189" i="14" s="1"/>
  <c r="C77" i="8"/>
  <c r="C327" i="14" s="1"/>
  <c r="C78" i="8"/>
  <c r="C339" i="14" s="1"/>
  <c r="C74" i="8"/>
  <c r="C278" i="14" s="1"/>
  <c r="E28"/>
  <c r="F28"/>
  <c r="G28"/>
  <c r="H28"/>
  <c r="C42"/>
  <c r="D42"/>
  <c r="E42"/>
  <c r="F42"/>
  <c r="G42"/>
  <c r="H42"/>
  <c r="C106"/>
  <c r="D106"/>
  <c r="E106"/>
  <c r="F106"/>
  <c r="G106"/>
  <c r="H106"/>
  <c r="C141"/>
  <c r="D141"/>
  <c r="E141"/>
  <c r="F141"/>
  <c r="G141"/>
  <c r="H141"/>
  <c r="C152"/>
  <c r="D152"/>
  <c r="E152"/>
  <c r="F152"/>
  <c r="G152"/>
  <c r="H152"/>
  <c r="G544"/>
  <c r="D275"/>
  <c r="E275"/>
  <c r="F275"/>
  <c r="G275"/>
  <c r="H275"/>
  <c r="C275"/>
  <c r="D298"/>
  <c r="E298"/>
  <c r="F298"/>
  <c r="G298"/>
  <c r="H298"/>
  <c r="C298"/>
  <c r="D403"/>
  <c r="E403"/>
  <c r="F403"/>
  <c r="G403"/>
  <c r="H403"/>
  <c r="C403"/>
  <c r="G568"/>
  <c r="D403" i="8"/>
  <c r="D206" i="14" s="1"/>
  <c r="E403" i="8"/>
  <c r="E206" i="14" s="1"/>
  <c r="F403" i="8"/>
  <c r="F206" i="14" s="1"/>
  <c r="G403" i="8"/>
  <c r="G206" i="14" s="1"/>
  <c r="H403" i="8"/>
  <c r="H206" i="14" s="1"/>
  <c r="C403" i="8"/>
  <c r="C206" i="14" s="1"/>
  <c r="D399" i="8"/>
  <c r="D264" i="14" s="1"/>
  <c r="E399" i="8"/>
  <c r="E264" i="14" s="1"/>
  <c r="F399" i="8"/>
  <c r="F264" i="14" s="1"/>
  <c r="G399" i="8"/>
  <c r="G264" i="14" s="1"/>
  <c r="H399" i="8"/>
  <c r="H264" i="14" s="1"/>
  <c r="C399" i="8"/>
  <c r="C264" i="14" s="1"/>
  <c r="D398" i="8"/>
  <c r="D231" i="14" s="1"/>
  <c r="E398" i="8"/>
  <c r="E231" i="14" s="1"/>
  <c r="F398" i="8"/>
  <c r="G398"/>
  <c r="G231" i="14" s="1"/>
  <c r="H398" i="8"/>
  <c r="H231" i="14" s="1"/>
  <c r="C398" i="8"/>
  <c r="C231" i="14" s="1"/>
  <c r="D404" i="8"/>
  <c r="D372" i="14" s="1"/>
  <c r="E404" i="8"/>
  <c r="E372" i="14" s="1"/>
  <c r="F404" i="8"/>
  <c r="F372" i="14" s="1"/>
  <c r="G404" i="8"/>
  <c r="G372" i="14" s="1"/>
  <c r="H404" i="8"/>
  <c r="H372" i="14" s="1"/>
  <c r="C404" i="8"/>
  <c r="C372" i="14" s="1"/>
  <c r="D400" i="8"/>
  <c r="D417" i="14" s="1"/>
  <c r="E400" i="8"/>
  <c r="E417" i="14" s="1"/>
  <c r="F400" i="8"/>
  <c r="F417" i="14" s="1"/>
  <c r="G400" i="8"/>
  <c r="G417" i="14" s="1"/>
  <c r="H400" i="8"/>
  <c r="H417" i="14" s="1"/>
  <c r="D405" i="8"/>
  <c r="D72" i="14" s="1"/>
  <c r="E405" i="8"/>
  <c r="E72" i="14" s="1"/>
  <c r="F405" i="8"/>
  <c r="F72" i="14" s="1"/>
  <c r="G405" i="8"/>
  <c r="G72" i="14" s="1"/>
  <c r="H405" i="8"/>
  <c r="H72" i="14" s="1"/>
  <c r="D408" i="8"/>
  <c r="E408"/>
  <c r="F408"/>
  <c r="G408"/>
  <c r="G530" i="14" s="1"/>
  <c r="H408" i="8"/>
  <c r="D409"/>
  <c r="E409"/>
  <c r="F409"/>
  <c r="H409"/>
  <c r="C400"/>
  <c r="C417" i="14" s="1"/>
  <c r="C405" i="8"/>
  <c r="C72" i="14" s="1"/>
  <c r="C408" i="8"/>
  <c r="C409"/>
  <c r="G19"/>
  <c r="G506" i="14" s="1"/>
  <c r="D12" i="8"/>
  <c r="D364" i="14" s="1"/>
  <c r="E12" i="8"/>
  <c r="E364" i="14" s="1"/>
  <c r="F12" i="8"/>
  <c r="F364" i="14" s="1"/>
  <c r="G12" i="8"/>
  <c r="G364" i="14" s="1"/>
  <c r="H12" i="8"/>
  <c r="H364" i="14" s="1"/>
  <c r="C12" i="8"/>
  <c r="C364" i="14" s="1"/>
  <c r="A17" i="8"/>
  <c r="A11"/>
  <c r="D19"/>
  <c r="E19"/>
  <c r="F19"/>
  <c r="H19"/>
  <c r="D20"/>
  <c r="E20"/>
  <c r="F20"/>
  <c r="H20"/>
  <c r="C20"/>
  <c r="C19"/>
  <c r="C18"/>
  <c r="C326" i="14" s="1"/>
  <c r="D17" i="8"/>
  <c r="D311" i="14" s="1"/>
  <c r="E17" i="8"/>
  <c r="E311" i="14" s="1"/>
  <c r="F17" i="8"/>
  <c r="F311" i="14" s="1"/>
  <c r="G17" i="8"/>
  <c r="G311" i="14" s="1"/>
  <c r="H17" i="8"/>
  <c r="H311" i="14" s="1"/>
  <c r="C17" i="8"/>
  <c r="C311" i="14" s="1"/>
  <c r="D16" i="8"/>
  <c r="D397" i="14" s="1"/>
  <c r="E16" i="8"/>
  <c r="E397" i="14" s="1"/>
  <c r="F16" i="8"/>
  <c r="F397" i="14" s="1"/>
  <c r="G16" i="8"/>
  <c r="G397" i="14" s="1"/>
  <c r="H16" i="8"/>
  <c r="H397" i="14" s="1"/>
  <c r="C16" i="8"/>
  <c r="C397" i="14" s="1"/>
  <c r="D14" i="8"/>
  <c r="D186" i="14" s="1"/>
  <c r="E14" i="8"/>
  <c r="E186" i="14" s="1"/>
  <c r="F14" i="8"/>
  <c r="F186" i="14" s="1"/>
  <c r="G14" i="8"/>
  <c r="G186" i="14" s="1"/>
  <c r="H14" i="8"/>
  <c r="H186" i="14" s="1"/>
  <c r="C14" i="8"/>
  <c r="C186" i="14" s="1"/>
  <c r="D13" i="8"/>
  <c r="D28" i="14" s="1"/>
  <c r="C13" i="8"/>
  <c r="C28" i="14" s="1"/>
  <c r="D8" i="8"/>
  <c r="E8"/>
  <c r="F8"/>
  <c r="G8"/>
  <c r="G249" i="14" s="1"/>
  <c r="H8" i="8"/>
  <c r="H249" i="14" s="1"/>
  <c r="C8" i="8"/>
  <c r="C249" i="14" s="1"/>
  <c r="D11" i="8"/>
  <c r="D387" i="14" s="1"/>
  <c r="E11" i="8"/>
  <c r="E387" i="14" s="1"/>
  <c r="F11" i="8"/>
  <c r="F387" i="14" s="1"/>
  <c r="G11" i="8"/>
  <c r="G387" i="14" s="1"/>
  <c r="H11" i="8"/>
  <c r="H387" i="14" s="1"/>
  <c r="D18" i="8"/>
  <c r="D326" i="14" s="1"/>
  <c r="E18" i="8"/>
  <c r="E326" i="14" s="1"/>
  <c r="F18" i="8"/>
  <c r="F326" i="14" s="1"/>
  <c r="G18" i="8"/>
  <c r="G326" i="14" s="1"/>
  <c r="H18" i="8"/>
  <c r="H326" i="14" s="1"/>
  <c r="C11" i="8"/>
  <c r="C387" i="14" s="1"/>
  <c r="A9" i="8"/>
  <c r="D194"/>
  <c r="D286" i="14" s="1"/>
  <c r="E194" i="8"/>
  <c r="E286" i="14" s="1"/>
  <c r="F194" i="8"/>
  <c r="F286" i="14" s="1"/>
  <c r="G194" i="8"/>
  <c r="G286" i="14" s="1"/>
  <c r="H194" i="8"/>
  <c r="H286" i="14" s="1"/>
  <c r="D195" i="8"/>
  <c r="D257" i="14" s="1"/>
  <c r="E195" i="8"/>
  <c r="E257" i="14" s="1"/>
  <c r="F195" i="8"/>
  <c r="F257" i="14" s="1"/>
  <c r="G195" i="8"/>
  <c r="G257" i="14" s="1"/>
  <c r="H195" i="8"/>
  <c r="H257" i="14" s="1"/>
  <c r="D196" i="8"/>
  <c r="D36" i="14" s="1"/>
  <c r="E196" i="8"/>
  <c r="E36" i="14" s="1"/>
  <c r="F196" i="8"/>
  <c r="F36" i="14" s="1"/>
  <c r="G196" i="8"/>
  <c r="G36" i="14" s="1"/>
  <c r="H196" i="8"/>
  <c r="H36" i="14" s="1"/>
  <c r="D197" i="8"/>
  <c r="D195" i="14" s="1"/>
  <c r="E197" i="8"/>
  <c r="E195" i="14" s="1"/>
  <c r="F197" i="8"/>
  <c r="F195" i="14" s="1"/>
  <c r="G197" i="8"/>
  <c r="G195" i="14" s="1"/>
  <c r="H197" i="8"/>
  <c r="H195" i="14" s="1"/>
  <c r="D198" i="8"/>
  <c r="D400" i="14" s="1"/>
  <c r="E198" i="8"/>
  <c r="E400" i="14" s="1"/>
  <c r="F198" i="8"/>
  <c r="F400" i="14" s="1"/>
  <c r="G198" i="8"/>
  <c r="G400" i="14" s="1"/>
  <c r="H198" i="8"/>
  <c r="H400" i="14" s="1"/>
  <c r="D199" i="8"/>
  <c r="D486" i="14" s="1"/>
  <c r="E199" i="8"/>
  <c r="E486" i="14" s="1"/>
  <c r="F199" i="8"/>
  <c r="F486" i="14" s="1"/>
  <c r="G199" i="8"/>
  <c r="G486" i="14" s="1"/>
  <c r="H199" i="8"/>
  <c r="H486" i="14" s="1"/>
  <c r="D200" i="8"/>
  <c r="D462" i="14" s="1"/>
  <c r="E200" i="8"/>
  <c r="E462" i="14" s="1"/>
  <c r="F200" i="8"/>
  <c r="F462" i="14" s="1"/>
  <c r="G200" i="8"/>
  <c r="G462" i="14" s="1"/>
  <c r="H200" i="8"/>
  <c r="H462" i="14" s="1"/>
  <c r="G201" i="8"/>
  <c r="G517" i="14" s="1"/>
  <c r="G202" i="8"/>
  <c r="G555" i="14" s="1"/>
  <c r="C195" i="8"/>
  <c r="C257" i="14" s="1"/>
  <c r="C196" i="8"/>
  <c r="C36" i="14" s="1"/>
  <c r="C197" i="8"/>
  <c r="C195" i="14" s="1"/>
  <c r="C198" i="8"/>
  <c r="C400" i="14" s="1"/>
  <c r="C199" i="8"/>
  <c r="C486" i="14" s="1"/>
  <c r="C200" i="8"/>
  <c r="C462" i="14" s="1"/>
  <c r="C194" i="8"/>
  <c r="C286" i="14" s="1"/>
  <c r="D208" i="8"/>
  <c r="D438" i="14" s="1"/>
  <c r="E208" i="8"/>
  <c r="E438" i="14" s="1"/>
  <c r="F208" i="8"/>
  <c r="F438" i="14" s="1"/>
  <c r="G208" i="8"/>
  <c r="G438" i="14" s="1"/>
  <c r="H208" i="8"/>
  <c r="H438" i="14" s="1"/>
  <c r="D209" i="8"/>
  <c r="D287" i="14" s="1"/>
  <c r="E209" i="8"/>
  <c r="E287" i="14" s="1"/>
  <c r="F209" i="8"/>
  <c r="F287" i="14" s="1"/>
  <c r="G209" i="8"/>
  <c r="G287" i="14" s="1"/>
  <c r="H209" i="8"/>
  <c r="H287" i="14" s="1"/>
  <c r="D210" i="8"/>
  <c r="D38" i="14" s="1"/>
  <c r="E210" i="8"/>
  <c r="E38" i="14" s="1"/>
  <c r="F210" i="8"/>
  <c r="F38" i="14" s="1"/>
  <c r="G210" i="8"/>
  <c r="G38" i="14" s="1"/>
  <c r="H210" i="8"/>
  <c r="H38" i="14" s="1"/>
  <c r="D211" i="8"/>
  <c r="D196" i="14" s="1"/>
  <c r="E211" i="8"/>
  <c r="E196" i="14" s="1"/>
  <c r="F211" i="8"/>
  <c r="F196" i="14" s="1"/>
  <c r="G211" i="8"/>
  <c r="G196" i="14" s="1"/>
  <c r="H211" i="8"/>
  <c r="H196" i="14" s="1"/>
  <c r="G212" i="8"/>
  <c r="G518" i="14" s="1"/>
  <c r="G213" i="8"/>
  <c r="G556" i="14" s="1"/>
  <c r="C209" i="8"/>
  <c r="C287" i="14" s="1"/>
  <c r="C210" i="8"/>
  <c r="C38" i="14" s="1"/>
  <c r="C211" i="8"/>
  <c r="C196" i="14" s="1"/>
  <c r="C208" i="8"/>
  <c r="C438" i="14" s="1"/>
  <c r="D233" i="8"/>
  <c r="D39" i="14" s="1"/>
  <c r="E233" i="8"/>
  <c r="E39" i="14" s="1"/>
  <c r="F233" i="8"/>
  <c r="F39" i="14" s="1"/>
  <c r="G233" i="8"/>
  <c r="G39" i="14" s="1"/>
  <c r="H233" i="8"/>
  <c r="H39" i="14" s="1"/>
  <c r="D234" i="8"/>
  <c r="D423" i="14" s="1"/>
  <c r="E234" i="8"/>
  <c r="E423" i="14" s="1"/>
  <c r="F234" i="8"/>
  <c r="F423" i="14" s="1"/>
  <c r="G234" i="8"/>
  <c r="G423" i="14" s="1"/>
  <c r="H234" i="8"/>
  <c r="H423" i="14" s="1"/>
  <c r="D235" i="8"/>
  <c r="D164" i="14" s="1"/>
  <c r="E235" i="8"/>
  <c r="E164" i="14" s="1"/>
  <c r="F235" i="8"/>
  <c r="F164" i="14" s="1"/>
  <c r="G235" i="8"/>
  <c r="G164" i="14" s="1"/>
  <c r="H235" i="8"/>
  <c r="H164" i="14" s="1"/>
  <c r="G236" i="8"/>
  <c r="G520" i="14" s="1"/>
  <c r="G237" i="8"/>
  <c r="G558" i="14" s="1"/>
  <c r="C234" i="8"/>
  <c r="C423" i="14" s="1"/>
  <c r="C235" i="8"/>
  <c r="C164" i="14" s="1"/>
  <c r="C233" i="8"/>
  <c r="C39" i="14" s="1"/>
  <c r="D410" i="4"/>
  <c r="E410"/>
  <c r="F410"/>
  <c r="G410"/>
  <c r="H410"/>
  <c r="C410"/>
  <c r="D244" i="8"/>
  <c r="D146" i="14" s="1"/>
  <c r="E244" i="8"/>
  <c r="E146" i="14" s="1"/>
  <c r="F244" i="8"/>
  <c r="F146" i="14" s="1"/>
  <c r="G244" i="8"/>
  <c r="G146" i="14" s="1"/>
  <c r="H244" i="8"/>
  <c r="H146" i="14" s="1"/>
  <c r="D245" i="8"/>
  <c r="D260" i="14" s="1"/>
  <c r="E245" i="8"/>
  <c r="E260" i="14" s="1"/>
  <c r="F245" i="8"/>
  <c r="F260" i="14" s="1"/>
  <c r="G245" i="8"/>
  <c r="G260" i="14" s="1"/>
  <c r="H245" i="8"/>
  <c r="H260" i="14" s="1"/>
  <c r="D246" i="8"/>
  <c r="D240" i="14" s="1"/>
  <c r="E246" i="8"/>
  <c r="E240" i="14" s="1"/>
  <c r="F246" i="8"/>
  <c r="F240" i="14" s="1"/>
  <c r="G246" i="8"/>
  <c r="G240" i="14" s="1"/>
  <c r="H246" i="8"/>
  <c r="H240" i="14" s="1"/>
  <c r="D247" i="8"/>
  <c r="D165" i="14" s="1"/>
  <c r="E247" i="8"/>
  <c r="E165" i="14" s="1"/>
  <c r="F247" i="8"/>
  <c r="F165" i="14" s="1"/>
  <c r="G247" i="8"/>
  <c r="G165" i="14" s="1"/>
  <c r="H247" i="8"/>
  <c r="H165" i="14" s="1"/>
  <c r="D248" i="8"/>
  <c r="D97" i="14" s="1"/>
  <c r="E248" i="8"/>
  <c r="E97" i="14" s="1"/>
  <c r="F248" i="8"/>
  <c r="F97" i="14" s="1"/>
  <c r="G248" i="8"/>
  <c r="G97" i="14" s="1"/>
  <c r="H248" i="8"/>
  <c r="H97" i="14" s="1"/>
  <c r="D249" i="8"/>
  <c r="D354" i="14" s="1"/>
  <c r="E249" i="8"/>
  <c r="E354" i="14" s="1"/>
  <c r="F249" i="8"/>
  <c r="F354" i="14" s="1"/>
  <c r="G249" i="8"/>
  <c r="G354" i="14" s="1"/>
  <c r="H249" i="8"/>
  <c r="H354" i="14" s="1"/>
  <c r="D250" i="8"/>
  <c r="D464" i="14" s="1"/>
  <c r="E250" i="8"/>
  <c r="E464" i="14" s="1"/>
  <c r="F250" i="8"/>
  <c r="F464" i="14" s="1"/>
  <c r="G250" i="8"/>
  <c r="G464" i="14" s="1"/>
  <c r="H250" i="8"/>
  <c r="H464" i="14" s="1"/>
  <c r="D251" i="8"/>
  <c r="D290" i="14" s="1"/>
  <c r="E251" i="8"/>
  <c r="E290" i="14" s="1"/>
  <c r="F251" i="8"/>
  <c r="F290" i="14" s="1"/>
  <c r="G251" i="8"/>
  <c r="G290" i="14" s="1"/>
  <c r="H251" i="8"/>
  <c r="H290" i="14" s="1"/>
  <c r="D252" i="8"/>
  <c r="D9" i="14" s="1"/>
  <c r="E252" i="8"/>
  <c r="E9" i="14" s="1"/>
  <c r="F252" i="8"/>
  <c r="F9" i="14" s="1"/>
  <c r="G252" i="8"/>
  <c r="G9" i="14" s="1"/>
  <c r="H252" i="8"/>
  <c r="H9" i="14" s="1"/>
  <c r="D253" i="8"/>
  <c r="D198" i="14" s="1"/>
  <c r="E253" i="8"/>
  <c r="E198" i="14" s="1"/>
  <c r="F253" i="8"/>
  <c r="F198" i="14" s="1"/>
  <c r="G253" i="8"/>
  <c r="G198" i="14" s="1"/>
  <c r="H253" i="8"/>
  <c r="H198" i="14" s="1"/>
  <c r="D254" i="8"/>
  <c r="D40" i="14" s="1"/>
  <c r="E254" i="8"/>
  <c r="E40" i="14" s="1"/>
  <c r="F254" i="8"/>
  <c r="F40" i="14" s="1"/>
  <c r="G254" i="8"/>
  <c r="G40" i="14" s="1"/>
  <c r="H254" i="8"/>
  <c r="H40" i="14" s="1"/>
  <c r="D255" i="8"/>
  <c r="D330" i="14" s="1"/>
  <c r="E255" i="8"/>
  <c r="E330" i="14" s="1"/>
  <c r="F255" i="8"/>
  <c r="F330" i="14" s="1"/>
  <c r="G255" i="8"/>
  <c r="G330" i="14" s="1"/>
  <c r="H255" i="8"/>
  <c r="H330" i="14" s="1"/>
  <c r="D256" i="8"/>
  <c r="D342" i="14" s="1"/>
  <c r="E256" i="8"/>
  <c r="E342" i="14" s="1"/>
  <c r="F256" i="8"/>
  <c r="F342" i="14" s="1"/>
  <c r="G256" i="8"/>
  <c r="G342" i="14" s="1"/>
  <c r="H256" i="8"/>
  <c r="H342" i="14" s="1"/>
  <c r="G257" i="8"/>
  <c r="G522" i="14" s="1"/>
  <c r="G258" i="8"/>
  <c r="G560" i="14" s="1"/>
  <c r="C245" i="8"/>
  <c r="C260" i="14" s="1"/>
  <c r="C246" i="8"/>
  <c r="C240" i="14" s="1"/>
  <c r="C247" i="8"/>
  <c r="C165" i="14" s="1"/>
  <c r="C248" i="8"/>
  <c r="C97" i="14" s="1"/>
  <c r="C249" i="8"/>
  <c r="C354" i="14" s="1"/>
  <c r="C250" i="8"/>
  <c r="C464" i="14" s="1"/>
  <c r="C251" i="8"/>
  <c r="C290" i="14" s="1"/>
  <c r="C252" i="8"/>
  <c r="C9" i="14" s="1"/>
  <c r="C253" i="8"/>
  <c r="C198" i="14" s="1"/>
  <c r="C254" i="8"/>
  <c r="C40" i="14" s="1"/>
  <c r="C255" i="8"/>
  <c r="C330" i="14" s="1"/>
  <c r="C256" i="8"/>
  <c r="C342" i="14" s="1"/>
  <c r="C244" i="8"/>
  <c r="C146" i="14" s="1"/>
  <c r="D415" i="8"/>
  <c r="D265" i="14" s="1"/>
  <c r="E415" i="8"/>
  <c r="E265" i="14" s="1"/>
  <c r="F415" i="8"/>
  <c r="F265" i="14" s="1"/>
  <c r="G415" i="8"/>
  <c r="G265" i="14" s="1"/>
  <c r="H415" i="8"/>
  <c r="H265" i="14" s="1"/>
  <c r="D416" i="8"/>
  <c r="D230" i="14" s="1"/>
  <c r="E416" i="8"/>
  <c r="E230" i="14" s="1"/>
  <c r="F416" i="8"/>
  <c r="F230" i="14" s="1"/>
  <c r="G416" i="8"/>
  <c r="G230" i="14" s="1"/>
  <c r="H416" i="8"/>
  <c r="H230" i="14" s="1"/>
  <c r="D417" i="8"/>
  <c r="D299" i="14" s="1"/>
  <c r="E417" i="8"/>
  <c r="E299" i="14" s="1"/>
  <c r="F417" i="8"/>
  <c r="F299" i="14" s="1"/>
  <c r="G417" i="8"/>
  <c r="G299" i="14" s="1"/>
  <c r="H417" i="8"/>
  <c r="H299" i="14" s="1"/>
  <c r="D418" i="8"/>
  <c r="D370" i="14" s="1"/>
  <c r="E418" i="8"/>
  <c r="E370" i="14" s="1"/>
  <c r="F418" i="8"/>
  <c r="F370" i="14" s="1"/>
  <c r="G418" i="8"/>
  <c r="G370" i="14" s="1"/>
  <c r="H418" i="8"/>
  <c r="H370" i="14" s="1"/>
  <c r="D419" i="8"/>
  <c r="D207" i="14" s="1"/>
  <c r="E419" i="8"/>
  <c r="E207" i="14" s="1"/>
  <c r="F419" i="8"/>
  <c r="F207" i="14" s="1"/>
  <c r="G419" i="8"/>
  <c r="G207" i="14" s="1"/>
  <c r="H419" i="8"/>
  <c r="H207" i="14" s="1"/>
  <c r="D420" i="8"/>
  <c r="D333" i="14" s="1"/>
  <c r="E420" i="8"/>
  <c r="E333" i="14" s="1"/>
  <c r="F420" i="8"/>
  <c r="F333" i="14" s="1"/>
  <c r="G420" i="8"/>
  <c r="G333" i="14" s="1"/>
  <c r="H420" i="8"/>
  <c r="H333" i="14" s="1"/>
  <c r="D421" i="8"/>
  <c r="D490" i="14" s="1"/>
  <c r="E421" i="8"/>
  <c r="E490" i="14" s="1"/>
  <c r="F421" i="8"/>
  <c r="F490" i="14" s="1"/>
  <c r="G421" i="8"/>
  <c r="G490" i="14" s="1"/>
  <c r="H421" i="8"/>
  <c r="H490" i="14" s="1"/>
  <c r="D422" i="8"/>
  <c r="D356" i="14" s="1"/>
  <c r="E422" i="8"/>
  <c r="E356" i="14" s="1"/>
  <c r="F422" i="8"/>
  <c r="F356" i="14" s="1"/>
  <c r="G422" i="8"/>
  <c r="G356" i="14" s="1"/>
  <c r="H422" i="8"/>
  <c r="H356" i="14" s="1"/>
  <c r="D423" i="8"/>
  <c r="D56" i="14" s="1"/>
  <c r="E423" i="8"/>
  <c r="E56" i="14" s="1"/>
  <c r="F423" i="8"/>
  <c r="F56" i="14" s="1"/>
  <c r="G423" i="8"/>
  <c r="G56" i="14" s="1"/>
  <c r="H423" i="8"/>
  <c r="H56" i="14" s="1"/>
  <c r="D424" i="8"/>
  <c r="D402" i="14" s="1"/>
  <c r="E424" i="8"/>
  <c r="E402" i="14" s="1"/>
  <c r="F424" i="8"/>
  <c r="F402" i="14" s="1"/>
  <c r="G424" i="8"/>
  <c r="G402" i="14" s="1"/>
  <c r="H424" i="8"/>
  <c r="H402" i="14" s="1"/>
  <c r="D425" i="8"/>
  <c r="E425"/>
  <c r="F425"/>
  <c r="G425"/>
  <c r="G531" i="14" s="1"/>
  <c r="H425" i="8"/>
  <c r="D426"/>
  <c r="E426"/>
  <c r="F426"/>
  <c r="G426"/>
  <c r="G569" i="14" s="1"/>
  <c r="H426" i="8"/>
  <c r="C416"/>
  <c r="C230" i="14" s="1"/>
  <c r="C417" i="8"/>
  <c r="C299" i="14" s="1"/>
  <c r="C418" i="8"/>
  <c r="C370" i="14" s="1"/>
  <c r="C419" i="8"/>
  <c r="C207" i="14" s="1"/>
  <c r="C420" i="8"/>
  <c r="C333" i="14" s="1"/>
  <c r="C421" i="8"/>
  <c r="C490" i="14" s="1"/>
  <c r="C422" i="8"/>
  <c r="C356" i="14" s="1"/>
  <c r="C423" i="8"/>
  <c r="C56" i="14" s="1"/>
  <c r="C424" i="8"/>
  <c r="C402" i="14" s="1"/>
  <c r="C425" i="8"/>
  <c r="C426"/>
  <c r="C415"/>
  <c r="C265" i="14" s="1"/>
  <c r="A417" i="8"/>
  <c r="A418" s="1"/>
  <c r="D491"/>
  <c r="D268" i="14" s="1"/>
  <c r="E491" i="8"/>
  <c r="E268" i="14" s="1"/>
  <c r="F491" i="8"/>
  <c r="F268" i="14" s="1"/>
  <c r="G491" i="8"/>
  <c r="G268" i="14" s="1"/>
  <c r="H491" i="8"/>
  <c r="H268" i="14" s="1"/>
  <c r="D492" i="8"/>
  <c r="D155" i="14" s="1"/>
  <c r="E492" i="8"/>
  <c r="E155" i="14" s="1"/>
  <c r="F492" i="8"/>
  <c r="F155" i="14" s="1"/>
  <c r="G492" i="8"/>
  <c r="G155" i="14" s="1"/>
  <c r="H492" i="8"/>
  <c r="H155" i="14" s="1"/>
  <c r="D493" i="8"/>
  <c r="D232" i="14" s="1"/>
  <c r="E493" i="8"/>
  <c r="E232" i="14" s="1"/>
  <c r="F493" i="8"/>
  <c r="F232" i="14" s="1"/>
  <c r="G493" i="8"/>
  <c r="G232" i="14" s="1"/>
  <c r="H493" i="8"/>
  <c r="H232" i="14" s="1"/>
  <c r="D494" i="8"/>
  <c r="D243" i="14" s="1"/>
  <c r="E494" i="8"/>
  <c r="E243" i="14" s="1"/>
  <c r="F494" i="8"/>
  <c r="F243" i="14" s="1"/>
  <c r="G494" i="8"/>
  <c r="G243" i="14" s="1"/>
  <c r="H494" i="8"/>
  <c r="H243" i="14" s="1"/>
  <c r="D495" i="8"/>
  <c r="D303" i="14" s="1"/>
  <c r="E495" i="8"/>
  <c r="E303" i="14" s="1"/>
  <c r="F495" i="8"/>
  <c r="F303" i="14" s="1"/>
  <c r="G495" i="8"/>
  <c r="G303" i="14" s="1"/>
  <c r="H495" i="8"/>
  <c r="H303" i="14" s="1"/>
  <c r="D496" i="8"/>
  <c r="D211" i="14" s="1"/>
  <c r="E496" i="8"/>
  <c r="E211" i="14" s="1"/>
  <c r="F496" i="8"/>
  <c r="F211" i="14" s="1"/>
  <c r="G496" i="8"/>
  <c r="G211" i="14" s="1"/>
  <c r="H496" i="8"/>
  <c r="H211" i="14" s="1"/>
  <c r="D497" i="8"/>
  <c r="D59" i="14" s="1"/>
  <c r="E497" i="8"/>
  <c r="E59" i="14" s="1"/>
  <c r="F497" i="8"/>
  <c r="F59" i="14" s="1"/>
  <c r="G497" i="8"/>
  <c r="G59" i="14" s="1"/>
  <c r="H497" i="8"/>
  <c r="H59" i="14" s="1"/>
  <c r="D498" i="8"/>
  <c r="D406" i="14" s="1"/>
  <c r="E498" i="8"/>
  <c r="E406" i="14" s="1"/>
  <c r="F498" i="8"/>
  <c r="F406" i="14" s="1"/>
  <c r="G498" i="8"/>
  <c r="G406" i="14" s="1"/>
  <c r="H498" i="8"/>
  <c r="H406" i="14" s="1"/>
  <c r="D499" i="8"/>
  <c r="E499"/>
  <c r="F499"/>
  <c r="G499"/>
  <c r="G536" i="14" s="1"/>
  <c r="H499" i="8"/>
  <c r="D500"/>
  <c r="E500"/>
  <c r="F500"/>
  <c r="G500"/>
  <c r="G574" i="14" s="1"/>
  <c r="H500" i="8"/>
  <c r="C492"/>
  <c r="C155" i="14" s="1"/>
  <c r="C493" i="8"/>
  <c r="C232" i="14" s="1"/>
  <c r="C494" i="8"/>
  <c r="C243" i="14" s="1"/>
  <c r="C495" i="8"/>
  <c r="C303" i="14" s="1"/>
  <c r="C496" i="8"/>
  <c r="C211" i="14" s="1"/>
  <c r="C497" i="8"/>
  <c r="C59" i="14" s="1"/>
  <c r="C498" i="8"/>
  <c r="C406" i="14" s="1"/>
  <c r="C499" i="8"/>
  <c r="C500"/>
  <c r="C491"/>
  <c r="C268" i="14" s="1"/>
  <c r="A492" i="8"/>
  <c r="A493" s="1"/>
  <c r="A494" s="1"/>
  <c r="A495" s="1"/>
  <c r="E95" i="14"/>
  <c r="F95"/>
  <c r="G95"/>
  <c r="H95"/>
  <c r="D258"/>
  <c r="E258"/>
  <c r="F258"/>
  <c r="G258"/>
  <c r="H258"/>
  <c r="C258"/>
  <c r="D485"/>
  <c r="E485"/>
  <c r="F485"/>
  <c r="G485"/>
  <c r="H485"/>
  <c r="C485"/>
  <c r="D493"/>
  <c r="E493"/>
  <c r="F493"/>
  <c r="G493"/>
  <c r="H493"/>
  <c r="C493"/>
  <c r="D269"/>
  <c r="E269"/>
  <c r="F269"/>
  <c r="G269"/>
  <c r="H269"/>
  <c r="C269"/>
  <c r="E100"/>
  <c r="F100"/>
  <c r="G100"/>
  <c r="G576"/>
  <c r="G538"/>
  <c r="G519"/>
  <c r="G557"/>
  <c r="D44" i="8"/>
  <c r="D251" i="14" s="1"/>
  <c r="E44" i="8"/>
  <c r="E251" i="14" s="1"/>
  <c r="F44" i="8"/>
  <c r="F251" i="14" s="1"/>
  <c r="G44" i="8"/>
  <c r="G251" i="14" s="1"/>
  <c r="H44" i="8"/>
  <c r="H251" i="14" s="1"/>
  <c r="D45" i="8"/>
  <c r="D220" i="14" s="1"/>
  <c r="E45" i="8"/>
  <c r="E220" i="14" s="1"/>
  <c r="F45" i="8"/>
  <c r="F220" i="14" s="1"/>
  <c r="G45" i="8"/>
  <c r="G220" i="14" s="1"/>
  <c r="H45" i="8"/>
  <c r="H220" i="14" s="1"/>
  <c r="D46" i="8"/>
  <c r="D277" i="14" s="1"/>
  <c r="E46" i="8"/>
  <c r="E277" i="14" s="1"/>
  <c r="F46" i="8"/>
  <c r="F277" i="14" s="1"/>
  <c r="G46" i="8"/>
  <c r="G277" i="14" s="1"/>
  <c r="H46" i="8"/>
  <c r="H277" i="14" s="1"/>
  <c r="D47" i="8"/>
  <c r="D188" i="14" s="1"/>
  <c r="E47" i="8"/>
  <c r="E188" i="14" s="1"/>
  <c r="F47" i="8"/>
  <c r="F188" i="14" s="1"/>
  <c r="G47" i="8"/>
  <c r="G188" i="14" s="1"/>
  <c r="H47" i="8"/>
  <c r="H188" i="14" s="1"/>
  <c r="D48" i="8"/>
  <c r="D30" i="14" s="1"/>
  <c r="E48" i="8"/>
  <c r="E30" i="14" s="1"/>
  <c r="F48" i="8"/>
  <c r="F30" i="14" s="1"/>
  <c r="G48" i="8"/>
  <c r="G30" i="14" s="1"/>
  <c r="H48" i="8"/>
  <c r="H30" i="14" s="1"/>
  <c r="D49" i="8"/>
  <c r="D94" i="14" s="1"/>
  <c r="E49" i="8"/>
  <c r="E94" i="14" s="1"/>
  <c r="F49" i="8"/>
  <c r="F94" i="14" s="1"/>
  <c r="G49" i="8"/>
  <c r="G94" i="14" s="1"/>
  <c r="H49" i="8"/>
  <c r="H94" i="14" s="1"/>
  <c r="D50" i="8"/>
  <c r="D483" i="14" s="1"/>
  <c r="E50" i="8"/>
  <c r="E483" i="14" s="1"/>
  <c r="F50" i="8"/>
  <c r="F483" i="14" s="1"/>
  <c r="G50" i="8"/>
  <c r="G483" i="14" s="1"/>
  <c r="H50" i="8"/>
  <c r="H483" i="14" s="1"/>
  <c r="G51" i="8"/>
  <c r="G508" i="14" s="1"/>
  <c r="G52" i="8"/>
  <c r="G546" i="14" s="1"/>
  <c r="C45" i="8"/>
  <c r="C220" i="14" s="1"/>
  <c r="C46" i="8"/>
  <c r="C277" i="14" s="1"/>
  <c r="C47" i="8"/>
  <c r="C188" i="14" s="1"/>
  <c r="C48" i="8"/>
  <c r="C30" i="14" s="1"/>
  <c r="C49" i="8"/>
  <c r="C94" i="14" s="1"/>
  <c r="C50" i="8"/>
  <c r="C483" i="14" s="1"/>
  <c r="C44" i="8"/>
  <c r="C251" i="14" s="1"/>
  <c r="A45" i="8"/>
  <c r="A46" s="1"/>
  <c r="A47" s="1"/>
  <c r="A48" s="1"/>
  <c r="A49" s="1"/>
  <c r="A50" s="1"/>
  <c r="H222"/>
  <c r="H367" i="14" s="1"/>
  <c r="G222" i="8"/>
  <c r="G367" i="14" s="1"/>
  <c r="F222" i="8"/>
  <c r="F367" i="14" s="1"/>
  <c r="E222" i="8"/>
  <c r="E367" i="14" s="1"/>
  <c r="D222" i="8"/>
  <c r="D367" i="14" s="1"/>
  <c r="C222" i="8"/>
  <c r="C367" i="14" s="1"/>
  <c r="D219" i="8"/>
  <c r="E219"/>
  <c r="F219"/>
  <c r="G219"/>
  <c r="H219"/>
  <c r="D220"/>
  <c r="D288" i="14" s="1"/>
  <c r="E220" i="8"/>
  <c r="E288" i="14" s="1"/>
  <c r="F220" i="8"/>
  <c r="F288" i="14" s="1"/>
  <c r="G220" i="8"/>
  <c r="G288" i="14" s="1"/>
  <c r="H220" i="8"/>
  <c r="H288" i="14" s="1"/>
  <c r="D223" i="8"/>
  <c r="D95" i="14" s="1"/>
  <c r="D224" i="8"/>
  <c r="D37" i="14" s="1"/>
  <c r="E224" i="8"/>
  <c r="E37" i="14" s="1"/>
  <c r="F224" i="8"/>
  <c r="F37" i="14" s="1"/>
  <c r="G224" i="8"/>
  <c r="G37" i="14" s="1"/>
  <c r="H224" i="8"/>
  <c r="H37" i="14" s="1"/>
  <c r="C220" i="8"/>
  <c r="C288" i="14" s="1"/>
  <c r="C223" i="8"/>
  <c r="C95" i="14" s="1"/>
  <c r="C224" i="8"/>
  <c r="C37" i="14" s="1"/>
  <c r="C219" i="8"/>
  <c r="A220"/>
  <c r="D535"/>
  <c r="D60" i="14" s="1"/>
  <c r="E535" i="8"/>
  <c r="E60" i="14" s="1"/>
  <c r="F535" i="8"/>
  <c r="F60" i="14" s="1"/>
  <c r="G535" i="8"/>
  <c r="G60" i="14" s="1"/>
  <c r="H535" i="8"/>
  <c r="H60" i="14" s="1"/>
  <c r="C535" i="8"/>
  <c r="C60" i="14" s="1"/>
  <c r="D526" i="8"/>
  <c r="D305" i="14" s="1"/>
  <c r="E526" i="8"/>
  <c r="E305" i="14" s="1"/>
  <c r="F526" i="8"/>
  <c r="F305" i="14" s="1"/>
  <c r="G526" i="8"/>
  <c r="G305" i="14" s="1"/>
  <c r="H526" i="8"/>
  <c r="H305" i="14" s="1"/>
  <c r="C526" i="8"/>
  <c r="C305" i="14" s="1"/>
  <c r="D529" i="8"/>
  <c r="D450" i="14" s="1"/>
  <c r="E529" i="8"/>
  <c r="E450" i="14" s="1"/>
  <c r="F529" i="8"/>
  <c r="F450" i="14" s="1"/>
  <c r="G529" i="8"/>
  <c r="G450" i="14" s="1"/>
  <c r="H529" i="8"/>
  <c r="H450" i="14" s="1"/>
  <c r="C529" i="8"/>
  <c r="C450" i="14" s="1"/>
  <c r="D539" i="8"/>
  <c r="D391" i="14" s="1"/>
  <c r="E539" i="8"/>
  <c r="E391" i="14" s="1"/>
  <c r="F539" i="8"/>
  <c r="F391" i="14" s="1"/>
  <c r="G539" i="8"/>
  <c r="G391" i="14" s="1"/>
  <c r="H539" i="8"/>
  <c r="H391" i="14" s="1"/>
  <c r="C539" i="8"/>
  <c r="C391" i="14" s="1"/>
  <c r="D524" i="8"/>
  <c r="D344" i="14" s="1"/>
  <c r="E524" i="8"/>
  <c r="E344" i="14" s="1"/>
  <c r="F524" i="8"/>
  <c r="F344" i="14" s="1"/>
  <c r="G524" i="8"/>
  <c r="G344" i="14" s="1"/>
  <c r="H524" i="8"/>
  <c r="H344" i="14" s="1"/>
  <c r="C524" i="8"/>
  <c r="C344" i="14" s="1"/>
  <c r="D522" i="8"/>
  <c r="E522"/>
  <c r="F522"/>
  <c r="G522"/>
  <c r="H522"/>
  <c r="D523"/>
  <c r="D156" i="14" s="1"/>
  <c r="E523" i="8"/>
  <c r="E156" i="14" s="1"/>
  <c r="F523" i="8"/>
  <c r="F156" i="14" s="1"/>
  <c r="G523" i="8"/>
  <c r="G156" i="14" s="1"/>
  <c r="H523" i="8"/>
  <c r="H156" i="14" s="1"/>
  <c r="D525" i="8"/>
  <c r="D233" i="14" s="1"/>
  <c r="E525" i="8"/>
  <c r="E233" i="14" s="1"/>
  <c r="F525" i="8"/>
  <c r="F233" i="14" s="1"/>
  <c r="G525" i="8"/>
  <c r="G233" i="14" s="1"/>
  <c r="H525" i="8"/>
  <c r="H233" i="14" s="1"/>
  <c r="D527" i="8"/>
  <c r="D375" i="14" s="1"/>
  <c r="E527" i="8"/>
  <c r="E375" i="14" s="1"/>
  <c r="F527" i="8"/>
  <c r="F375" i="14" s="1"/>
  <c r="G527" i="8"/>
  <c r="G375" i="14" s="1"/>
  <c r="H527" i="8"/>
  <c r="H375" i="14" s="1"/>
  <c r="D528" i="8"/>
  <c r="D213" i="14" s="1"/>
  <c r="E528" i="8"/>
  <c r="E213" i="14" s="1"/>
  <c r="F528" i="8"/>
  <c r="F213" i="14" s="1"/>
  <c r="G528" i="8"/>
  <c r="G213" i="14" s="1"/>
  <c r="H528" i="8"/>
  <c r="H213" i="14" s="1"/>
  <c r="D531" i="8"/>
  <c r="D100" i="14" s="1"/>
  <c r="H531" i="8"/>
  <c r="H100" i="14" s="1"/>
  <c r="D532" i="8"/>
  <c r="D381" i="14" s="1"/>
  <c r="E532" i="8"/>
  <c r="E381" i="14" s="1"/>
  <c r="F532" i="8"/>
  <c r="F381" i="14" s="1"/>
  <c r="G532" i="8"/>
  <c r="G381" i="14" s="1"/>
  <c r="H532" i="8"/>
  <c r="H381" i="14" s="1"/>
  <c r="D533" i="8"/>
  <c r="D358" i="14" s="1"/>
  <c r="E533" i="8"/>
  <c r="E358" i="14" s="1"/>
  <c r="F533" i="8"/>
  <c r="F358" i="14" s="1"/>
  <c r="G533" i="8"/>
  <c r="G358" i="14" s="1"/>
  <c r="H533" i="8"/>
  <c r="H358" i="14" s="1"/>
  <c r="D534" i="8"/>
  <c r="D74" i="14" s="1"/>
  <c r="E534" i="8"/>
  <c r="E74" i="14" s="1"/>
  <c r="F534" i="8"/>
  <c r="F74" i="14" s="1"/>
  <c r="G534" i="8"/>
  <c r="G74" i="14" s="1"/>
  <c r="H534" i="8"/>
  <c r="H74" i="14" s="1"/>
  <c r="D536" i="8"/>
  <c r="D116" i="14" s="1"/>
  <c r="E536" i="8"/>
  <c r="E116" i="14" s="1"/>
  <c r="F536" i="8"/>
  <c r="F116" i="14" s="1"/>
  <c r="G536" i="8"/>
  <c r="G116" i="14" s="1"/>
  <c r="H536" i="8"/>
  <c r="H116" i="14" s="1"/>
  <c r="D537" i="8"/>
  <c r="D409" i="14" s="1"/>
  <c r="E537" i="8"/>
  <c r="E409" i="14" s="1"/>
  <c r="F537" i="8"/>
  <c r="F409" i="14" s="1"/>
  <c r="G537" i="8"/>
  <c r="G409" i="14" s="1"/>
  <c r="H537" i="8"/>
  <c r="H409" i="14" s="1"/>
  <c r="D538" i="8"/>
  <c r="D468" i="14" s="1"/>
  <c r="E538" i="8"/>
  <c r="E468" i="14" s="1"/>
  <c r="F538" i="8"/>
  <c r="G538"/>
  <c r="G468" i="14" s="1"/>
  <c r="H538" i="8"/>
  <c r="H468" i="14" s="1"/>
  <c r="C527" i="8"/>
  <c r="C375" i="14" s="1"/>
  <c r="C528" i="8"/>
  <c r="C213" i="14" s="1"/>
  <c r="C531" i="8"/>
  <c r="C100" i="14" s="1"/>
  <c r="C532" i="8"/>
  <c r="C381" i="14" s="1"/>
  <c r="C533" i="8"/>
  <c r="C358" i="14" s="1"/>
  <c r="C534" i="8"/>
  <c r="C74" i="14" s="1"/>
  <c r="C536" i="8"/>
  <c r="C116" i="14" s="1"/>
  <c r="C537" i="8"/>
  <c r="C409" i="14" s="1"/>
  <c r="C538" i="8"/>
  <c r="C468" i="14" s="1"/>
  <c r="C525" i="8"/>
  <c r="C233" i="14" s="1"/>
  <c r="C522" i="8"/>
  <c r="C15" i="14" s="1"/>
  <c r="C523" i="8"/>
  <c r="C156" i="14" s="1"/>
  <c r="D82" i="7"/>
  <c r="D57" i="13" s="1"/>
  <c r="E82" i="7"/>
  <c r="E57" i="13" s="1"/>
  <c r="F82" i="7"/>
  <c r="F57" i="13" s="1"/>
  <c r="G82" i="7"/>
  <c r="G57" i="13" s="1"/>
  <c r="H82" i="7"/>
  <c r="H57" i="13" s="1"/>
  <c r="C82" i="7"/>
  <c r="C57" i="13" s="1"/>
  <c r="D142" i="7"/>
  <c r="D134" i="13" s="1"/>
  <c r="E142" i="7"/>
  <c r="E134" i="13" s="1"/>
  <c r="F142" i="7"/>
  <c r="F134" i="13" s="1"/>
  <c r="G142" i="7"/>
  <c r="G134" i="13" s="1"/>
  <c r="H142" i="7"/>
  <c r="H134" i="13" s="1"/>
  <c r="D143" i="7"/>
  <c r="E143"/>
  <c r="E58" i="13" s="1"/>
  <c r="F143" i="7"/>
  <c r="G143"/>
  <c r="G58" i="13" s="1"/>
  <c r="H143" i="7"/>
  <c r="C143"/>
  <c r="C58" i="13" s="1"/>
  <c r="C142" i="7"/>
  <c r="D21"/>
  <c r="D55" i="13" s="1"/>
  <c r="E21" i="7"/>
  <c r="E55" i="13" s="1"/>
  <c r="F21" i="7"/>
  <c r="F55" i="13" s="1"/>
  <c r="G21" i="7"/>
  <c r="G55" i="13" s="1"/>
  <c r="H21" i="7"/>
  <c r="H55" i="13" s="1"/>
  <c r="C21" i="7"/>
  <c r="C55" i="13" s="1"/>
  <c r="D22" i="7"/>
  <c r="D130" i="13" s="1"/>
  <c r="E22" i="7"/>
  <c r="E130" i="13" s="1"/>
  <c r="F22" i="7"/>
  <c r="F130" i="13" s="1"/>
  <c r="G22" i="7"/>
  <c r="G130" i="13" s="1"/>
  <c r="H22" i="7"/>
  <c r="H130" i="13" s="1"/>
  <c r="C22" i="7"/>
  <c r="C130" i="13" s="1"/>
  <c r="D56" i="7"/>
  <c r="D168" i="13" s="1"/>
  <c r="E56" i="7"/>
  <c r="E168" i="13" s="1"/>
  <c r="F56" i="7"/>
  <c r="F168" i="13" s="1"/>
  <c r="G56" i="7"/>
  <c r="G168" i="13" s="1"/>
  <c r="H56" i="7"/>
  <c r="H168" i="13" s="1"/>
  <c r="D57" i="7"/>
  <c r="D147" i="13" s="1"/>
  <c r="E57" i="7"/>
  <c r="E147" i="13" s="1"/>
  <c r="F57" i="7"/>
  <c r="F147" i="13" s="1"/>
  <c r="G57" i="7"/>
  <c r="G147" i="13" s="1"/>
  <c r="H57" i="7"/>
  <c r="H147" i="13" s="1"/>
  <c r="C57" i="7"/>
  <c r="C147" i="13" s="1"/>
  <c r="C56" i="7"/>
  <c r="C168" i="13" s="1"/>
  <c r="D69" i="7"/>
  <c r="E69"/>
  <c r="F69"/>
  <c r="G69"/>
  <c r="H69"/>
  <c r="C69"/>
  <c r="D45"/>
  <c r="D122" i="13" s="1"/>
  <c r="E45" i="7"/>
  <c r="E122" i="13" s="1"/>
  <c r="F45" i="7"/>
  <c r="F122" i="13" s="1"/>
  <c r="G45" i="7"/>
  <c r="G122" i="13" s="1"/>
  <c r="H45" i="7"/>
  <c r="H122" i="13" s="1"/>
  <c r="D46" i="7"/>
  <c r="D66" i="13" s="1"/>
  <c r="E46" i="7"/>
  <c r="E66" i="13" s="1"/>
  <c r="F46" i="7"/>
  <c r="F66" i="13" s="1"/>
  <c r="G46" i="7"/>
  <c r="G66" i="13" s="1"/>
  <c r="H46" i="7"/>
  <c r="H66" i="13" s="1"/>
  <c r="D47" i="7"/>
  <c r="D98" i="13" s="1"/>
  <c r="E47" i="7"/>
  <c r="E98" i="13" s="1"/>
  <c r="F47" i="7"/>
  <c r="F98" i="13" s="1"/>
  <c r="G47" i="7"/>
  <c r="G98" i="13" s="1"/>
  <c r="H47" i="7"/>
  <c r="H98" i="13" s="1"/>
  <c r="D48" i="7"/>
  <c r="D41" i="13" s="1"/>
  <c r="E48" i="7"/>
  <c r="E41" i="13" s="1"/>
  <c r="F48" i="7"/>
  <c r="F41" i="13" s="1"/>
  <c r="G48" i="7"/>
  <c r="G41" i="13" s="1"/>
  <c r="H48" i="7"/>
  <c r="H41" i="13" s="1"/>
  <c r="D49" i="7"/>
  <c r="D114" i="13" s="1"/>
  <c r="E49" i="7"/>
  <c r="E114" i="13" s="1"/>
  <c r="F49" i="7"/>
  <c r="F114" i="13" s="1"/>
  <c r="G49" i="7"/>
  <c r="G114" i="13" s="1"/>
  <c r="H49" i="7"/>
  <c r="H114" i="13" s="1"/>
  <c r="D50" i="7"/>
  <c r="D56" i="13" s="1"/>
  <c r="E50" i="7"/>
  <c r="E56" i="13" s="1"/>
  <c r="F50" i="7"/>
  <c r="F56" i="13" s="1"/>
  <c r="G50" i="7"/>
  <c r="G56" i="13" s="1"/>
  <c r="H50" i="7"/>
  <c r="H56" i="13" s="1"/>
  <c r="C46" i="7"/>
  <c r="C66" i="13" s="1"/>
  <c r="C47" i="7"/>
  <c r="C98" i="13" s="1"/>
  <c r="C48" i="7"/>
  <c r="C41" i="13" s="1"/>
  <c r="C49" i="7"/>
  <c r="C114" i="13" s="1"/>
  <c r="C50" i="7"/>
  <c r="C56" i="13" s="1"/>
  <c r="C45" i="7"/>
  <c r="C122" i="13" s="1"/>
  <c r="D117" i="7"/>
  <c r="D132" i="13" s="1"/>
  <c r="E117" i="7"/>
  <c r="E132" i="13" s="1"/>
  <c r="F117" i="7"/>
  <c r="F132" i="13" s="1"/>
  <c r="G117" i="7"/>
  <c r="G132" i="13" s="1"/>
  <c r="H117" i="7"/>
  <c r="H132" i="13" s="1"/>
  <c r="C117" i="7"/>
  <c r="C132" i="13" s="1"/>
  <c r="D116" i="7"/>
  <c r="D148" i="13" s="1"/>
  <c r="E116" i="7"/>
  <c r="E148" i="13" s="1"/>
  <c r="F116" i="7"/>
  <c r="F148" i="13" s="1"/>
  <c r="G116" i="7"/>
  <c r="G148" i="13" s="1"/>
  <c r="H116" i="7"/>
  <c r="H148" i="13" s="1"/>
  <c r="C116" i="7"/>
  <c r="C148" i="13" s="1"/>
  <c r="D95" i="7"/>
  <c r="D107" i="13" s="1"/>
  <c r="E95" i="7"/>
  <c r="E107" i="13" s="1"/>
  <c r="F95" i="7"/>
  <c r="F107" i="13" s="1"/>
  <c r="G95" i="7"/>
  <c r="G107" i="13" s="1"/>
  <c r="H95" i="7"/>
  <c r="H107" i="13" s="1"/>
  <c r="C95" i="7"/>
  <c r="C107" i="13" s="1"/>
  <c r="D35" i="7"/>
  <c r="D146" i="13" s="1"/>
  <c r="E35" i="7"/>
  <c r="E146" i="13" s="1"/>
  <c r="F35" i="7"/>
  <c r="F146" i="13" s="1"/>
  <c r="G35" i="7"/>
  <c r="G146" i="13" s="1"/>
  <c r="H35" i="7"/>
  <c r="H146" i="13" s="1"/>
  <c r="D36" i="7"/>
  <c r="D176" i="13" s="1"/>
  <c r="E36" i="7"/>
  <c r="E176" i="13" s="1"/>
  <c r="F36" i="7"/>
  <c r="F176" i="13" s="1"/>
  <c r="G36" i="7"/>
  <c r="G176" i="13" s="1"/>
  <c r="H36" i="7"/>
  <c r="H176" i="13" s="1"/>
  <c r="D37" i="7"/>
  <c r="D167" i="13" s="1"/>
  <c r="E37" i="7"/>
  <c r="E167" i="13" s="1"/>
  <c r="F37" i="7"/>
  <c r="F167" i="13" s="1"/>
  <c r="G37" i="7"/>
  <c r="G167" i="13" s="1"/>
  <c r="H37" i="7"/>
  <c r="H167" i="13" s="1"/>
  <c r="C36" i="7"/>
  <c r="C176" i="13" s="1"/>
  <c r="C37" i="7"/>
  <c r="C167" i="13" s="1"/>
  <c r="C35" i="7"/>
  <c r="C146" i="13" s="1"/>
  <c r="D190"/>
  <c r="E190"/>
  <c r="F190"/>
  <c r="G190"/>
  <c r="H190"/>
  <c r="C190"/>
  <c r="D189"/>
  <c r="E189"/>
  <c r="F189"/>
  <c r="G189"/>
  <c r="H189"/>
  <c r="C189"/>
  <c r="D15" i="7"/>
  <c r="D129" i="13" s="1"/>
  <c r="E15" i="7"/>
  <c r="E129" i="13" s="1"/>
  <c r="F15" i="7"/>
  <c r="F129" i="13" s="1"/>
  <c r="G15" i="7"/>
  <c r="G129" i="13" s="1"/>
  <c r="H15" i="7"/>
  <c r="H129" i="13" s="1"/>
  <c r="C15" i="7"/>
  <c r="C129" i="13" s="1"/>
  <c r="D13" i="7"/>
  <c r="D113" i="13" s="1"/>
  <c r="E13" i="7"/>
  <c r="E113" i="13" s="1"/>
  <c r="F13" i="7"/>
  <c r="F113" i="13" s="1"/>
  <c r="G13" i="7"/>
  <c r="G113" i="13" s="1"/>
  <c r="H13" i="7"/>
  <c r="H113" i="13" s="1"/>
  <c r="C13" i="7"/>
  <c r="C113" i="13" s="1"/>
  <c r="D11" i="7"/>
  <c r="D154" i="13" s="1"/>
  <c r="E11" i="7"/>
  <c r="E154" i="13" s="1"/>
  <c r="F11" i="7"/>
  <c r="F154" i="13" s="1"/>
  <c r="G11" i="7"/>
  <c r="G154" i="13" s="1"/>
  <c r="H11" i="7"/>
  <c r="H154" i="13" s="1"/>
  <c r="D12" i="7"/>
  <c r="D65" i="13" s="1"/>
  <c r="E12" i="7"/>
  <c r="E65" i="13" s="1"/>
  <c r="F12" i="7"/>
  <c r="F65" i="13" s="1"/>
  <c r="G12" i="7"/>
  <c r="G65" i="13" s="1"/>
  <c r="H12" i="7"/>
  <c r="H65" i="13" s="1"/>
  <c r="D14" i="7"/>
  <c r="D183" i="13" s="1"/>
  <c r="E14" i="7"/>
  <c r="E183" i="13" s="1"/>
  <c r="F14" i="7"/>
  <c r="F183" i="13" s="1"/>
  <c r="G14" i="7"/>
  <c r="G183" i="13" s="1"/>
  <c r="H14" i="7"/>
  <c r="H183" i="13" s="1"/>
  <c r="C11" i="7"/>
  <c r="C154" i="13" s="1"/>
  <c r="C12" i="7"/>
  <c r="C65" i="13" s="1"/>
  <c r="C14" i="7"/>
  <c r="C183" i="13" s="1"/>
  <c r="D123" i="7"/>
  <c r="D138" i="13" s="1"/>
  <c r="E123" i="7"/>
  <c r="E138" i="13" s="1"/>
  <c r="F123" i="7"/>
  <c r="F138" i="13" s="1"/>
  <c r="G123" i="7"/>
  <c r="G138" i="13" s="1"/>
  <c r="H123" i="7"/>
  <c r="H138" i="13" s="1"/>
  <c r="D125" i="7"/>
  <c r="D155" i="13" s="1"/>
  <c r="E125" i="7"/>
  <c r="E155" i="13" s="1"/>
  <c r="F125" i="7"/>
  <c r="F155" i="13" s="1"/>
  <c r="G125" i="7"/>
  <c r="G155" i="13" s="1"/>
  <c r="H125" i="7"/>
  <c r="H155" i="13" s="1"/>
  <c r="C125" i="7"/>
  <c r="C155" i="13" s="1"/>
  <c r="C123" i="7"/>
  <c r="C138" i="13" s="1"/>
  <c r="D157" i="7"/>
  <c r="D116" i="13" s="1"/>
  <c r="E157" i="7"/>
  <c r="E116" i="13" s="1"/>
  <c r="F157" i="7"/>
  <c r="F116" i="13" s="1"/>
  <c r="G157" i="7"/>
  <c r="G116" i="13" s="1"/>
  <c r="H157" i="7"/>
  <c r="H116" i="13" s="1"/>
  <c r="C157" i="7"/>
  <c r="C116" i="13" s="1"/>
  <c r="D101" i="7"/>
  <c r="D49" i="13" s="1"/>
  <c r="E101" i="7"/>
  <c r="E49" i="13" s="1"/>
  <c r="F101" i="7"/>
  <c r="F49" i="13" s="1"/>
  <c r="G101" i="7"/>
  <c r="G49" i="13" s="1"/>
  <c r="H101" i="7"/>
  <c r="H49" i="13" s="1"/>
  <c r="D102" i="7"/>
  <c r="D59" i="13" s="1"/>
  <c r="E102" i="7"/>
  <c r="E59" i="13" s="1"/>
  <c r="F102" i="7"/>
  <c r="F59" i="13" s="1"/>
  <c r="G102" i="7"/>
  <c r="G59" i="13" s="1"/>
  <c r="H102" i="7"/>
  <c r="H59" i="13" s="1"/>
  <c r="C102" i="7"/>
  <c r="C59" i="13" s="1"/>
  <c r="C101" i="7"/>
  <c r="C49" i="13" s="1"/>
  <c r="D88" i="7"/>
  <c r="D140" i="13" s="1"/>
  <c r="E88" i="7"/>
  <c r="E140" i="13" s="1"/>
  <c r="F88" i="7"/>
  <c r="F140" i="13" s="1"/>
  <c r="G88" i="7"/>
  <c r="G140" i="13" s="1"/>
  <c r="H88" i="7"/>
  <c r="H140" i="13" s="1"/>
  <c r="D89" i="7"/>
  <c r="D177" i="13" s="1"/>
  <c r="E89" i="7"/>
  <c r="E177" i="13" s="1"/>
  <c r="F89" i="7"/>
  <c r="F177" i="13" s="1"/>
  <c r="G89" i="7"/>
  <c r="G177" i="13" s="1"/>
  <c r="H89" i="7"/>
  <c r="H177" i="13" s="1"/>
  <c r="C89" i="7"/>
  <c r="C177" i="13" s="1"/>
  <c r="C88" i="7"/>
  <c r="C140" i="13" s="1"/>
  <c r="D75" i="7"/>
  <c r="D106" i="13" s="1"/>
  <c r="E75" i="7"/>
  <c r="E106" i="13" s="1"/>
  <c r="F75" i="7"/>
  <c r="F106" i="13" s="1"/>
  <c r="G75" i="7"/>
  <c r="G106" i="13" s="1"/>
  <c r="H75" i="7"/>
  <c r="H106" i="13" s="1"/>
  <c r="C75" i="7"/>
  <c r="C106" i="13" s="1"/>
  <c r="H136" i="7"/>
  <c r="H115" i="13" s="1"/>
  <c r="D136" i="7"/>
  <c r="D115" i="13" s="1"/>
  <c r="E136" i="7"/>
  <c r="E115" i="13" s="1"/>
  <c r="F136" i="7"/>
  <c r="F115" i="13" s="1"/>
  <c r="G136" i="7"/>
  <c r="G115" i="13" s="1"/>
  <c r="C136" i="7"/>
  <c r="C115" i="13" s="1"/>
  <c r="D131" i="7"/>
  <c r="D67" i="13" s="1"/>
  <c r="E131" i="7"/>
  <c r="E67" i="13" s="1"/>
  <c r="F131" i="7"/>
  <c r="F67" i="13" s="1"/>
  <c r="G131" i="7"/>
  <c r="G67" i="13" s="1"/>
  <c r="H131" i="7"/>
  <c r="H67" i="13" s="1"/>
  <c r="D132" i="7"/>
  <c r="D77" i="13" s="1"/>
  <c r="E132" i="7"/>
  <c r="E77" i="13" s="1"/>
  <c r="F132" i="7"/>
  <c r="F77" i="13" s="1"/>
  <c r="G132" i="7"/>
  <c r="G77" i="13" s="1"/>
  <c r="H132" i="7"/>
  <c r="H77" i="13" s="1"/>
  <c r="D133" i="7"/>
  <c r="D85" i="13" s="1"/>
  <c r="E133" i="7"/>
  <c r="E85" i="13" s="1"/>
  <c r="F133" i="7"/>
  <c r="F85" i="13" s="1"/>
  <c r="G133" i="7"/>
  <c r="G85" i="13" s="1"/>
  <c r="H133" i="7"/>
  <c r="H85" i="13" s="1"/>
  <c r="D134" i="7"/>
  <c r="D99" i="13" s="1"/>
  <c r="E134" i="7"/>
  <c r="E99" i="13" s="1"/>
  <c r="F134" i="7"/>
  <c r="F99" i="13" s="1"/>
  <c r="G134" i="7"/>
  <c r="G99" i="13" s="1"/>
  <c r="H134" i="7"/>
  <c r="H99" i="13" s="1"/>
  <c r="D135" i="7"/>
  <c r="D42" i="13" s="1"/>
  <c r="E135" i="7"/>
  <c r="E42" i="13" s="1"/>
  <c r="F135" i="7"/>
  <c r="F42" i="13" s="1"/>
  <c r="G135" i="7"/>
  <c r="G42" i="13" s="1"/>
  <c r="H135" i="7"/>
  <c r="H42" i="13" s="1"/>
  <c r="C132" i="7"/>
  <c r="C77" i="13" s="1"/>
  <c r="C133" i="7"/>
  <c r="C85" i="13" s="1"/>
  <c r="C134" i="7"/>
  <c r="C99" i="13" s="1"/>
  <c r="C135" i="7"/>
  <c r="C42" i="13" s="1"/>
  <c r="C131" i="7"/>
  <c r="C67" i="13" s="1"/>
  <c r="D149" i="7"/>
  <c r="D137" i="13" s="1"/>
  <c r="E149" i="7"/>
  <c r="E137" i="13" s="1"/>
  <c r="F149" i="7"/>
  <c r="F137" i="13" s="1"/>
  <c r="G149" i="7"/>
  <c r="G137" i="13" s="1"/>
  <c r="H149" i="7"/>
  <c r="H137" i="13" s="1"/>
  <c r="D150" i="7"/>
  <c r="D191" i="13" s="1"/>
  <c r="E150" i="7"/>
  <c r="E191" i="13" s="1"/>
  <c r="F150" i="7"/>
  <c r="F191" i="13" s="1"/>
  <c r="G150" i="7"/>
  <c r="G191" i="13" s="1"/>
  <c r="H150" i="7"/>
  <c r="H191" i="13" s="1"/>
  <c r="D151" i="7"/>
  <c r="D68" i="13" s="1"/>
  <c r="E151" i="7"/>
  <c r="E68" i="13" s="1"/>
  <c r="F151" i="7"/>
  <c r="F68" i="13" s="1"/>
  <c r="G151" i="7"/>
  <c r="G68" i="13" s="1"/>
  <c r="H151" i="7"/>
  <c r="H68" i="13" s="1"/>
  <c r="C150" i="7"/>
  <c r="C191" i="13" s="1"/>
  <c r="C151" i="7"/>
  <c r="C68" i="13" s="1"/>
  <c r="C149" i="7"/>
  <c r="C137" i="13" s="1"/>
  <c r="D163" i="7"/>
  <c r="D78" i="13" s="1"/>
  <c r="E163" i="7"/>
  <c r="E78" i="13" s="1"/>
  <c r="F163" i="7"/>
  <c r="F78" i="13" s="1"/>
  <c r="G163" i="7"/>
  <c r="G78" i="13" s="1"/>
  <c r="H163" i="7"/>
  <c r="H78" i="13" s="1"/>
  <c r="D164" i="7"/>
  <c r="D86" i="13" s="1"/>
  <c r="E164" i="7"/>
  <c r="E86" i="13" s="1"/>
  <c r="F164" i="7"/>
  <c r="F86" i="13" s="1"/>
  <c r="G164" i="7"/>
  <c r="G86" i="13" s="1"/>
  <c r="H164" i="7"/>
  <c r="H86" i="13" s="1"/>
  <c r="D165" i="7"/>
  <c r="D69" i="13" s="1"/>
  <c r="E165" i="7"/>
  <c r="E69" i="13" s="1"/>
  <c r="F165" i="7"/>
  <c r="F69" i="13" s="1"/>
  <c r="G165" i="7"/>
  <c r="G69" i="13" s="1"/>
  <c r="H165" i="7"/>
  <c r="H69" i="13" s="1"/>
  <c r="D166" i="7"/>
  <c r="D100" i="13" s="1"/>
  <c r="E166" i="7"/>
  <c r="E100" i="13" s="1"/>
  <c r="F166" i="7"/>
  <c r="F100" i="13" s="1"/>
  <c r="G166" i="7"/>
  <c r="G100" i="13" s="1"/>
  <c r="H166" i="7"/>
  <c r="H100" i="13" s="1"/>
  <c r="D167" i="7"/>
  <c r="D161" i="13" s="1"/>
  <c r="E167" i="7"/>
  <c r="E161" i="13" s="1"/>
  <c r="F167" i="7"/>
  <c r="F161" i="13" s="1"/>
  <c r="G167" i="7"/>
  <c r="G161" i="13" s="1"/>
  <c r="H167" i="7"/>
  <c r="H161" i="13" s="1"/>
  <c r="D168" i="7"/>
  <c r="E168"/>
  <c r="F168"/>
  <c r="G168"/>
  <c r="H168"/>
  <c r="D169"/>
  <c r="D35" i="13" s="1"/>
  <c r="D36" s="1"/>
  <c r="D205" s="1"/>
  <c r="E169" i="7"/>
  <c r="E35" i="13" s="1"/>
  <c r="E36" s="1"/>
  <c r="E205" s="1"/>
  <c r="F169" i="7"/>
  <c r="F35" i="13" s="1"/>
  <c r="F36" s="1"/>
  <c r="F205" s="1"/>
  <c r="G169" i="7"/>
  <c r="G35" i="13" s="1"/>
  <c r="G36" s="1"/>
  <c r="G205" s="1"/>
  <c r="H169" i="7"/>
  <c r="H35" i="13" s="1"/>
  <c r="H36" s="1"/>
  <c r="H205" s="1"/>
  <c r="D170" i="7"/>
  <c r="D43" i="13" s="1"/>
  <c r="E170" i="7"/>
  <c r="E43" i="13" s="1"/>
  <c r="F170" i="7"/>
  <c r="F43" i="13" s="1"/>
  <c r="G170" i="7"/>
  <c r="G43" i="13" s="1"/>
  <c r="H170" i="7"/>
  <c r="H43" i="13" s="1"/>
  <c r="D171" i="7"/>
  <c r="D192" i="13" s="1"/>
  <c r="E171" i="7"/>
  <c r="E192" i="13" s="1"/>
  <c r="F171" i="7"/>
  <c r="F192" i="13" s="1"/>
  <c r="G171" i="7"/>
  <c r="G192" i="13" s="1"/>
  <c r="H171" i="7"/>
  <c r="H192" i="13" s="1"/>
  <c r="D172" i="7"/>
  <c r="D139" i="13" s="1"/>
  <c r="E172" i="7"/>
  <c r="E139" i="13" s="1"/>
  <c r="F172" i="7"/>
  <c r="F139" i="13" s="1"/>
  <c r="G172" i="7"/>
  <c r="G139" i="13" s="1"/>
  <c r="H172" i="7"/>
  <c r="H139" i="13" s="1"/>
  <c r="D173" i="7"/>
  <c r="D123" i="13" s="1"/>
  <c r="E173" i="7"/>
  <c r="E123" i="13" s="1"/>
  <c r="F173" i="7"/>
  <c r="F123" i="13" s="1"/>
  <c r="G173" i="7"/>
  <c r="G123" i="13" s="1"/>
  <c r="H173" i="7"/>
  <c r="H123" i="13" s="1"/>
  <c r="D174" i="7"/>
  <c r="D169" i="13" s="1"/>
  <c r="E174" i="7"/>
  <c r="E169" i="13" s="1"/>
  <c r="F174" i="7"/>
  <c r="F169" i="13" s="1"/>
  <c r="G174" i="7"/>
  <c r="G169" i="13" s="1"/>
  <c r="H174" i="7"/>
  <c r="H169" i="13" s="1"/>
  <c r="C164" i="7"/>
  <c r="C86" i="13" s="1"/>
  <c r="C165" i="7"/>
  <c r="C69" i="13" s="1"/>
  <c r="C166" i="7"/>
  <c r="C100" i="13" s="1"/>
  <c r="C167" i="7"/>
  <c r="C161" i="13" s="1"/>
  <c r="C168" i="7"/>
  <c r="C169"/>
  <c r="C35" i="13" s="1"/>
  <c r="C36" s="1"/>
  <c r="C205" s="1"/>
  <c r="C170" i="7"/>
  <c r="C43" i="13" s="1"/>
  <c r="C171" i="7"/>
  <c r="C192" i="13" s="1"/>
  <c r="C172" i="7"/>
  <c r="C139" i="13" s="1"/>
  <c r="C173" i="7"/>
  <c r="C123" i="13" s="1"/>
  <c r="C174" i="7"/>
  <c r="C169" i="13" s="1"/>
  <c r="C163" i="7"/>
  <c r="C78" i="13" s="1"/>
  <c r="D28" i="7"/>
  <c r="D92" i="13" s="1"/>
  <c r="E28" i="7"/>
  <c r="E92" i="13" s="1"/>
  <c r="F28" i="7"/>
  <c r="F92" i="13" s="1"/>
  <c r="G28" i="7"/>
  <c r="G92" i="13" s="1"/>
  <c r="H28" i="7"/>
  <c r="H92" i="13" s="1"/>
  <c r="D29" i="7"/>
  <c r="D131" i="13" s="1"/>
  <c r="E29" i="7"/>
  <c r="E131" i="13" s="1"/>
  <c r="F29" i="7"/>
  <c r="F131" i="13" s="1"/>
  <c r="G29" i="7"/>
  <c r="G131" i="13" s="1"/>
  <c r="H29" i="7"/>
  <c r="H131" i="13" s="1"/>
  <c r="C29" i="7"/>
  <c r="C131" i="13" s="1"/>
  <c r="C28" i="7"/>
  <c r="C92" i="13" s="1"/>
  <c r="H84" i="3"/>
  <c r="D84"/>
  <c r="E84"/>
  <c r="F84"/>
  <c r="G84"/>
  <c r="C84"/>
  <c r="D77"/>
  <c r="E77"/>
  <c r="F77"/>
  <c r="G77"/>
  <c r="H77"/>
  <c r="C77"/>
  <c r="D67"/>
  <c r="E67"/>
  <c r="F67"/>
  <c r="G67"/>
  <c r="H67"/>
  <c r="C67"/>
  <c r="E144" i="7" l="1"/>
  <c r="E200" s="1"/>
  <c r="C144"/>
  <c r="C200" s="1"/>
  <c r="C37" i="11" s="1"/>
  <c r="F144" i="7"/>
  <c r="F200" s="1"/>
  <c r="G144"/>
  <c r="G200" s="1"/>
  <c r="D21" i="8"/>
  <c r="E21"/>
  <c r="F21"/>
  <c r="F410"/>
  <c r="G21"/>
  <c r="H21"/>
  <c r="F231" i="14"/>
  <c r="D249"/>
  <c r="E157"/>
  <c r="G410" i="8"/>
  <c r="C410"/>
  <c r="C21"/>
  <c r="E249" i="14"/>
  <c r="F157"/>
  <c r="H410" i="8"/>
  <c r="D410"/>
  <c r="F249" i="14"/>
  <c r="G157"/>
  <c r="C157"/>
  <c r="E410" i="8"/>
  <c r="H157" i="14"/>
  <c r="D157"/>
  <c r="C228" i="8"/>
  <c r="G228"/>
  <c r="C270" i="14"/>
  <c r="E542" i="8"/>
  <c r="F542"/>
  <c r="H228"/>
  <c r="D228"/>
  <c r="F15" i="14"/>
  <c r="F468"/>
  <c r="H449"/>
  <c r="D449"/>
  <c r="E15"/>
  <c r="C542" i="8"/>
  <c r="G542"/>
  <c r="E228"/>
  <c r="G15" i="14"/>
  <c r="C449"/>
  <c r="E449"/>
  <c r="G449"/>
  <c r="H542" i="8"/>
  <c r="D542"/>
  <c r="F228"/>
  <c r="H15" i="14"/>
  <c r="D15"/>
  <c r="F449"/>
  <c r="H144" i="7"/>
  <c r="H200" s="1"/>
  <c r="D144"/>
  <c r="D200" s="1"/>
  <c r="H58" i="13"/>
  <c r="D58"/>
  <c r="F58"/>
  <c r="C134"/>
  <c r="C79"/>
  <c r="C212" s="1"/>
  <c r="C87"/>
  <c r="C213" s="1"/>
  <c r="E124"/>
  <c r="F124"/>
  <c r="H124"/>
  <c r="D124"/>
  <c r="C124"/>
  <c r="G124"/>
  <c r="C170"/>
  <c r="D79"/>
  <c r="D212" s="1"/>
  <c r="H79"/>
  <c r="H212" s="1"/>
  <c r="F87"/>
  <c r="F213" s="1"/>
  <c r="C117"/>
  <c r="H87"/>
  <c r="H213" s="1"/>
  <c r="F79"/>
  <c r="F212" s="1"/>
  <c r="D87"/>
  <c r="D213" s="1"/>
  <c r="G87"/>
  <c r="G213" s="1"/>
  <c r="E87"/>
  <c r="E213" s="1"/>
  <c r="G79"/>
  <c r="G212" s="1"/>
  <c r="E79"/>
  <c r="E212" s="1"/>
  <c r="C193"/>
  <c r="D477" i="4"/>
  <c r="E477"/>
  <c r="F477"/>
  <c r="G477"/>
  <c r="H477"/>
  <c r="C477"/>
  <c r="D436"/>
  <c r="E436"/>
  <c r="F436"/>
  <c r="G436"/>
  <c r="H436"/>
  <c r="C436"/>
  <c r="D359"/>
  <c r="E359"/>
  <c r="F359"/>
  <c r="G359"/>
  <c r="H359"/>
  <c r="C359"/>
  <c r="D81"/>
  <c r="E81"/>
  <c r="F81"/>
  <c r="G81"/>
  <c r="H81"/>
  <c r="C81"/>
  <c r="G626" i="6"/>
  <c r="D416" i="4" l="1"/>
  <c r="E416"/>
  <c r="F416"/>
  <c r="G416"/>
  <c r="H416"/>
  <c r="C416"/>
  <c r="D332"/>
  <c r="E332"/>
  <c r="F332"/>
  <c r="G332"/>
  <c r="H332"/>
  <c r="C332"/>
  <c r="D293"/>
  <c r="E293"/>
  <c r="F293"/>
  <c r="G293"/>
  <c r="H293"/>
  <c r="C293"/>
  <c r="D273"/>
  <c r="E273"/>
  <c r="F273"/>
  <c r="G273"/>
  <c r="H273"/>
  <c r="C273"/>
  <c r="D254"/>
  <c r="E254"/>
  <c r="F254"/>
  <c r="G254"/>
  <c r="H254"/>
  <c r="C254"/>
  <c r="D215"/>
  <c r="E215"/>
  <c r="F215"/>
  <c r="G215"/>
  <c r="H215"/>
  <c r="C215"/>
  <c r="D120"/>
  <c r="E120"/>
  <c r="F120"/>
  <c r="G120"/>
  <c r="H120"/>
  <c r="C120"/>
  <c r="D73"/>
  <c r="E73"/>
  <c r="F73"/>
  <c r="G73"/>
  <c r="H73"/>
  <c r="C73"/>
  <c r="D34"/>
  <c r="E34"/>
  <c r="F34"/>
  <c r="G34"/>
  <c r="H34"/>
  <c r="C34"/>
  <c r="D486"/>
  <c r="E486"/>
  <c r="F486"/>
  <c r="G486"/>
  <c r="H486"/>
  <c r="C486"/>
  <c r="D340"/>
  <c r="E340"/>
  <c r="F340"/>
  <c r="G340"/>
  <c r="H340"/>
  <c r="C340"/>
  <c r="D190"/>
  <c r="E190"/>
  <c r="F190"/>
  <c r="G190"/>
  <c r="H190"/>
  <c r="C190"/>
  <c r="D169"/>
  <c r="E169"/>
  <c r="F169"/>
  <c r="G169"/>
  <c r="H169"/>
  <c r="C169"/>
  <c r="D153"/>
  <c r="D155" s="1"/>
  <c r="E153"/>
  <c r="E155" s="1"/>
  <c r="F153"/>
  <c r="G153"/>
  <c r="G155" s="1"/>
  <c r="C153"/>
  <c r="C155" s="1"/>
  <c r="H155"/>
  <c r="H706" s="1"/>
  <c r="F155"/>
  <c r="D371"/>
  <c r="E371"/>
  <c r="F371"/>
  <c r="G371"/>
  <c r="H371"/>
  <c r="C371"/>
  <c r="D370"/>
  <c r="E370"/>
  <c r="F370"/>
  <c r="G370"/>
  <c r="H370"/>
  <c r="C370"/>
  <c r="D369"/>
  <c r="E369"/>
  <c r="F369"/>
  <c r="G369"/>
  <c r="H369"/>
  <c r="C369"/>
  <c r="D378"/>
  <c r="E378"/>
  <c r="F378"/>
  <c r="G378"/>
  <c r="H378"/>
  <c r="C378"/>
  <c r="D377"/>
  <c r="E377"/>
  <c r="F377"/>
  <c r="G377"/>
  <c r="H377"/>
  <c r="C377"/>
  <c r="D393"/>
  <c r="E393"/>
  <c r="F393"/>
  <c r="G393"/>
  <c r="H393"/>
  <c r="C393"/>
  <c r="D392"/>
  <c r="E392"/>
  <c r="F392"/>
  <c r="G392"/>
  <c r="H392"/>
  <c r="C392"/>
  <c r="D391"/>
  <c r="E391"/>
  <c r="F391"/>
  <c r="G391"/>
  <c r="H391"/>
  <c r="C391"/>
  <c r="D390"/>
  <c r="E390"/>
  <c r="F390"/>
  <c r="G390"/>
  <c r="H390"/>
  <c r="C390"/>
  <c r="D389"/>
  <c r="E389"/>
  <c r="F389"/>
  <c r="G389"/>
  <c r="H389"/>
  <c r="C389"/>
  <c r="D388"/>
  <c r="E388"/>
  <c r="F388"/>
  <c r="G388"/>
  <c r="H388"/>
  <c r="C388"/>
  <c r="D387"/>
  <c r="E387"/>
  <c r="F387"/>
  <c r="G387"/>
  <c r="H387"/>
  <c r="C387"/>
  <c r="D386"/>
  <c r="E386"/>
  <c r="F386"/>
  <c r="G386"/>
  <c r="H386"/>
  <c r="C386"/>
  <c r="D385"/>
  <c r="E385"/>
  <c r="F385"/>
  <c r="G385"/>
  <c r="H385"/>
  <c r="C385"/>
  <c r="D384"/>
  <c r="E384"/>
  <c r="F384"/>
  <c r="G384"/>
  <c r="H384"/>
  <c r="C384"/>
  <c r="D404"/>
  <c r="E404"/>
  <c r="F404"/>
  <c r="G404"/>
  <c r="H404"/>
  <c r="C404"/>
  <c r="D403"/>
  <c r="E403"/>
  <c r="F403"/>
  <c r="G403"/>
  <c r="H403"/>
  <c r="C403"/>
  <c r="D402"/>
  <c r="E402"/>
  <c r="F402"/>
  <c r="G402"/>
  <c r="H402"/>
  <c r="C402"/>
  <c r="D401"/>
  <c r="E401"/>
  <c r="F401"/>
  <c r="G401"/>
  <c r="H401"/>
  <c r="C401"/>
  <c r="D399"/>
  <c r="E399"/>
  <c r="F399"/>
  <c r="G399"/>
  <c r="H399"/>
  <c r="C399"/>
  <c r="D400"/>
  <c r="E400"/>
  <c r="F400"/>
  <c r="G400"/>
  <c r="H400"/>
  <c r="C400"/>
  <c r="D64"/>
  <c r="E64"/>
  <c r="F64"/>
  <c r="G64"/>
  <c r="H64"/>
  <c r="C64"/>
  <c r="D63"/>
  <c r="E63"/>
  <c r="F63"/>
  <c r="G63"/>
  <c r="H63"/>
  <c r="C63"/>
  <c r="D62"/>
  <c r="E62"/>
  <c r="F62"/>
  <c r="G62"/>
  <c r="H62"/>
  <c r="C62"/>
  <c r="D61"/>
  <c r="E61"/>
  <c r="F61"/>
  <c r="G61"/>
  <c r="H61"/>
  <c r="C61"/>
  <c r="D60"/>
  <c r="E60"/>
  <c r="F60"/>
  <c r="G60"/>
  <c r="H60"/>
  <c r="C60"/>
  <c r="D59"/>
  <c r="E59"/>
  <c r="F59"/>
  <c r="G59"/>
  <c r="H59"/>
  <c r="C59"/>
  <c r="D58"/>
  <c r="E58"/>
  <c r="F58"/>
  <c r="G58"/>
  <c r="H58"/>
  <c r="C58"/>
  <c r="D57"/>
  <c r="E57"/>
  <c r="F57"/>
  <c r="G57"/>
  <c r="H57"/>
  <c r="C57"/>
  <c r="D56"/>
  <c r="E56"/>
  <c r="F56"/>
  <c r="G56"/>
  <c r="H56"/>
  <c r="C56"/>
  <c r="D55"/>
  <c r="E55"/>
  <c r="F55"/>
  <c r="G55"/>
  <c r="H55"/>
  <c r="C55"/>
  <c r="D741" i="6"/>
  <c r="E741"/>
  <c r="F741"/>
  <c r="G741"/>
  <c r="H741"/>
  <c r="C741"/>
  <c r="C797" s="1"/>
  <c r="D717"/>
  <c r="E717"/>
  <c r="F717"/>
  <c r="G717"/>
  <c r="H717"/>
  <c r="C717"/>
  <c r="D702"/>
  <c r="E702"/>
  <c r="F702"/>
  <c r="G702"/>
  <c r="H702"/>
  <c r="C702"/>
  <c r="D693"/>
  <c r="E693"/>
  <c r="F693"/>
  <c r="G693"/>
  <c r="H693"/>
  <c r="C693"/>
  <c r="D677"/>
  <c r="E677"/>
  <c r="F677"/>
  <c r="G677"/>
  <c r="H677"/>
  <c r="C677"/>
  <c r="D661"/>
  <c r="E661"/>
  <c r="F661"/>
  <c r="G661"/>
  <c r="H661"/>
  <c r="C661"/>
  <c r="D642"/>
  <c r="E642"/>
  <c r="F642"/>
  <c r="G642"/>
  <c r="H642"/>
  <c r="C642"/>
  <c r="D626"/>
  <c r="E626"/>
  <c r="F626"/>
  <c r="H626"/>
  <c r="C626"/>
  <c r="D613"/>
  <c r="E613"/>
  <c r="F613"/>
  <c r="G613"/>
  <c r="H613"/>
  <c r="C613"/>
  <c r="D598"/>
  <c r="E598"/>
  <c r="F598"/>
  <c r="G598"/>
  <c r="H598"/>
  <c r="C598"/>
  <c r="D584"/>
  <c r="E584"/>
  <c r="F584"/>
  <c r="G584"/>
  <c r="H584"/>
  <c r="C584"/>
  <c r="D573"/>
  <c r="E573"/>
  <c r="F573"/>
  <c r="G573"/>
  <c r="H573"/>
  <c r="C573"/>
  <c r="D562"/>
  <c r="E562"/>
  <c r="F562"/>
  <c r="G562"/>
  <c r="H562"/>
  <c r="C562"/>
  <c r="D546"/>
  <c r="E546"/>
  <c r="F546"/>
  <c r="G546"/>
  <c r="H546"/>
  <c r="C546"/>
  <c r="D535"/>
  <c r="E535"/>
  <c r="F535"/>
  <c r="G535"/>
  <c r="H535"/>
  <c r="C535"/>
  <c r="D518"/>
  <c r="D782" s="1"/>
  <c r="E518"/>
  <c r="E782" s="1"/>
  <c r="F518"/>
  <c r="F782" s="1"/>
  <c r="G518"/>
  <c r="G782" s="1"/>
  <c r="H518"/>
  <c r="H782" s="1"/>
  <c r="C518"/>
  <c r="D501"/>
  <c r="D781" s="1"/>
  <c r="E501"/>
  <c r="E781" s="1"/>
  <c r="F501"/>
  <c r="F781" s="1"/>
  <c r="G501"/>
  <c r="G781" s="1"/>
  <c r="H501"/>
  <c r="H781" s="1"/>
  <c r="C501"/>
  <c r="C781" s="1"/>
  <c r="D485"/>
  <c r="E485"/>
  <c r="F485"/>
  <c r="G485"/>
  <c r="H485"/>
  <c r="C485"/>
  <c r="H470"/>
  <c r="G470"/>
  <c r="D470"/>
  <c r="E470"/>
  <c r="F470"/>
  <c r="C470"/>
  <c r="D461"/>
  <c r="E461"/>
  <c r="F461"/>
  <c r="G461"/>
  <c r="H461"/>
  <c r="D440"/>
  <c r="E440"/>
  <c r="F440"/>
  <c r="G440"/>
  <c r="H440"/>
  <c r="C440"/>
  <c r="D426"/>
  <c r="E426"/>
  <c r="F426"/>
  <c r="G426"/>
  <c r="H426"/>
  <c r="C426"/>
  <c r="D408"/>
  <c r="E408"/>
  <c r="F408"/>
  <c r="G408"/>
  <c r="H408"/>
  <c r="C408"/>
  <c r="D394"/>
  <c r="E394"/>
  <c r="F394"/>
  <c r="G394"/>
  <c r="H394"/>
  <c r="C394"/>
  <c r="D375"/>
  <c r="E375"/>
  <c r="F375"/>
  <c r="G375"/>
  <c r="H375"/>
  <c r="C375"/>
  <c r="D360"/>
  <c r="E360"/>
  <c r="F360"/>
  <c r="G360"/>
  <c r="H360"/>
  <c r="C360"/>
  <c r="D347"/>
  <c r="E347"/>
  <c r="F347"/>
  <c r="G347"/>
  <c r="H347"/>
  <c r="C347"/>
  <c r="D326"/>
  <c r="E326"/>
  <c r="F326"/>
  <c r="G326"/>
  <c r="H326"/>
  <c r="C326"/>
  <c r="D306"/>
  <c r="E306"/>
  <c r="F306"/>
  <c r="G306"/>
  <c r="H306"/>
  <c r="C306"/>
  <c r="D296"/>
  <c r="E296"/>
  <c r="F296"/>
  <c r="G296"/>
  <c r="H296"/>
  <c r="C296"/>
  <c r="D283"/>
  <c r="E283"/>
  <c r="F283"/>
  <c r="G283"/>
  <c r="H283"/>
  <c r="C283"/>
  <c r="D270"/>
  <c r="E270"/>
  <c r="F270"/>
  <c r="G270"/>
  <c r="H270"/>
  <c r="C270"/>
  <c r="D259"/>
  <c r="E259"/>
  <c r="F259"/>
  <c r="G259"/>
  <c r="H259"/>
  <c r="C259"/>
  <c r="D244"/>
  <c r="E244"/>
  <c r="F244"/>
  <c r="G244"/>
  <c r="H244"/>
  <c r="C244"/>
  <c r="D220"/>
  <c r="E220"/>
  <c r="F220"/>
  <c r="G220"/>
  <c r="H220"/>
  <c r="C220"/>
  <c r="D208"/>
  <c r="E208"/>
  <c r="F208"/>
  <c r="G208"/>
  <c r="H208"/>
  <c r="C208"/>
  <c r="D185"/>
  <c r="E185"/>
  <c r="F185"/>
  <c r="G185"/>
  <c r="H185"/>
  <c r="C185"/>
  <c r="D168"/>
  <c r="E168"/>
  <c r="F168"/>
  <c r="G168"/>
  <c r="H168"/>
  <c r="C168"/>
  <c r="D145"/>
  <c r="E145"/>
  <c r="F145"/>
  <c r="G145"/>
  <c r="H145"/>
  <c r="C145"/>
  <c r="D136"/>
  <c r="E136"/>
  <c r="F136"/>
  <c r="G136"/>
  <c r="H136"/>
  <c r="C136"/>
  <c r="D121"/>
  <c r="E121"/>
  <c r="F121"/>
  <c r="G121"/>
  <c r="H121"/>
  <c r="C121"/>
  <c r="D105"/>
  <c r="E105"/>
  <c r="F105"/>
  <c r="G105"/>
  <c r="H105"/>
  <c r="C105"/>
  <c r="D88"/>
  <c r="E88"/>
  <c r="F88"/>
  <c r="G88"/>
  <c r="H88"/>
  <c r="C88"/>
  <c r="D75"/>
  <c r="E75"/>
  <c r="F75"/>
  <c r="G75"/>
  <c r="H75"/>
  <c r="C75"/>
  <c r="D61"/>
  <c r="E61"/>
  <c r="F61"/>
  <c r="G61"/>
  <c r="H61"/>
  <c r="C61"/>
  <c r="D48"/>
  <c r="E48"/>
  <c r="F48"/>
  <c r="G48"/>
  <c r="H48"/>
  <c r="C48"/>
  <c r="D31"/>
  <c r="E31"/>
  <c r="F31"/>
  <c r="G31"/>
  <c r="H31"/>
  <c r="C31"/>
  <c r="D16"/>
  <c r="E16"/>
  <c r="F16"/>
  <c r="G16"/>
  <c r="H16"/>
  <c r="C16"/>
  <c r="D27" i="4"/>
  <c r="E27"/>
  <c r="F27"/>
  <c r="G27"/>
  <c r="H27"/>
  <c r="C27"/>
  <c r="D28"/>
  <c r="E28"/>
  <c r="F28"/>
  <c r="G28"/>
  <c r="H28"/>
  <c r="C28"/>
  <c r="D29"/>
  <c r="E29"/>
  <c r="F29"/>
  <c r="G29"/>
  <c r="H29"/>
  <c r="C29"/>
  <c r="D30"/>
  <c r="E30"/>
  <c r="F30"/>
  <c r="G30"/>
  <c r="H30"/>
  <c r="C30"/>
  <c r="D31"/>
  <c r="E31"/>
  <c r="F31"/>
  <c r="G31"/>
  <c r="H31"/>
  <c r="C31"/>
  <c r="D32"/>
  <c r="E32"/>
  <c r="F32"/>
  <c r="G32"/>
  <c r="H32"/>
  <c r="C32"/>
  <c r="D33"/>
  <c r="E33"/>
  <c r="F33"/>
  <c r="G33"/>
  <c r="H33"/>
  <c r="C33"/>
  <c r="D35"/>
  <c r="E35"/>
  <c r="F35"/>
  <c r="G35"/>
  <c r="H35"/>
  <c r="C35"/>
  <c r="D36"/>
  <c r="E36"/>
  <c r="F36"/>
  <c r="G36"/>
  <c r="H36"/>
  <c r="C36"/>
  <c r="D37"/>
  <c r="E37"/>
  <c r="F37"/>
  <c r="G37"/>
  <c r="H37"/>
  <c r="C37"/>
  <c r="D38"/>
  <c r="E38"/>
  <c r="F38"/>
  <c r="G38"/>
  <c r="H38"/>
  <c r="C38"/>
  <c r="D39"/>
  <c r="E39"/>
  <c r="F39"/>
  <c r="G39"/>
  <c r="H39"/>
  <c r="C39"/>
  <c r="D40"/>
  <c r="E40"/>
  <c r="F40"/>
  <c r="G40"/>
  <c r="H40"/>
  <c r="C40"/>
  <c r="D41"/>
  <c r="E41"/>
  <c r="F41"/>
  <c r="G41"/>
  <c r="H41"/>
  <c r="C41"/>
  <c r="D42"/>
  <c r="E42"/>
  <c r="F42"/>
  <c r="G42"/>
  <c r="H42"/>
  <c r="C42"/>
  <c r="D43"/>
  <c r="E43"/>
  <c r="F43"/>
  <c r="G43"/>
  <c r="H43"/>
  <c r="C43"/>
  <c r="D44"/>
  <c r="E44"/>
  <c r="F44"/>
  <c r="G44"/>
  <c r="H44"/>
  <c r="C44"/>
  <c r="D45"/>
  <c r="E45"/>
  <c r="F45"/>
  <c r="G45"/>
  <c r="H45"/>
  <c r="C45"/>
  <c r="D46"/>
  <c r="E46"/>
  <c r="F46"/>
  <c r="G46"/>
  <c r="H46"/>
  <c r="C46"/>
  <c r="D47"/>
  <c r="E47"/>
  <c r="F47"/>
  <c r="G47"/>
  <c r="H47"/>
  <c r="C47"/>
  <c r="D48"/>
  <c r="E48"/>
  <c r="F48"/>
  <c r="G48"/>
  <c r="H48"/>
  <c r="C48"/>
  <c r="D49"/>
  <c r="E49"/>
  <c r="F49"/>
  <c r="G49"/>
  <c r="H49"/>
  <c r="C49"/>
  <c r="H242"/>
  <c r="G242"/>
  <c r="F242"/>
  <c r="E242"/>
  <c r="D242"/>
  <c r="C242"/>
  <c r="D241"/>
  <c r="E241"/>
  <c r="F241"/>
  <c r="G241"/>
  <c r="H241"/>
  <c r="C241"/>
  <c r="D240"/>
  <c r="E240"/>
  <c r="F240"/>
  <c r="G240"/>
  <c r="H240"/>
  <c r="C240"/>
  <c r="D239"/>
  <c r="E239"/>
  <c r="F239"/>
  <c r="G239"/>
  <c r="H239"/>
  <c r="C239"/>
  <c r="D238"/>
  <c r="E238"/>
  <c r="F238"/>
  <c r="G238"/>
  <c r="H238"/>
  <c r="C238"/>
  <c r="D237"/>
  <c r="E237"/>
  <c r="F237"/>
  <c r="G237"/>
  <c r="H237"/>
  <c r="C237"/>
  <c r="D236"/>
  <c r="E236"/>
  <c r="F236"/>
  <c r="G236"/>
  <c r="H236"/>
  <c r="C236"/>
  <c r="D235"/>
  <c r="E235"/>
  <c r="F235"/>
  <c r="G235"/>
  <c r="H235"/>
  <c r="C235"/>
  <c r="D234"/>
  <c r="E234"/>
  <c r="F234"/>
  <c r="G234"/>
  <c r="H234"/>
  <c r="C234"/>
  <c r="D233"/>
  <c r="E233"/>
  <c r="F233"/>
  <c r="G233"/>
  <c r="H233"/>
  <c r="C233"/>
  <c r="D232"/>
  <c r="E232"/>
  <c r="F232"/>
  <c r="G232"/>
  <c r="H232"/>
  <c r="C232"/>
  <c r="D231"/>
  <c r="E231"/>
  <c r="F231"/>
  <c r="G231"/>
  <c r="H231"/>
  <c r="C231"/>
  <c r="D230"/>
  <c r="E230"/>
  <c r="F230"/>
  <c r="G230"/>
  <c r="H230"/>
  <c r="C230"/>
  <c r="D229"/>
  <c r="E229"/>
  <c r="F229"/>
  <c r="G229"/>
  <c r="H229"/>
  <c r="C229"/>
  <c r="D228"/>
  <c r="E228"/>
  <c r="F228"/>
  <c r="G228"/>
  <c r="H228"/>
  <c r="C228"/>
  <c r="D227"/>
  <c r="E227"/>
  <c r="F227"/>
  <c r="G227"/>
  <c r="H227"/>
  <c r="C227"/>
  <c r="D226"/>
  <c r="E226"/>
  <c r="F226"/>
  <c r="G226"/>
  <c r="H226"/>
  <c r="C226"/>
  <c r="D225"/>
  <c r="E225"/>
  <c r="F225"/>
  <c r="G225"/>
  <c r="H225"/>
  <c r="C225"/>
  <c r="D224"/>
  <c r="E224"/>
  <c r="F224"/>
  <c r="G224"/>
  <c r="H224"/>
  <c r="C224"/>
  <c r="D223"/>
  <c r="E223"/>
  <c r="F223"/>
  <c r="G223"/>
  <c r="H223"/>
  <c r="C223"/>
  <c r="D222"/>
  <c r="E222"/>
  <c r="F222"/>
  <c r="G222"/>
  <c r="H222"/>
  <c r="C222"/>
  <c r="D221"/>
  <c r="E221"/>
  <c r="F221"/>
  <c r="G221"/>
  <c r="H221"/>
  <c r="C221"/>
  <c r="D220"/>
  <c r="E220"/>
  <c r="F220"/>
  <c r="G220"/>
  <c r="H220"/>
  <c r="C220"/>
  <c r="D219"/>
  <c r="E219"/>
  <c r="F219"/>
  <c r="G219"/>
  <c r="H219"/>
  <c r="C219"/>
  <c r="D218"/>
  <c r="E218"/>
  <c r="F218"/>
  <c r="G218"/>
  <c r="H218"/>
  <c r="C218"/>
  <c r="D217"/>
  <c r="E217"/>
  <c r="F217"/>
  <c r="G217"/>
  <c r="H217"/>
  <c r="C217"/>
  <c r="D216"/>
  <c r="E216"/>
  <c r="F216"/>
  <c r="G216"/>
  <c r="H216"/>
  <c r="C216"/>
  <c r="D214"/>
  <c r="E214"/>
  <c r="F214"/>
  <c r="G214"/>
  <c r="H214"/>
  <c r="C214"/>
  <c r="D213"/>
  <c r="E213"/>
  <c r="F213"/>
  <c r="G213"/>
  <c r="H213"/>
  <c r="C213"/>
  <c r="D212"/>
  <c r="E212"/>
  <c r="F212"/>
  <c r="G212"/>
  <c r="H212"/>
  <c r="C212"/>
  <c r="D211"/>
  <c r="E211"/>
  <c r="F211"/>
  <c r="G211"/>
  <c r="H211"/>
  <c r="C211"/>
  <c r="D210"/>
  <c r="E210"/>
  <c r="F210"/>
  <c r="G210"/>
  <c r="H210"/>
  <c r="C210"/>
  <c r="D209"/>
  <c r="E209"/>
  <c r="F209"/>
  <c r="G209"/>
  <c r="H209"/>
  <c r="C209"/>
  <c r="D208"/>
  <c r="E208"/>
  <c r="F208"/>
  <c r="G208"/>
  <c r="H208"/>
  <c r="C208"/>
  <c r="D207"/>
  <c r="E207"/>
  <c r="F207"/>
  <c r="G207"/>
  <c r="H207"/>
  <c r="C207"/>
  <c r="D206"/>
  <c r="E206"/>
  <c r="F206"/>
  <c r="G206"/>
  <c r="H206"/>
  <c r="C206"/>
  <c r="D205"/>
  <c r="E205"/>
  <c r="F205"/>
  <c r="G205"/>
  <c r="H205"/>
  <c r="C205"/>
  <c r="D204"/>
  <c r="E204"/>
  <c r="F204"/>
  <c r="G204"/>
  <c r="H204"/>
  <c r="C204"/>
  <c r="D439"/>
  <c r="E439"/>
  <c r="F439"/>
  <c r="G439"/>
  <c r="H439"/>
  <c r="C439"/>
  <c r="D438"/>
  <c r="E438"/>
  <c r="F438"/>
  <c r="G438"/>
  <c r="H438"/>
  <c r="C438"/>
  <c r="D437"/>
  <c r="E437"/>
  <c r="F437"/>
  <c r="G437"/>
  <c r="H437"/>
  <c r="C437"/>
  <c r="D434"/>
  <c r="E434"/>
  <c r="F434"/>
  <c r="G434"/>
  <c r="H434"/>
  <c r="C434"/>
  <c r="D435"/>
  <c r="E435"/>
  <c r="F435"/>
  <c r="G435"/>
  <c r="H435"/>
  <c r="C435"/>
  <c r="D433"/>
  <c r="E433"/>
  <c r="F433"/>
  <c r="G433"/>
  <c r="H433"/>
  <c r="C433"/>
  <c r="D432"/>
  <c r="E432"/>
  <c r="F432"/>
  <c r="G432"/>
  <c r="H432"/>
  <c r="C432"/>
  <c r="D431"/>
  <c r="E431"/>
  <c r="F431"/>
  <c r="G431"/>
  <c r="H431"/>
  <c r="C431"/>
  <c r="D430"/>
  <c r="E430"/>
  <c r="F430"/>
  <c r="G430"/>
  <c r="H430"/>
  <c r="C430"/>
  <c r="C426"/>
  <c r="D426"/>
  <c r="E426"/>
  <c r="F426"/>
  <c r="G426"/>
  <c r="H426"/>
  <c r="D429"/>
  <c r="E429"/>
  <c r="F429"/>
  <c r="G429"/>
  <c r="H429"/>
  <c r="C429"/>
  <c r="D428"/>
  <c r="E428"/>
  <c r="F428"/>
  <c r="G428"/>
  <c r="H428"/>
  <c r="C428"/>
  <c r="D427"/>
  <c r="E427"/>
  <c r="F427"/>
  <c r="G427"/>
  <c r="H427"/>
  <c r="C427"/>
  <c r="H440" l="1"/>
  <c r="D440"/>
  <c r="E440"/>
  <c r="F440"/>
  <c r="G440"/>
  <c r="C440"/>
  <c r="E19" i="2"/>
  <c r="F19"/>
  <c r="G19"/>
  <c r="H19"/>
  <c r="C19"/>
  <c r="D19"/>
  <c r="D706" i="4"/>
  <c r="C706"/>
  <c r="E706"/>
  <c r="F706"/>
  <c r="G706"/>
  <c r="D445"/>
  <c r="E445"/>
  <c r="F445"/>
  <c r="G445"/>
  <c r="H445"/>
  <c r="C445"/>
  <c r="D456"/>
  <c r="E456"/>
  <c r="F456"/>
  <c r="G456"/>
  <c r="H456"/>
  <c r="C456"/>
  <c r="D455"/>
  <c r="E455"/>
  <c r="F455"/>
  <c r="G455"/>
  <c r="H455"/>
  <c r="C455"/>
  <c r="D454"/>
  <c r="E454"/>
  <c r="F454"/>
  <c r="G454"/>
  <c r="H454"/>
  <c r="C454"/>
  <c r="D453"/>
  <c r="E453"/>
  <c r="F453"/>
  <c r="G453"/>
  <c r="H453"/>
  <c r="C453"/>
  <c r="D452"/>
  <c r="E452"/>
  <c r="F452"/>
  <c r="G452"/>
  <c r="H452"/>
  <c r="C452"/>
  <c r="D451"/>
  <c r="E451"/>
  <c r="F451"/>
  <c r="G451"/>
  <c r="H451"/>
  <c r="C451"/>
  <c r="D479"/>
  <c r="E479"/>
  <c r="F479"/>
  <c r="G479"/>
  <c r="H479"/>
  <c r="C479"/>
  <c r="D478"/>
  <c r="E478"/>
  <c r="F478"/>
  <c r="G478"/>
  <c r="H478"/>
  <c r="C478"/>
  <c r="D475"/>
  <c r="E475"/>
  <c r="F475"/>
  <c r="G475"/>
  <c r="H475"/>
  <c r="C475"/>
  <c r="D474"/>
  <c r="E474"/>
  <c r="F474"/>
  <c r="G474"/>
  <c r="H474"/>
  <c r="C474"/>
  <c r="D473"/>
  <c r="E473"/>
  <c r="F473"/>
  <c r="G473"/>
  <c r="H473"/>
  <c r="C473"/>
  <c r="D472"/>
  <c r="E472"/>
  <c r="F472"/>
  <c r="G472"/>
  <c r="H472"/>
  <c r="C472"/>
  <c r="D471"/>
  <c r="E471"/>
  <c r="F471"/>
  <c r="G471"/>
  <c r="H471"/>
  <c r="C471"/>
  <c r="D470"/>
  <c r="E470"/>
  <c r="F470"/>
  <c r="G470"/>
  <c r="H470"/>
  <c r="C470"/>
  <c r="D469"/>
  <c r="E469"/>
  <c r="F469"/>
  <c r="G469"/>
  <c r="H469"/>
  <c r="C469"/>
  <c r="C468"/>
  <c r="D467"/>
  <c r="E467"/>
  <c r="F467"/>
  <c r="G467"/>
  <c r="H467"/>
  <c r="C467"/>
  <c r="D466"/>
  <c r="E466"/>
  <c r="F466"/>
  <c r="G466"/>
  <c r="H466"/>
  <c r="C466"/>
  <c r="D465"/>
  <c r="E465"/>
  <c r="F465"/>
  <c r="G465"/>
  <c r="H465"/>
  <c r="C465"/>
  <c r="D464"/>
  <c r="E464"/>
  <c r="F464"/>
  <c r="G464"/>
  <c r="H464"/>
  <c r="C464"/>
  <c r="D463"/>
  <c r="E463"/>
  <c r="F463"/>
  <c r="G463"/>
  <c r="H463"/>
  <c r="C463"/>
  <c r="D462"/>
  <c r="E462"/>
  <c r="F462"/>
  <c r="G462"/>
  <c r="H462"/>
  <c r="C462"/>
  <c r="D487"/>
  <c r="E487"/>
  <c r="F487"/>
  <c r="G487"/>
  <c r="H487"/>
  <c r="C487"/>
  <c r="D485"/>
  <c r="E485"/>
  <c r="F485"/>
  <c r="G485"/>
  <c r="H485"/>
  <c r="C485"/>
  <c r="D493"/>
  <c r="E493"/>
  <c r="F493"/>
  <c r="G493"/>
  <c r="H493"/>
  <c r="C493"/>
  <c r="D515"/>
  <c r="E515"/>
  <c r="F515"/>
  <c r="G515"/>
  <c r="H515"/>
  <c r="C515"/>
  <c r="D514"/>
  <c r="E514"/>
  <c r="F514"/>
  <c r="G514"/>
  <c r="H514"/>
  <c r="C514"/>
  <c r="D513"/>
  <c r="E513"/>
  <c r="F513"/>
  <c r="G513"/>
  <c r="H513"/>
  <c r="C513"/>
  <c r="D512"/>
  <c r="E512"/>
  <c r="F512"/>
  <c r="G512"/>
  <c r="H512"/>
  <c r="C512"/>
  <c r="D511"/>
  <c r="E511"/>
  <c r="F511"/>
  <c r="G511"/>
  <c r="H511"/>
  <c r="C511"/>
  <c r="D510"/>
  <c r="E510"/>
  <c r="F510"/>
  <c r="G510"/>
  <c r="H510"/>
  <c r="C510"/>
  <c r="D509"/>
  <c r="E509"/>
  <c r="F509"/>
  <c r="G509"/>
  <c r="H509"/>
  <c r="C509"/>
  <c r="D508"/>
  <c r="E508"/>
  <c r="F508"/>
  <c r="G508"/>
  <c r="H508"/>
  <c r="C508"/>
  <c r="D507"/>
  <c r="E507"/>
  <c r="F507"/>
  <c r="G507"/>
  <c r="H507"/>
  <c r="C507"/>
  <c r="D506"/>
  <c r="E506"/>
  <c r="F506"/>
  <c r="G506"/>
  <c r="H506"/>
  <c r="C506"/>
  <c r="D505"/>
  <c r="E505"/>
  <c r="F505"/>
  <c r="G505"/>
  <c r="H505"/>
  <c r="C505"/>
  <c r="D504"/>
  <c r="E504"/>
  <c r="F504"/>
  <c r="G504"/>
  <c r="H504"/>
  <c r="C504"/>
  <c r="D503"/>
  <c r="E503"/>
  <c r="F503"/>
  <c r="G503"/>
  <c r="H503"/>
  <c r="C503"/>
  <c r="D502"/>
  <c r="E502"/>
  <c r="F502"/>
  <c r="G502"/>
  <c r="H502"/>
  <c r="C502"/>
  <c r="D501"/>
  <c r="E501"/>
  <c r="F501"/>
  <c r="G501"/>
  <c r="H501"/>
  <c r="C501"/>
  <c r="D500"/>
  <c r="E500"/>
  <c r="F500"/>
  <c r="G500"/>
  <c r="H500"/>
  <c r="C500"/>
  <c r="D499"/>
  <c r="E499"/>
  <c r="F499"/>
  <c r="G499"/>
  <c r="H499"/>
  <c r="C499"/>
  <c r="D521"/>
  <c r="E521"/>
  <c r="F521"/>
  <c r="G521"/>
  <c r="H521"/>
  <c r="C521"/>
  <c r="D522"/>
  <c r="E522"/>
  <c r="F522"/>
  <c r="G522"/>
  <c r="H522"/>
  <c r="C522"/>
  <c r="D523"/>
  <c r="E523"/>
  <c r="F523"/>
  <c r="G523"/>
  <c r="H523"/>
  <c r="C523"/>
  <c r="D542"/>
  <c r="E542"/>
  <c r="F542"/>
  <c r="G542"/>
  <c r="H542"/>
  <c r="C542"/>
  <c r="D541"/>
  <c r="E541"/>
  <c r="F541"/>
  <c r="G541"/>
  <c r="H541"/>
  <c r="C541"/>
  <c r="D539"/>
  <c r="E539"/>
  <c r="F539"/>
  <c r="G539"/>
  <c r="H539"/>
  <c r="C539"/>
  <c r="D538"/>
  <c r="E538"/>
  <c r="F538"/>
  <c r="G538"/>
  <c r="H538"/>
  <c r="C538"/>
  <c r="D537"/>
  <c r="E537"/>
  <c r="F537"/>
  <c r="G537"/>
  <c r="H537"/>
  <c r="C537"/>
  <c r="D536"/>
  <c r="E536"/>
  <c r="F536"/>
  <c r="G536"/>
  <c r="H536"/>
  <c r="C536"/>
  <c r="D535"/>
  <c r="E535"/>
  <c r="F535"/>
  <c r="G535"/>
  <c r="H535"/>
  <c r="C535"/>
  <c r="D534"/>
  <c r="E534"/>
  <c r="F534"/>
  <c r="G534"/>
  <c r="H534"/>
  <c r="C534"/>
  <c r="D533"/>
  <c r="E533"/>
  <c r="F533"/>
  <c r="G533"/>
  <c r="H533"/>
  <c r="C533"/>
  <c r="D532"/>
  <c r="E532"/>
  <c r="F532"/>
  <c r="G532"/>
  <c r="H532"/>
  <c r="C532"/>
  <c r="D531"/>
  <c r="E531"/>
  <c r="F531"/>
  <c r="G531"/>
  <c r="H531"/>
  <c r="C531"/>
  <c r="D530"/>
  <c r="E530"/>
  <c r="F530"/>
  <c r="G530"/>
  <c r="H530"/>
  <c r="C530"/>
  <c r="D529"/>
  <c r="E529"/>
  <c r="F529"/>
  <c r="G529"/>
  <c r="H529"/>
  <c r="C529"/>
  <c r="D548"/>
  <c r="E548"/>
  <c r="F548"/>
  <c r="G548"/>
  <c r="H548"/>
  <c r="C548"/>
  <c r="D549"/>
  <c r="E549"/>
  <c r="F549"/>
  <c r="G549"/>
  <c r="H549"/>
  <c r="C549"/>
  <c r="D550"/>
  <c r="E550"/>
  <c r="F550"/>
  <c r="G550"/>
  <c r="H550"/>
  <c r="C550"/>
  <c r="D570"/>
  <c r="E570"/>
  <c r="F570"/>
  <c r="G570"/>
  <c r="H570"/>
  <c r="C570"/>
  <c r="D569"/>
  <c r="E569"/>
  <c r="F569"/>
  <c r="G569"/>
  <c r="H569"/>
  <c r="C569"/>
  <c r="D568"/>
  <c r="E568"/>
  <c r="F568"/>
  <c r="G568"/>
  <c r="H568"/>
  <c r="C568"/>
  <c r="D567"/>
  <c r="E567"/>
  <c r="F567"/>
  <c r="G567"/>
  <c r="H567"/>
  <c r="C567"/>
  <c r="D566"/>
  <c r="E566"/>
  <c r="F566"/>
  <c r="G566"/>
  <c r="H566"/>
  <c r="C566"/>
  <c r="D565"/>
  <c r="E565"/>
  <c r="F565"/>
  <c r="G565"/>
  <c r="H565"/>
  <c r="C565"/>
  <c r="D564"/>
  <c r="E564"/>
  <c r="F564"/>
  <c r="G564"/>
  <c r="H564"/>
  <c r="C564"/>
  <c r="D563"/>
  <c r="E563"/>
  <c r="F563"/>
  <c r="G563"/>
  <c r="H563"/>
  <c r="C563"/>
  <c r="D562"/>
  <c r="E562"/>
  <c r="F562"/>
  <c r="G562"/>
  <c r="H562"/>
  <c r="C562"/>
  <c r="D561"/>
  <c r="E561"/>
  <c r="F561"/>
  <c r="G561"/>
  <c r="H561"/>
  <c r="C561"/>
  <c r="D560"/>
  <c r="E560"/>
  <c r="F560"/>
  <c r="G560"/>
  <c r="H560"/>
  <c r="C560"/>
  <c r="D559"/>
  <c r="E559"/>
  <c r="F559"/>
  <c r="G559"/>
  <c r="H559"/>
  <c r="C559"/>
  <c r="D558"/>
  <c r="E558"/>
  <c r="F558"/>
  <c r="G558"/>
  <c r="H558"/>
  <c r="C558"/>
  <c r="D557"/>
  <c r="E557"/>
  <c r="F557"/>
  <c r="G557"/>
  <c r="H557"/>
  <c r="C557"/>
  <c r="D556"/>
  <c r="E556"/>
  <c r="F556"/>
  <c r="G556"/>
  <c r="H556"/>
  <c r="C556"/>
  <c r="D21"/>
  <c r="E21"/>
  <c r="F21"/>
  <c r="G21"/>
  <c r="H21"/>
  <c r="C21"/>
  <c r="D20"/>
  <c r="E20"/>
  <c r="F20"/>
  <c r="G20"/>
  <c r="H20"/>
  <c r="C20"/>
  <c r="D14"/>
  <c r="E14"/>
  <c r="F14"/>
  <c r="G14"/>
  <c r="H14"/>
  <c r="C14"/>
  <c r="D8"/>
  <c r="E8"/>
  <c r="F8"/>
  <c r="G8"/>
  <c r="H8"/>
  <c r="C8"/>
  <c r="D7"/>
  <c r="E7"/>
  <c r="F7"/>
  <c r="G7"/>
  <c r="H7"/>
  <c r="C7"/>
  <c r="D731"/>
  <c r="E731"/>
  <c r="F731"/>
  <c r="H731"/>
  <c r="D732"/>
  <c r="E732"/>
  <c r="F732"/>
  <c r="H732"/>
  <c r="C731"/>
  <c r="D540"/>
  <c r="E540"/>
  <c r="F540"/>
  <c r="G540"/>
  <c r="H540"/>
  <c r="D468"/>
  <c r="E468"/>
  <c r="F468"/>
  <c r="G468"/>
  <c r="H468"/>
  <c r="D476"/>
  <c r="E476"/>
  <c r="F476"/>
  <c r="G476"/>
  <c r="H476"/>
  <c r="D411"/>
  <c r="E411"/>
  <c r="F411"/>
  <c r="G411"/>
  <c r="H411"/>
  <c r="D412"/>
  <c r="E412"/>
  <c r="F412"/>
  <c r="G412"/>
  <c r="H412"/>
  <c r="D413"/>
  <c r="E413"/>
  <c r="F413"/>
  <c r="G413"/>
  <c r="H413"/>
  <c r="D414"/>
  <c r="E414"/>
  <c r="F414"/>
  <c r="G414"/>
  <c r="H414"/>
  <c r="D415"/>
  <c r="E415"/>
  <c r="F415"/>
  <c r="G415"/>
  <c r="H415"/>
  <c r="D417"/>
  <c r="E417"/>
  <c r="F417"/>
  <c r="G417"/>
  <c r="H417"/>
  <c r="D418"/>
  <c r="E418"/>
  <c r="F418"/>
  <c r="G418"/>
  <c r="H418"/>
  <c r="D419"/>
  <c r="E419"/>
  <c r="F419"/>
  <c r="G419"/>
  <c r="H419"/>
  <c r="D420"/>
  <c r="E420"/>
  <c r="F420"/>
  <c r="G420"/>
  <c r="H420"/>
  <c r="D318"/>
  <c r="E318"/>
  <c r="F318"/>
  <c r="G318"/>
  <c r="H318"/>
  <c r="D319"/>
  <c r="E319"/>
  <c r="F319"/>
  <c r="G319"/>
  <c r="H319"/>
  <c r="D320"/>
  <c r="E320"/>
  <c r="F320"/>
  <c r="G320"/>
  <c r="H320"/>
  <c r="D321"/>
  <c r="E321"/>
  <c r="F321"/>
  <c r="G321"/>
  <c r="H321"/>
  <c r="D322"/>
  <c r="E322"/>
  <c r="F322"/>
  <c r="G322"/>
  <c r="H322"/>
  <c r="D323"/>
  <c r="E323"/>
  <c r="F323"/>
  <c r="G323"/>
  <c r="H323"/>
  <c r="D324"/>
  <c r="E324"/>
  <c r="F324"/>
  <c r="G324"/>
  <c r="H324"/>
  <c r="D325"/>
  <c r="E325"/>
  <c r="F325"/>
  <c r="G325"/>
  <c r="H325"/>
  <c r="D326"/>
  <c r="E326"/>
  <c r="F326"/>
  <c r="G326"/>
  <c r="H326"/>
  <c r="D327"/>
  <c r="E327"/>
  <c r="F327"/>
  <c r="G327"/>
  <c r="H327"/>
  <c r="D328"/>
  <c r="E328"/>
  <c r="F328"/>
  <c r="G328"/>
  <c r="H328"/>
  <c r="D329"/>
  <c r="E329"/>
  <c r="F329"/>
  <c r="G329"/>
  <c r="H329"/>
  <c r="D330"/>
  <c r="E330"/>
  <c r="F330"/>
  <c r="G330"/>
  <c r="H330"/>
  <c r="D331"/>
  <c r="E331"/>
  <c r="F331"/>
  <c r="G331"/>
  <c r="H331"/>
  <c r="D333"/>
  <c r="E333"/>
  <c r="F333"/>
  <c r="G333"/>
  <c r="H333"/>
  <c r="D334"/>
  <c r="E334"/>
  <c r="F334"/>
  <c r="G334"/>
  <c r="H334"/>
  <c r="D335"/>
  <c r="E335"/>
  <c r="F335"/>
  <c r="G335"/>
  <c r="H335"/>
  <c r="D336"/>
  <c r="E336"/>
  <c r="F336"/>
  <c r="G336"/>
  <c r="H336"/>
  <c r="D337"/>
  <c r="E337"/>
  <c r="F337"/>
  <c r="G337"/>
  <c r="H337"/>
  <c r="D338"/>
  <c r="E338"/>
  <c r="F338"/>
  <c r="G338"/>
  <c r="H338"/>
  <c r="D339"/>
  <c r="E339"/>
  <c r="F339"/>
  <c r="G339"/>
  <c r="H339"/>
  <c r="D341"/>
  <c r="E341"/>
  <c r="F341"/>
  <c r="G341"/>
  <c r="H341"/>
  <c r="D342"/>
  <c r="E342"/>
  <c r="F342"/>
  <c r="G342"/>
  <c r="H342"/>
  <c r="D343"/>
  <c r="E343"/>
  <c r="F343"/>
  <c r="G343"/>
  <c r="H343"/>
  <c r="D344"/>
  <c r="E344"/>
  <c r="F344"/>
  <c r="G344"/>
  <c r="H344"/>
  <c r="D345"/>
  <c r="E345"/>
  <c r="F345"/>
  <c r="G345"/>
  <c r="H345"/>
  <c r="D346"/>
  <c r="E346"/>
  <c r="F346"/>
  <c r="G346"/>
  <c r="H346"/>
  <c r="D347"/>
  <c r="E347"/>
  <c r="F347"/>
  <c r="G347"/>
  <c r="H347"/>
  <c r="D348"/>
  <c r="E348"/>
  <c r="F348"/>
  <c r="G348"/>
  <c r="H348"/>
  <c r="D349"/>
  <c r="E349"/>
  <c r="F349"/>
  <c r="G349"/>
  <c r="H349"/>
  <c r="D350"/>
  <c r="E350"/>
  <c r="F350"/>
  <c r="G350"/>
  <c r="H350"/>
  <c r="D351"/>
  <c r="E351"/>
  <c r="F351"/>
  <c r="G351"/>
  <c r="H351"/>
  <c r="D352"/>
  <c r="E352"/>
  <c r="F352"/>
  <c r="G352"/>
  <c r="H352"/>
  <c r="D353"/>
  <c r="E353"/>
  <c r="F353"/>
  <c r="G353"/>
  <c r="H353"/>
  <c r="D354"/>
  <c r="E354"/>
  <c r="F354"/>
  <c r="G354"/>
  <c r="H354"/>
  <c r="D355"/>
  <c r="E355"/>
  <c r="F355"/>
  <c r="G355"/>
  <c r="H355"/>
  <c r="D356"/>
  <c r="E356"/>
  <c r="F356"/>
  <c r="G356"/>
  <c r="H356"/>
  <c r="D357"/>
  <c r="E357"/>
  <c r="F357"/>
  <c r="G357"/>
  <c r="H357"/>
  <c r="D358"/>
  <c r="E358"/>
  <c r="F358"/>
  <c r="G358"/>
  <c r="H358"/>
  <c r="D360"/>
  <c r="E360"/>
  <c r="F360"/>
  <c r="G360"/>
  <c r="H360"/>
  <c r="D361"/>
  <c r="E361"/>
  <c r="F361"/>
  <c r="G361"/>
  <c r="H361"/>
  <c r="D362"/>
  <c r="E362"/>
  <c r="F362"/>
  <c r="G362"/>
  <c r="H362"/>
  <c r="D363"/>
  <c r="E363"/>
  <c r="F363"/>
  <c r="G363"/>
  <c r="H363"/>
  <c r="D284"/>
  <c r="E284"/>
  <c r="F284"/>
  <c r="G284"/>
  <c r="H284"/>
  <c r="D285"/>
  <c r="E285"/>
  <c r="F285"/>
  <c r="G285"/>
  <c r="H285"/>
  <c r="D286"/>
  <c r="E286"/>
  <c r="F286"/>
  <c r="G286"/>
  <c r="H286"/>
  <c r="D287"/>
  <c r="E287"/>
  <c r="F287"/>
  <c r="G287"/>
  <c r="H287"/>
  <c r="D288"/>
  <c r="E288"/>
  <c r="F288"/>
  <c r="G288"/>
  <c r="H288"/>
  <c r="D289"/>
  <c r="E289"/>
  <c r="F289"/>
  <c r="G289"/>
  <c r="H289"/>
  <c r="D290"/>
  <c r="E290"/>
  <c r="F290"/>
  <c r="G290"/>
  <c r="H290"/>
  <c r="D291"/>
  <c r="E291"/>
  <c r="F291"/>
  <c r="G291"/>
  <c r="H291"/>
  <c r="D292"/>
  <c r="E292"/>
  <c r="F292"/>
  <c r="G292"/>
  <c r="H292"/>
  <c r="D294"/>
  <c r="E294"/>
  <c r="F294"/>
  <c r="G294"/>
  <c r="H294"/>
  <c r="D295"/>
  <c r="E295"/>
  <c r="F295"/>
  <c r="G295"/>
  <c r="H295"/>
  <c r="D296"/>
  <c r="E296"/>
  <c r="F296"/>
  <c r="G296"/>
  <c r="H296"/>
  <c r="D297"/>
  <c r="E297"/>
  <c r="F297"/>
  <c r="G297"/>
  <c r="H297"/>
  <c r="D298"/>
  <c r="E298"/>
  <c r="F298"/>
  <c r="G298"/>
  <c r="H298"/>
  <c r="D299"/>
  <c r="E299"/>
  <c r="F299"/>
  <c r="G299"/>
  <c r="H299"/>
  <c r="D300"/>
  <c r="E300"/>
  <c r="F300"/>
  <c r="G300"/>
  <c r="H300"/>
  <c r="D301"/>
  <c r="E301"/>
  <c r="F301"/>
  <c r="G301"/>
  <c r="H301"/>
  <c r="D302"/>
  <c r="E302"/>
  <c r="F302"/>
  <c r="G302"/>
  <c r="H302"/>
  <c r="D303"/>
  <c r="E303"/>
  <c r="F303"/>
  <c r="G303"/>
  <c r="H303"/>
  <c r="D304"/>
  <c r="E304"/>
  <c r="F304"/>
  <c r="G304"/>
  <c r="H304"/>
  <c r="D305"/>
  <c r="E305"/>
  <c r="F305"/>
  <c r="G305"/>
  <c r="H305"/>
  <c r="D306"/>
  <c r="E306"/>
  <c r="F306"/>
  <c r="G306"/>
  <c r="H306"/>
  <c r="D307"/>
  <c r="E307"/>
  <c r="F307"/>
  <c r="G307"/>
  <c r="H307"/>
  <c r="D308"/>
  <c r="E308"/>
  <c r="F308"/>
  <c r="G308"/>
  <c r="H308"/>
  <c r="D309"/>
  <c r="E309"/>
  <c r="F309"/>
  <c r="G309"/>
  <c r="H309"/>
  <c r="D310"/>
  <c r="E310"/>
  <c r="F310"/>
  <c r="G310"/>
  <c r="H310"/>
  <c r="D311"/>
  <c r="E311"/>
  <c r="F311"/>
  <c r="G311"/>
  <c r="H311"/>
  <c r="D312"/>
  <c r="E312"/>
  <c r="F312"/>
  <c r="G312"/>
  <c r="H312"/>
  <c r="D274"/>
  <c r="E274"/>
  <c r="F274"/>
  <c r="G274"/>
  <c r="H274"/>
  <c r="D275"/>
  <c r="E275"/>
  <c r="F275"/>
  <c r="G275"/>
  <c r="H275"/>
  <c r="D276"/>
  <c r="E276"/>
  <c r="F276"/>
  <c r="G276"/>
  <c r="H276"/>
  <c r="D277"/>
  <c r="E277"/>
  <c r="F277"/>
  <c r="G277"/>
  <c r="H277"/>
  <c r="D278"/>
  <c r="E278"/>
  <c r="F278"/>
  <c r="G278"/>
  <c r="H278"/>
  <c r="D249"/>
  <c r="E249"/>
  <c r="F249"/>
  <c r="G249"/>
  <c r="H249"/>
  <c r="D250"/>
  <c r="E250"/>
  <c r="F250"/>
  <c r="G250"/>
  <c r="H250"/>
  <c r="D251"/>
  <c r="E251"/>
  <c r="F251"/>
  <c r="G251"/>
  <c r="H251"/>
  <c r="D252"/>
  <c r="E252"/>
  <c r="F252"/>
  <c r="G252"/>
  <c r="H252"/>
  <c r="D253"/>
  <c r="E253"/>
  <c r="F253"/>
  <c r="G253"/>
  <c r="H253"/>
  <c r="D255"/>
  <c r="E255"/>
  <c r="F255"/>
  <c r="G255"/>
  <c r="H255"/>
  <c r="D256"/>
  <c r="E256"/>
  <c r="F256"/>
  <c r="G256"/>
  <c r="H256"/>
  <c r="D257"/>
  <c r="E257"/>
  <c r="F257"/>
  <c r="G257"/>
  <c r="H257"/>
  <c r="D258"/>
  <c r="E258"/>
  <c r="F258"/>
  <c r="G258"/>
  <c r="H258"/>
  <c r="D259"/>
  <c r="E259"/>
  <c r="F259"/>
  <c r="G259"/>
  <c r="H259"/>
  <c r="D260"/>
  <c r="E260"/>
  <c r="F260"/>
  <c r="G260"/>
  <c r="H260"/>
  <c r="D261"/>
  <c r="E261"/>
  <c r="F261"/>
  <c r="G261"/>
  <c r="H261"/>
  <c r="D262"/>
  <c r="E262"/>
  <c r="F262"/>
  <c r="G262"/>
  <c r="H262"/>
  <c r="D263"/>
  <c r="E263"/>
  <c r="F263"/>
  <c r="G263"/>
  <c r="H263"/>
  <c r="D264"/>
  <c r="E264"/>
  <c r="F264"/>
  <c r="G264"/>
  <c r="H264"/>
  <c r="D265"/>
  <c r="E265"/>
  <c r="F265"/>
  <c r="G265"/>
  <c r="H265"/>
  <c r="D266"/>
  <c r="E266"/>
  <c r="F266"/>
  <c r="G266"/>
  <c r="H266"/>
  <c r="D267"/>
  <c r="E267"/>
  <c r="F267"/>
  <c r="G267"/>
  <c r="H267"/>
  <c r="D198"/>
  <c r="E198"/>
  <c r="F198"/>
  <c r="G198"/>
  <c r="H198"/>
  <c r="D186"/>
  <c r="E186"/>
  <c r="F186"/>
  <c r="G186"/>
  <c r="H186"/>
  <c r="D187"/>
  <c r="E187"/>
  <c r="F187"/>
  <c r="G187"/>
  <c r="H187"/>
  <c r="D188"/>
  <c r="E188"/>
  <c r="F188"/>
  <c r="G188"/>
  <c r="H188"/>
  <c r="D189"/>
  <c r="E189"/>
  <c r="F189"/>
  <c r="G189"/>
  <c r="H189"/>
  <c r="D191"/>
  <c r="E191"/>
  <c r="F191"/>
  <c r="G191"/>
  <c r="H191"/>
  <c r="D192"/>
  <c r="E192"/>
  <c r="F192"/>
  <c r="G192"/>
  <c r="H192"/>
  <c r="D161"/>
  <c r="E161"/>
  <c r="F161"/>
  <c r="G161"/>
  <c r="H161"/>
  <c r="D162"/>
  <c r="E162"/>
  <c r="F162"/>
  <c r="G162"/>
  <c r="H162"/>
  <c r="D163"/>
  <c r="E163"/>
  <c r="F163"/>
  <c r="G163"/>
  <c r="H163"/>
  <c r="D164"/>
  <c r="E164"/>
  <c r="F164"/>
  <c r="G164"/>
  <c r="H164"/>
  <c r="D165"/>
  <c r="E165"/>
  <c r="F165"/>
  <c r="G165"/>
  <c r="H165"/>
  <c r="D166"/>
  <c r="E166"/>
  <c r="F166"/>
  <c r="G166"/>
  <c r="H166"/>
  <c r="D167"/>
  <c r="E167"/>
  <c r="F167"/>
  <c r="G167"/>
  <c r="H167"/>
  <c r="D168"/>
  <c r="E168"/>
  <c r="F168"/>
  <c r="G168"/>
  <c r="H168"/>
  <c r="D170"/>
  <c r="E170"/>
  <c r="F170"/>
  <c r="G170"/>
  <c r="H170"/>
  <c r="D171"/>
  <c r="E171"/>
  <c r="F171"/>
  <c r="G171"/>
  <c r="H171"/>
  <c r="D172"/>
  <c r="E172"/>
  <c r="F172"/>
  <c r="G172"/>
  <c r="H172"/>
  <c r="D173"/>
  <c r="E173"/>
  <c r="F173"/>
  <c r="G173"/>
  <c r="H173"/>
  <c r="D174"/>
  <c r="E174"/>
  <c r="F174"/>
  <c r="G174"/>
  <c r="H174"/>
  <c r="D175"/>
  <c r="E175"/>
  <c r="F175"/>
  <c r="G175"/>
  <c r="H175"/>
  <c r="D176"/>
  <c r="E176"/>
  <c r="F176"/>
  <c r="G176"/>
  <c r="H176"/>
  <c r="D177"/>
  <c r="E177"/>
  <c r="F177"/>
  <c r="G177"/>
  <c r="H177"/>
  <c r="D178"/>
  <c r="E178"/>
  <c r="F178"/>
  <c r="G178"/>
  <c r="H178"/>
  <c r="D179"/>
  <c r="E179"/>
  <c r="F179"/>
  <c r="G179"/>
  <c r="H179"/>
  <c r="D180"/>
  <c r="E180"/>
  <c r="F180"/>
  <c r="G180"/>
  <c r="H180"/>
  <c r="D141"/>
  <c r="E141"/>
  <c r="F141"/>
  <c r="G141"/>
  <c r="H141"/>
  <c r="D142"/>
  <c r="E142"/>
  <c r="F142"/>
  <c r="G142"/>
  <c r="H142"/>
  <c r="D143"/>
  <c r="E143"/>
  <c r="F143"/>
  <c r="G143"/>
  <c r="H143"/>
  <c r="D144"/>
  <c r="E144"/>
  <c r="F144"/>
  <c r="G144"/>
  <c r="H144"/>
  <c r="D145"/>
  <c r="E145"/>
  <c r="F145"/>
  <c r="G145"/>
  <c r="H145"/>
  <c r="D146"/>
  <c r="E146"/>
  <c r="F146"/>
  <c r="G146"/>
  <c r="H146"/>
  <c r="D134"/>
  <c r="E134"/>
  <c r="F134"/>
  <c r="G134"/>
  <c r="H134"/>
  <c r="D135"/>
  <c r="E135"/>
  <c r="F135"/>
  <c r="G135"/>
  <c r="H135"/>
  <c r="D116"/>
  <c r="E116"/>
  <c r="F116"/>
  <c r="G116"/>
  <c r="H116"/>
  <c r="D117"/>
  <c r="E117"/>
  <c r="F117"/>
  <c r="G117"/>
  <c r="H117"/>
  <c r="D118"/>
  <c r="E118"/>
  <c r="F118"/>
  <c r="G118"/>
  <c r="H118"/>
  <c r="D119"/>
  <c r="E119"/>
  <c r="F119"/>
  <c r="G119"/>
  <c r="H119"/>
  <c r="D121"/>
  <c r="E121"/>
  <c r="F121"/>
  <c r="G121"/>
  <c r="H121"/>
  <c r="D122"/>
  <c r="E122"/>
  <c r="F122"/>
  <c r="G122"/>
  <c r="H122"/>
  <c r="D124"/>
  <c r="E124"/>
  <c r="F124"/>
  <c r="G124"/>
  <c r="H124"/>
  <c r="D125"/>
  <c r="E125"/>
  <c r="F125"/>
  <c r="G125"/>
  <c r="H125"/>
  <c r="D126"/>
  <c r="E126"/>
  <c r="F126"/>
  <c r="G126"/>
  <c r="H126"/>
  <c r="D127"/>
  <c r="E127"/>
  <c r="F127"/>
  <c r="G127"/>
  <c r="H127"/>
  <c r="D128"/>
  <c r="E128"/>
  <c r="F128"/>
  <c r="G128"/>
  <c r="H128"/>
  <c r="D102"/>
  <c r="E102"/>
  <c r="F102"/>
  <c r="G102"/>
  <c r="H102"/>
  <c r="D103"/>
  <c r="E103"/>
  <c r="F103"/>
  <c r="G103"/>
  <c r="H103"/>
  <c r="D104"/>
  <c r="E104"/>
  <c r="F104"/>
  <c r="G104"/>
  <c r="H104"/>
  <c r="D105"/>
  <c r="E105"/>
  <c r="F105"/>
  <c r="G105"/>
  <c r="H105"/>
  <c r="D106"/>
  <c r="E106"/>
  <c r="F106"/>
  <c r="G106"/>
  <c r="H106"/>
  <c r="D107"/>
  <c r="E107"/>
  <c r="F107"/>
  <c r="G107"/>
  <c r="H107"/>
  <c r="D108"/>
  <c r="E108"/>
  <c r="F108"/>
  <c r="G108"/>
  <c r="H108"/>
  <c r="D88"/>
  <c r="E88"/>
  <c r="F88"/>
  <c r="G88"/>
  <c r="H88"/>
  <c r="D89"/>
  <c r="E89"/>
  <c r="F89"/>
  <c r="G89"/>
  <c r="H89"/>
  <c r="D70"/>
  <c r="E70"/>
  <c r="F70"/>
  <c r="G70"/>
  <c r="H70"/>
  <c r="D71"/>
  <c r="E71"/>
  <c r="F71"/>
  <c r="G71"/>
  <c r="H71"/>
  <c r="D72"/>
  <c r="E72"/>
  <c r="F72"/>
  <c r="G72"/>
  <c r="H72"/>
  <c r="D74"/>
  <c r="E74"/>
  <c r="F74"/>
  <c r="G74"/>
  <c r="H74"/>
  <c r="D75"/>
  <c r="E75"/>
  <c r="F75"/>
  <c r="G75"/>
  <c r="H75"/>
  <c r="D76"/>
  <c r="E76"/>
  <c r="F76"/>
  <c r="G76"/>
  <c r="H76"/>
  <c r="D78"/>
  <c r="E78"/>
  <c r="F78"/>
  <c r="G78"/>
  <c r="H78"/>
  <c r="D79"/>
  <c r="E79"/>
  <c r="F79"/>
  <c r="G79"/>
  <c r="H79"/>
  <c r="D80"/>
  <c r="E80"/>
  <c r="F80"/>
  <c r="G80"/>
  <c r="H80"/>
  <c r="D82"/>
  <c r="E82"/>
  <c r="F82"/>
  <c r="G82"/>
  <c r="H82"/>
  <c r="H22" l="1"/>
  <c r="D22"/>
  <c r="F22"/>
  <c r="C22"/>
  <c r="E22"/>
  <c r="G22"/>
  <c r="G629"/>
  <c r="G682"/>
  <c r="C414"/>
  <c r="C355"/>
  <c r="C134"/>
  <c r="C89"/>
  <c r="C341" l="1"/>
  <c r="C275"/>
  <c r="C257"/>
  <c r="D577"/>
  <c r="E577"/>
  <c r="F577"/>
  <c r="G577"/>
  <c r="H577"/>
  <c r="C577"/>
  <c r="C330"/>
  <c r="C291"/>
  <c r="C252"/>
  <c r="C187"/>
  <c r="C143"/>
  <c r="C188"/>
  <c r="C192"/>
  <c r="C324"/>
  <c r="C354"/>
  <c r="C276"/>
  <c r="C260"/>
  <c r="C277"/>
  <c r="C345"/>
  <c r="C412"/>
  <c r="C253"/>
  <c r="C292"/>
  <c r="C331"/>
  <c r="C198"/>
  <c r="C418"/>
  <c r="C350"/>
  <c r="C302"/>
  <c r="C263"/>
  <c r="C174"/>
  <c r="D95"/>
  <c r="E95"/>
  <c r="F95"/>
  <c r="G95"/>
  <c r="H95"/>
  <c r="C95"/>
  <c r="C79"/>
  <c r="C72"/>
  <c r="C327"/>
  <c r="C411"/>
  <c r="C362"/>
  <c r="C125"/>
  <c r="D115" i="3"/>
  <c r="E115"/>
  <c r="F115"/>
  <c r="G115"/>
  <c r="H115"/>
  <c r="C349" i="4"/>
  <c r="C303"/>
  <c r="C173"/>
  <c r="C108"/>
  <c r="C342"/>
  <c r="C298"/>
  <c r="C258"/>
  <c r="C170"/>
  <c r="C135"/>
  <c r="C413"/>
  <c r="C82"/>
  <c r="C109"/>
  <c r="C128"/>
  <c r="C180"/>
  <c r="C266"/>
  <c r="C312"/>
  <c r="C363"/>
  <c r="C336"/>
  <c r="C264"/>
  <c r="C304"/>
  <c r="C351"/>
  <c r="C419"/>
  <c r="C358" l="1"/>
  <c r="C308"/>
  <c r="C107"/>
  <c r="C337"/>
  <c r="C255"/>
  <c r="C146"/>
  <c r="C121"/>
  <c r="C74"/>
  <c r="A293" i="6"/>
  <c r="C178" i="4"/>
  <c r="C267"/>
  <c r="C278"/>
  <c r="C310"/>
  <c r="C321"/>
  <c r="C476"/>
  <c r="C80"/>
  <c r="C179"/>
  <c r="C265"/>
  <c r="C311"/>
  <c r="C361"/>
  <c r="C318"/>
  <c r="C285"/>
  <c r="C162"/>
  <c r="C116"/>
  <c r="C118" l="1"/>
  <c r="G640"/>
  <c r="G586"/>
  <c r="C320"/>
  <c r="C287"/>
  <c r="C249"/>
  <c r="C163"/>
  <c r="D131" i="3"/>
  <c r="E131"/>
  <c r="F131"/>
  <c r="G131"/>
  <c r="H131"/>
  <c r="C131"/>
  <c r="D195"/>
  <c r="E195"/>
  <c r="F195"/>
  <c r="G195"/>
  <c r="H195"/>
  <c r="C195"/>
  <c r="G677" i="4"/>
  <c r="G624"/>
  <c r="C357"/>
  <c r="C307"/>
  <c r="C176"/>
  <c r="C126"/>
  <c r="C348"/>
  <c r="C301"/>
  <c r="C262"/>
  <c r="C191"/>
  <c r="C78"/>
  <c r="D198" i="3"/>
  <c r="E198"/>
  <c r="F198"/>
  <c r="G198"/>
  <c r="H198"/>
  <c r="C198"/>
  <c r="D116"/>
  <c r="E116"/>
  <c r="F116"/>
  <c r="G116"/>
  <c r="H116"/>
  <c r="C116"/>
  <c r="D69"/>
  <c r="E69"/>
  <c r="F69"/>
  <c r="G69"/>
  <c r="H69"/>
  <c r="D68"/>
  <c r="E68"/>
  <c r="F68"/>
  <c r="G68"/>
  <c r="H68"/>
  <c r="C68"/>
  <c r="D85"/>
  <c r="D86" s="1"/>
  <c r="E85"/>
  <c r="E86" s="1"/>
  <c r="F85"/>
  <c r="G85"/>
  <c r="G86" s="1"/>
  <c r="H85"/>
  <c r="H86" s="1"/>
  <c r="C85"/>
  <c r="C86" s="1"/>
  <c r="D78"/>
  <c r="D79" s="1"/>
  <c r="E78"/>
  <c r="E79" s="1"/>
  <c r="F78"/>
  <c r="G78"/>
  <c r="G79" s="1"/>
  <c r="H78"/>
  <c r="H79" s="1"/>
  <c r="C78"/>
  <c r="C79" s="1"/>
  <c r="C165"/>
  <c r="D43"/>
  <c r="D44" s="1"/>
  <c r="E43"/>
  <c r="E44" s="1"/>
  <c r="F43"/>
  <c r="G43"/>
  <c r="G44" s="1"/>
  <c r="H43"/>
  <c r="H44" s="1"/>
  <c r="C43"/>
  <c r="C44" s="1"/>
  <c r="D15"/>
  <c r="E15"/>
  <c r="F15"/>
  <c r="G15"/>
  <c r="H15"/>
  <c r="C15"/>
  <c r="D197"/>
  <c r="E197"/>
  <c r="F197"/>
  <c r="G197"/>
  <c r="H197"/>
  <c r="C197"/>
  <c r="D172"/>
  <c r="E172"/>
  <c r="F172"/>
  <c r="G172"/>
  <c r="H172"/>
  <c r="C172"/>
  <c r="D143"/>
  <c r="E143"/>
  <c r="F143"/>
  <c r="G143"/>
  <c r="H143"/>
  <c r="C143"/>
  <c r="D124"/>
  <c r="E124"/>
  <c r="F124"/>
  <c r="G124"/>
  <c r="H124"/>
  <c r="C124"/>
  <c r="C100"/>
  <c r="D16"/>
  <c r="E16"/>
  <c r="F16"/>
  <c r="G16"/>
  <c r="H16"/>
  <c r="C16"/>
  <c r="D165"/>
  <c r="E165"/>
  <c r="F165"/>
  <c r="G165"/>
  <c r="H165"/>
  <c r="C356" i="4"/>
  <c r="C326"/>
  <c r="C289"/>
  <c r="C250"/>
  <c r="C102"/>
  <c r="C323"/>
  <c r="C286"/>
  <c r="C164"/>
  <c r="C117"/>
  <c r="C88"/>
  <c r="C346"/>
  <c r="C299"/>
  <c r="C261"/>
  <c r="C124"/>
  <c r="C105"/>
  <c r="C339"/>
  <c r="C297"/>
  <c r="C256"/>
  <c r="C168"/>
  <c r="C122"/>
  <c r="C103"/>
  <c r="C75"/>
  <c r="C417"/>
  <c r="H212" i="3" l="1"/>
  <c r="H19" i="1"/>
  <c r="D212" i="3"/>
  <c r="D19" i="1"/>
  <c r="E212" i="3"/>
  <c r="E19" i="1"/>
  <c r="C212" i="3"/>
  <c r="C19" i="1"/>
  <c r="G212" i="3"/>
  <c r="G19" i="1"/>
  <c r="F86" i="3"/>
  <c r="F44"/>
  <c r="F19" i="1" s="1"/>
  <c r="F79" i="3"/>
  <c r="H220"/>
  <c r="D220"/>
  <c r="G219"/>
  <c r="C220"/>
  <c r="E220"/>
  <c r="H219"/>
  <c r="D219"/>
  <c r="C219"/>
  <c r="E219"/>
  <c r="G220"/>
  <c r="C115"/>
  <c r="C161" i="4"/>
  <c r="C284"/>
  <c r="C322"/>
  <c r="C540"/>
  <c r="C353"/>
  <c r="C306"/>
  <c r="C175"/>
  <c r="C106"/>
  <c r="D96"/>
  <c r="E96"/>
  <c r="F96"/>
  <c r="G96"/>
  <c r="H96"/>
  <c r="C96"/>
  <c r="C305"/>
  <c r="C352"/>
  <c r="C325"/>
  <c r="C288"/>
  <c r="C338"/>
  <c r="C296"/>
  <c r="C274"/>
  <c r="C189"/>
  <c r="C167"/>
  <c r="C104"/>
  <c r="D9"/>
  <c r="E9"/>
  <c r="F9"/>
  <c r="G9"/>
  <c r="H9"/>
  <c r="C9"/>
  <c r="G598"/>
  <c r="G652"/>
  <c r="C333"/>
  <c r="C294"/>
  <c r="C328"/>
  <c r="F219" i="3" l="1"/>
  <c r="F212"/>
  <c r="F220"/>
  <c r="E694" i="4"/>
  <c r="F694"/>
  <c r="G694"/>
  <c r="H694"/>
  <c r="D694"/>
  <c r="C335"/>
  <c r="G685"/>
  <c r="G684"/>
  <c r="G683"/>
  <c r="G681"/>
  <c r="G680"/>
  <c r="G676"/>
  <c r="G678"/>
  <c r="G675"/>
  <c r="G674"/>
  <c r="G673"/>
  <c r="G672"/>
  <c r="G671"/>
  <c r="G670"/>
  <c r="G669"/>
  <c r="G668"/>
  <c r="G666"/>
  <c r="G665"/>
  <c r="G664"/>
  <c r="G662"/>
  <c r="G661"/>
  <c r="G660"/>
  <c r="G659"/>
  <c r="G658"/>
  <c r="G657"/>
  <c r="G656"/>
  <c r="G655"/>
  <c r="G654"/>
  <c r="G653"/>
  <c r="G651"/>
  <c r="G650"/>
  <c r="G631"/>
  <c r="G630"/>
  <c r="G628"/>
  <c r="G627"/>
  <c r="G626"/>
  <c r="G622"/>
  <c r="G623"/>
  <c r="G621"/>
  <c r="G620"/>
  <c r="G619"/>
  <c r="G618"/>
  <c r="G617"/>
  <c r="G616"/>
  <c r="G615"/>
  <c r="G614"/>
  <c r="G612"/>
  <c r="G611"/>
  <c r="G610"/>
  <c r="G608"/>
  <c r="G607"/>
  <c r="G606"/>
  <c r="G605"/>
  <c r="G604"/>
  <c r="G603"/>
  <c r="G602"/>
  <c r="G601"/>
  <c r="G600"/>
  <c r="G599"/>
  <c r="G597"/>
  <c r="G596"/>
  <c r="G594"/>
  <c r="G592"/>
  <c r="G591"/>
  <c r="G589"/>
  <c r="G588"/>
  <c r="G587"/>
  <c r="G585"/>
  <c r="G584"/>
  <c r="G583"/>
  <c r="G595"/>
  <c r="G649"/>
  <c r="G613"/>
  <c r="G667"/>
  <c r="C300"/>
  <c r="C144"/>
  <c r="C347"/>
  <c r="C172"/>
  <c r="C76"/>
  <c r="C344"/>
  <c r="G679" l="1"/>
  <c r="G625"/>
  <c r="C420"/>
  <c r="C360"/>
  <c r="C309"/>
  <c r="C177"/>
  <c r="C145"/>
  <c r="C127"/>
  <c r="G663"/>
  <c r="G609"/>
  <c r="D394"/>
  <c r="E394"/>
  <c r="F394"/>
  <c r="G394"/>
  <c r="H394"/>
  <c r="C394"/>
  <c r="C343"/>
  <c r="C259"/>
  <c r="C171"/>
  <c r="A402" i="6"/>
  <c r="C142" i="4"/>
  <c r="G590"/>
  <c r="C319"/>
  <c r="C186"/>
  <c r="C165"/>
  <c r="C70"/>
  <c r="H717" l="1"/>
  <c r="D717"/>
  <c r="C717"/>
  <c r="E717"/>
  <c r="F717"/>
  <c r="G717"/>
  <c r="G648"/>
  <c r="G646"/>
  <c r="G645"/>
  <c r="G644"/>
  <c r="G643"/>
  <c r="G642"/>
  <c r="G641"/>
  <c r="G639"/>
  <c r="G638"/>
  <c r="G637"/>
  <c r="C251"/>
  <c r="C166"/>
  <c r="C141"/>
  <c r="C119"/>
  <c r="C71"/>
  <c r="G647"/>
  <c r="G593"/>
  <c r="D720"/>
  <c r="E720"/>
  <c r="F720"/>
  <c r="G720"/>
  <c r="H720"/>
  <c r="C720"/>
  <c r="C415"/>
  <c r="C329"/>
  <c r="C290"/>
  <c r="D66" i="3" l="1"/>
  <c r="E66"/>
  <c r="F66"/>
  <c r="G66"/>
  <c r="H66"/>
  <c r="C66"/>
  <c r="D132"/>
  <c r="E132"/>
  <c r="F132"/>
  <c r="G132"/>
  <c r="H132"/>
  <c r="D133"/>
  <c r="G133"/>
  <c r="H133"/>
  <c r="D134"/>
  <c r="E134"/>
  <c r="F134"/>
  <c r="G134"/>
  <c r="H134"/>
  <c r="D135"/>
  <c r="E135"/>
  <c r="F135"/>
  <c r="G135"/>
  <c r="H135"/>
  <c r="D136"/>
  <c r="E136"/>
  <c r="F136"/>
  <c r="G136"/>
  <c r="H136"/>
  <c r="D137"/>
  <c r="E137"/>
  <c r="F137"/>
  <c r="G137"/>
  <c r="H137"/>
  <c r="D138"/>
  <c r="E138"/>
  <c r="F138"/>
  <c r="G138"/>
  <c r="H138"/>
  <c r="D139"/>
  <c r="E139"/>
  <c r="F139"/>
  <c r="G139"/>
  <c r="H139"/>
  <c r="D140"/>
  <c r="E140"/>
  <c r="F140"/>
  <c r="G140"/>
  <c r="H140"/>
  <c r="D141"/>
  <c r="E141"/>
  <c r="F141"/>
  <c r="G141"/>
  <c r="H141"/>
  <c r="D142"/>
  <c r="E142"/>
  <c r="F142"/>
  <c r="G142"/>
  <c r="H142"/>
  <c r="D144"/>
  <c r="E144"/>
  <c r="F144"/>
  <c r="G144"/>
  <c r="H144"/>
  <c r="C144"/>
  <c r="C142"/>
  <c r="C141"/>
  <c r="C140"/>
  <c r="C139"/>
  <c r="C138"/>
  <c r="C137"/>
  <c r="C136"/>
  <c r="C135"/>
  <c r="C134"/>
  <c r="C133"/>
  <c r="C132"/>
  <c r="D150"/>
  <c r="E150"/>
  <c r="F150"/>
  <c r="G150"/>
  <c r="H150"/>
  <c r="D151"/>
  <c r="E151"/>
  <c r="F151"/>
  <c r="G151"/>
  <c r="H151"/>
  <c r="D152"/>
  <c r="E152"/>
  <c r="F152"/>
  <c r="G152"/>
  <c r="H152"/>
  <c r="C152"/>
  <c r="C151"/>
  <c r="C150"/>
  <c r="D158"/>
  <c r="E158"/>
  <c r="F158"/>
  <c r="G158"/>
  <c r="H158"/>
  <c r="D159"/>
  <c r="E159"/>
  <c r="F159"/>
  <c r="G159"/>
  <c r="H159"/>
  <c r="C158"/>
  <c r="C159"/>
  <c r="D171"/>
  <c r="E171"/>
  <c r="F171"/>
  <c r="G171"/>
  <c r="H171"/>
  <c r="D173"/>
  <c r="E173"/>
  <c r="F173"/>
  <c r="G173"/>
  <c r="H173"/>
  <c r="C173"/>
  <c r="C171"/>
  <c r="D180"/>
  <c r="E180"/>
  <c r="F180"/>
  <c r="G180"/>
  <c r="H180"/>
  <c r="D181"/>
  <c r="E181"/>
  <c r="F181"/>
  <c r="G181"/>
  <c r="H181"/>
  <c r="C181"/>
  <c r="C180"/>
  <c r="D188"/>
  <c r="E188"/>
  <c r="F188"/>
  <c r="G188"/>
  <c r="H188"/>
  <c r="C188"/>
  <c r="D194"/>
  <c r="E194"/>
  <c r="F194"/>
  <c r="G194"/>
  <c r="H194"/>
  <c r="D196"/>
  <c r="E196"/>
  <c r="F196"/>
  <c r="G196"/>
  <c r="H196"/>
  <c r="D199"/>
  <c r="E199"/>
  <c r="F199"/>
  <c r="G199"/>
  <c r="H199"/>
  <c r="C199"/>
  <c r="C196"/>
  <c r="C194"/>
  <c r="D125"/>
  <c r="D126" s="1"/>
  <c r="E125"/>
  <c r="E126" s="1"/>
  <c r="F125"/>
  <c r="G125"/>
  <c r="G126" s="1"/>
  <c r="H125"/>
  <c r="H126" s="1"/>
  <c r="C125"/>
  <c r="C126" s="1"/>
  <c r="D114"/>
  <c r="E114"/>
  <c r="F114"/>
  <c r="G114"/>
  <c r="H114"/>
  <c r="D117"/>
  <c r="E117"/>
  <c r="F117"/>
  <c r="G117"/>
  <c r="H117"/>
  <c r="D118"/>
  <c r="E118"/>
  <c r="F118"/>
  <c r="G118"/>
  <c r="H118"/>
  <c r="C118"/>
  <c r="C117"/>
  <c r="C114"/>
  <c r="D107"/>
  <c r="E107"/>
  <c r="F107"/>
  <c r="G107"/>
  <c r="H107"/>
  <c r="D108"/>
  <c r="E108"/>
  <c r="F108"/>
  <c r="G108"/>
  <c r="H108"/>
  <c r="C108"/>
  <c r="C107"/>
  <c r="C99"/>
  <c r="C98"/>
  <c r="D92"/>
  <c r="E92"/>
  <c r="F92"/>
  <c r="G92"/>
  <c r="H92"/>
  <c r="C92"/>
  <c r="D70"/>
  <c r="E70"/>
  <c r="F70"/>
  <c r="G70"/>
  <c r="H70"/>
  <c r="C70"/>
  <c r="C69"/>
  <c r="D55"/>
  <c r="E55"/>
  <c r="F55"/>
  <c r="G55"/>
  <c r="H55"/>
  <c r="D56"/>
  <c r="E56"/>
  <c r="F56"/>
  <c r="G56"/>
  <c r="H56"/>
  <c r="D57"/>
  <c r="E57"/>
  <c r="F57"/>
  <c r="G57"/>
  <c r="H57"/>
  <c r="D58"/>
  <c r="E58"/>
  <c r="F58"/>
  <c r="G58"/>
  <c r="H58"/>
  <c r="D59"/>
  <c r="E59"/>
  <c r="F59"/>
  <c r="G59"/>
  <c r="H59"/>
  <c r="D60"/>
  <c r="E60"/>
  <c r="F60"/>
  <c r="G60"/>
  <c r="H60"/>
  <c r="C60"/>
  <c r="C59"/>
  <c r="C58"/>
  <c r="C57"/>
  <c r="C56"/>
  <c r="C55"/>
  <c r="D49"/>
  <c r="E49"/>
  <c r="F49"/>
  <c r="G49"/>
  <c r="H49"/>
  <c r="C49"/>
  <c r="D14"/>
  <c r="E14"/>
  <c r="F14"/>
  <c r="G14"/>
  <c r="H14"/>
  <c r="C14"/>
  <c r="C334" i="4"/>
  <c r="C295"/>
  <c r="D480"/>
  <c r="E480"/>
  <c r="F480"/>
  <c r="G480"/>
  <c r="H480"/>
  <c r="C480"/>
  <c r="D543"/>
  <c r="E543"/>
  <c r="F543"/>
  <c r="G543"/>
  <c r="H543"/>
  <c r="C543"/>
  <c r="D571"/>
  <c r="E571"/>
  <c r="F571"/>
  <c r="G571"/>
  <c r="H571"/>
  <c r="C571"/>
  <c r="C624" i="14"/>
  <c r="C623"/>
  <c r="G577"/>
  <c r="G624" s="1"/>
  <c r="G539"/>
  <c r="G623" s="1"/>
  <c r="H501"/>
  <c r="H622" s="1"/>
  <c r="G501"/>
  <c r="G622" s="1"/>
  <c r="F501"/>
  <c r="F622" s="1"/>
  <c r="E501"/>
  <c r="E622" s="1"/>
  <c r="D501"/>
  <c r="D622" s="1"/>
  <c r="C501"/>
  <c r="C622" s="1"/>
  <c r="H494"/>
  <c r="H621" s="1"/>
  <c r="G494"/>
  <c r="G621" s="1"/>
  <c r="F494"/>
  <c r="F621" s="1"/>
  <c r="E494"/>
  <c r="E621" s="1"/>
  <c r="D494"/>
  <c r="D621" s="1"/>
  <c r="C494"/>
  <c r="C621" s="1"/>
  <c r="H477"/>
  <c r="H620" s="1"/>
  <c r="G477"/>
  <c r="G620" s="1"/>
  <c r="F477"/>
  <c r="F620" s="1"/>
  <c r="E477"/>
  <c r="E620" s="1"/>
  <c r="D477"/>
  <c r="D620" s="1"/>
  <c r="C477"/>
  <c r="C620" s="1"/>
  <c r="H469"/>
  <c r="H619" s="1"/>
  <c r="G469"/>
  <c r="G619" s="1"/>
  <c r="F469"/>
  <c r="F619" s="1"/>
  <c r="E469"/>
  <c r="E619" s="1"/>
  <c r="D469"/>
  <c r="D619" s="1"/>
  <c r="C469"/>
  <c r="C619" s="1"/>
  <c r="H451"/>
  <c r="H618" s="1"/>
  <c r="G451"/>
  <c r="G618" s="1"/>
  <c r="F451"/>
  <c r="F618" s="1"/>
  <c r="E451"/>
  <c r="E618" s="1"/>
  <c r="D451"/>
  <c r="D618" s="1"/>
  <c r="C451"/>
  <c r="C618" s="1"/>
  <c r="H444"/>
  <c r="H617" s="1"/>
  <c r="G444"/>
  <c r="G617" s="1"/>
  <c r="F444"/>
  <c r="F617" s="1"/>
  <c r="E444"/>
  <c r="E617" s="1"/>
  <c r="D444"/>
  <c r="D617" s="1"/>
  <c r="C444"/>
  <c r="C617" s="1"/>
  <c r="H424"/>
  <c r="H616" s="1"/>
  <c r="G424"/>
  <c r="G616" s="1"/>
  <c r="F424"/>
  <c r="F616" s="1"/>
  <c r="E424"/>
  <c r="E616" s="1"/>
  <c r="D424"/>
  <c r="D616" s="1"/>
  <c r="C424"/>
  <c r="C616" s="1"/>
  <c r="H418"/>
  <c r="H615" s="1"/>
  <c r="G418"/>
  <c r="G615" s="1"/>
  <c r="F418"/>
  <c r="F615" s="1"/>
  <c r="E418"/>
  <c r="E615" s="1"/>
  <c r="D418"/>
  <c r="D615" s="1"/>
  <c r="C418"/>
  <c r="C615" s="1"/>
  <c r="H410"/>
  <c r="H614" s="1"/>
  <c r="G410"/>
  <c r="G614" s="1"/>
  <c r="F410"/>
  <c r="F614" s="1"/>
  <c r="E410"/>
  <c r="E614" s="1"/>
  <c r="D410"/>
  <c r="D614" s="1"/>
  <c r="C410"/>
  <c r="C614" s="1"/>
  <c r="H392"/>
  <c r="H613" s="1"/>
  <c r="G392"/>
  <c r="G613" s="1"/>
  <c r="F392"/>
  <c r="F613" s="1"/>
  <c r="E392"/>
  <c r="E613" s="1"/>
  <c r="D392"/>
  <c r="D613" s="1"/>
  <c r="C392"/>
  <c r="C613" s="1"/>
  <c r="H382"/>
  <c r="H612" s="1"/>
  <c r="G382"/>
  <c r="G612" s="1"/>
  <c r="F382"/>
  <c r="F612" s="1"/>
  <c r="E382"/>
  <c r="E612" s="1"/>
  <c r="D382"/>
  <c r="D612" s="1"/>
  <c r="C382"/>
  <c r="C612" s="1"/>
  <c r="H376"/>
  <c r="G376"/>
  <c r="F376"/>
  <c r="E376"/>
  <c r="D376"/>
  <c r="C376"/>
  <c r="H359"/>
  <c r="H610" s="1"/>
  <c r="G359"/>
  <c r="G610" s="1"/>
  <c r="F359"/>
  <c r="F610" s="1"/>
  <c r="E359"/>
  <c r="E610" s="1"/>
  <c r="D359"/>
  <c r="D610" s="1"/>
  <c r="C359"/>
  <c r="C610" s="1"/>
  <c r="H345"/>
  <c r="H609" s="1"/>
  <c r="G345"/>
  <c r="G609" s="1"/>
  <c r="F345"/>
  <c r="F609" s="1"/>
  <c r="E345"/>
  <c r="E609" s="1"/>
  <c r="D345"/>
  <c r="D609" s="1"/>
  <c r="C345"/>
  <c r="C609" s="1"/>
  <c r="H334"/>
  <c r="H608" s="1"/>
  <c r="G334"/>
  <c r="G608" s="1"/>
  <c r="F334"/>
  <c r="F608" s="1"/>
  <c r="E334"/>
  <c r="E608" s="1"/>
  <c r="D334"/>
  <c r="D608" s="1"/>
  <c r="C334"/>
  <c r="C608" s="1"/>
  <c r="H321"/>
  <c r="H607" s="1"/>
  <c r="G321"/>
  <c r="G607" s="1"/>
  <c r="F321"/>
  <c r="F607" s="1"/>
  <c r="E321"/>
  <c r="E607" s="1"/>
  <c r="D321"/>
  <c r="D607" s="1"/>
  <c r="C321"/>
  <c r="C607" s="1"/>
  <c r="H314"/>
  <c r="H606" s="1"/>
  <c r="G314"/>
  <c r="G606" s="1"/>
  <c r="F314"/>
  <c r="F606" s="1"/>
  <c r="E314"/>
  <c r="E606" s="1"/>
  <c r="D314"/>
  <c r="D606" s="1"/>
  <c r="C314"/>
  <c r="C606" s="1"/>
  <c r="H306"/>
  <c r="H605" s="1"/>
  <c r="G306"/>
  <c r="G605" s="1"/>
  <c r="F306"/>
  <c r="F605" s="1"/>
  <c r="E306"/>
  <c r="E605" s="1"/>
  <c r="D306"/>
  <c r="D605" s="1"/>
  <c r="C306"/>
  <c r="C605" s="1"/>
  <c r="H270"/>
  <c r="H604" s="1"/>
  <c r="G270"/>
  <c r="G604" s="1"/>
  <c r="F270"/>
  <c r="F604" s="1"/>
  <c r="E270"/>
  <c r="E604" s="1"/>
  <c r="D270"/>
  <c r="D604" s="1"/>
  <c r="C604"/>
  <c r="H244"/>
  <c r="H603" s="1"/>
  <c r="G244"/>
  <c r="G603" s="1"/>
  <c r="F244"/>
  <c r="F603" s="1"/>
  <c r="E244"/>
  <c r="E603" s="1"/>
  <c r="D244"/>
  <c r="D603" s="1"/>
  <c r="C244"/>
  <c r="C603" s="1"/>
  <c r="H234"/>
  <c r="H602" s="1"/>
  <c r="G234"/>
  <c r="G602" s="1"/>
  <c r="F234"/>
  <c r="F602" s="1"/>
  <c r="E234"/>
  <c r="E602" s="1"/>
  <c r="D234"/>
  <c r="D602" s="1"/>
  <c r="C234"/>
  <c r="C602" s="1"/>
  <c r="H214"/>
  <c r="H601" s="1"/>
  <c r="G214"/>
  <c r="G601" s="1"/>
  <c r="F214"/>
  <c r="F601" s="1"/>
  <c r="E214"/>
  <c r="E601" s="1"/>
  <c r="D214"/>
  <c r="D601" s="1"/>
  <c r="C214"/>
  <c r="C601" s="1"/>
  <c r="H181"/>
  <c r="G181"/>
  <c r="F181"/>
  <c r="E181"/>
  <c r="D181"/>
  <c r="C181"/>
  <c r="H169"/>
  <c r="H598" s="1"/>
  <c r="G169"/>
  <c r="G598" s="1"/>
  <c r="F169"/>
  <c r="F598" s="1"/>
  <c r="E169"/>
  <c r="E598" s="1"/>
  <c r="D169"/>
  <c r="D598" s="1"/>
  <c r="C169"/>
  <c r="C598" s="1"/>
  <c r="H597"/>
  <c r="G597"/>
  <c r="F597"/>
  <c r="E597"/>
  <c r="D597"/>
  <c r="C597"/>
  <c r="H135"/>
  <c r="H596" s="1"/>
  <c r="G135"/>
  <c r="G596" s="1"/>
  <c r="F135"/>
  <c r="F596" s="1"/>
  <c r="E135"/>
  <c r="E596" s="1"/>
  <c r="D135"/>
  <c r="D596" s="1"/>
  <c r="C135"/>
  <c r="C596" s="1"/>
  <c r="H124"/>
  <c r="H595" s="1"/>
  <c r="G124"/>
  <c r="G595" s="1"/>
  <c r="F124"/>
  <c r="F595" s="1"/>
  <c r="E124"/>
  <c r="E595" s="1"/>
  <c r="D124"/>
  <c r="D595" s="1"/>
  <c r="C124"/>
  <c r="C595" s="1"/>
  <c r="H117"/>
  <c r="H594" s="1"/>
  <c r="G117"/>
  <c r="G594" s="1"/>
  <c r="F117"/>
  <c r="F594" s="1"/>
  <c r="E117"/>
  <c r="E594" s="1"/>
  <c r="D117"/>
  <c r="D594" s="1"/>
  <c r="C117"/>
  <c r="H101"/>
  <c r="G101"/>
  <c r="F101"/>
  <c r="E101"/>
  <c r="D101"/>
  <c r="H89"/>
  <c r="H592" s="1"/>
  <c r="G89"/>
  <c r="G592" s="1"/>
  <c r="F89"/>
  <c r="F592" s="1"/>
  <c r="E89"/>
  <c r="E592" s="1"/>
  <c r="D89"/>
  <c r="D592" s="1"/>
  <c r="C89"/>
  <c r="C592" s="1"/>
  <c r="H82"/>
  <c r="H591" s="1"/>
  <c r="G82"/>
  <c r="G591" s="1"/>
  <c r="F82"/>
  <c r="F591" s="1"/>
  <c r="E82"/>
  <c r="E591" s="1"/>
  <c r="D82"/>
  <c r="D591" s="1"/>
  <c r="C82"/>
  <c r="C591" s="1"/>
  <c r="H75"/>
  <c r="H590" s="1"/>
  <c r="G75"/>
  <c r="G590" s="1"/>
  <c r="F75"/>
  <c r="F590" s="1"/>
  <c r="E75"/>
  <c r="E590" s="1"/>
  <c r="D75"/>
  <c r="D590" s="1"/>
  <c r="C75"/>
  <c r="C590" s="1"/>
  <c r="H61"/>
  <c r="H589" s="1"/>
  <c r="G61"/>
  <c r="G589" s="1"/>
  <c r="F61"/>
  <c r="F589" s="1"/>
  <c r="E61"/>
  <c r="E589" s="1"/>
  <c r="D61"/>
  <c r="D589" s="1"/>
  <c r="C61"/>
  <c r="C589" s="1"/>
  <c r="H48"/>
  <c r="H588" s="1"/>
  <c r="G48"/>
  <c r="G588" s="1"/>
  <c r="F48"/>
  <c r="F588" s="1"/>
  <c r="E48"/>
  <c r="E588" s="1"/>
  <c r="D48"/>
  <c r="D588" s="1"/>
  <c r="C48"/>
  <c r="C588" s="1"/>
  <c r="H23"/>
  <c r="G23"/>
  <c r="F23"/>
  <c r="E23"/>
  <c r="D23"/>
  <c r="C23"/>
  <c r="H16"/>
  <c r="H586" s="1"/>
  <c r="G16"/>
  <c r="G586" s="1"/>
  <c r="F16"/>
  <c r="F586" s="1"/>
  <c r="E16"/>
  <c r="E586" s="1"/>
  <c r="D16"/>
  <c r="D586" s="1"/>
  <c r="C16"/>
  <c r="C586" s="1"/>
  <c r="H10"/>
  <c r="G10"/>
  <c r="F10"/>
  <c r="E10"/>
  <c r="D10"/>
  <c r="C10"/>
  <c r="H193" i="13"/>
  <c r="H226" s="1"/>
  <c r="G193"/>
  <c r="G226" s="1"/>
  <c r="F193"/>
  <c r="F226" s="1"/>
  <c r="E193"/>
  <c r="E226" s="1"/>
  <c r="D193"/>
  <c r="D226" s="1"/>
  <c r="C226"/>
  <c r="H184"/>
  <c r="H225" s="1"/>
  <c r="G184"/>
  <c r="G225" s="1"/>
  <c r="F184"/>
  <c r="F225" s="1"/>
  <c r="E184"/>
  <c r="E225" s="1"/>
  <c r="D184"/>
  <c r="D225" s="1"/>
  <c r="C184"/>
  <c r="C225" s="1"/>
  <c r="H178"/>
  <c r="H224" s="1"/>
  <c r="G178"/>
  <c r="G224" s="1"/>
  <c r="F178"/>
  <c r="F224" s="1"/>
  <c r="E178"/>
  <c r="E224" s="1"/>
  <c r="D178"/>
  <c r="D224" s="1"/>
  <c r="C178"/>
  <c r="C224" s="1"/>
  <c r="H170"/>
  <c r="H223" s="1"/>
  <c r="G170"/>
  <c r="G223" s="1"/>
  <c r="F170"/>
  <c r="F223" s="1"/>
  <c r="E170"/>
  <c r="E223" s="1"/>
  <c r="D170"/>
  <c r="D223" s="1"/>
  <c r="C223"/>
  <c r="H162"/>
  <c r="H222" s="1"/>
  <c r="G162"/>
  <c r="G222" s="1"/>
  <c r="F162"/>
  <c r="F222" s="1"/>
  <c r="E162"/>
  <c r="E222" s="1"/>
  <c r="D162"/>
  <c r="D222" s="1"/>
  <c r="C162"/>
  <c r="C222" s="1"/>
  <c r="H156"/>
  <c r="H221" s="1"/>
  <c r="G156"/>
  <c r="G221" s="1"/>
  <c r="F156"/>
  <c r="F221" s="1"/>
  <c r="E156"/>
  <c r="E221" s="1"/>
  <c r="D156"/>
  <c r="D221" s="1"/>
  <c r="C156"/>
  <c r="C221" s="1"/>
  <c r="H149"/>
  <c r="H219" s="1"/>
  <c r="G149"/>
  <c r="G219" s="1"/>
  <c r="F149"/>
  <c r="F219" s="1"/>
  <c r="E149"/>
  <c r="E219" s="1"/>
  <c r="D149"/>
  <c r="D219" s="1"/>
  <c r="C149"/>
  <c r="C219" s="1"/>
  <c r="H218"/>
  <c r="G218"/>
  <c r="F218"/>
  <c r="E218"/>
  <c r="D218"/>
  <c r="C218"/>
  <c r="H117"/>
  <c r="H217" s="1"/>
  <c r="G117"/>
  <c r="G217" s="1"/>
  <c r="F117"/>
  <c r="F217" s="1"/>
  <c r="E117"/>
  <c r="E217" s="1"/>
  <c r="D117"/>
  <c r="D217" s="1"/>
  <c r="C217"/>
  <c r="H108"/>
  <c r="H216" s="1"/>
  <c r="G108"/>
  <c r="G216" s="1"/>
  <c r="F108"/>
  <c r="F216" s="1"/>
  <c r="E108"/>
  <c r="E216" s="1"/>
  <c r="D108"/>
  <c r="D216" s="1"/>
  <c r="C108"/>
  <c r="C216" s="1"/>
  <c r="H101"/>
  <c r="H214" s="1"/>
  <c r="G101"/>
  <c r="G214" s="1"/>
  <c r="F101"/>
  <c r="F214" s="1"/>
  <c r="E101"/>
  <c r="E214" s="1"/>
  <c r="D101"/>
  <c r="D214" s="1"/>
  <c r="C101"/>
  <c r="C214" s="1"/>
  <c r="H93"/>
  <c r="H215" s="1"/>
  <c r="G93"/>
  <c r="G215" s="1"/>
  <c r="F93"/>
  <c r="F215" s="1"/>
  <c r="E93"/>
  <c r="E215" s="1"/>
  <c r="D93"/>
  <c r="D215" s="1"/>
  <c r="C93"/>
  <c r="C215" s="1"/>
  <c r="H70"/>
  <c r="H211" s="1"/>
  <c r="G70"/>
  <c r="G211" s="1"/>
  <c r="F70"/>
  <c r="F211" s="1"/>
  <c r="E70"/>
  <c r="E211" s="1"/>
  <c r="D70"/>
  <c r="D211" s="1"/>
  <c r="C70"/>
  <c r="C211" s="1"/>
  <c r="H60"/>
  <c r="H210" s="1"/>
  <c r="G60"/>
  <c r="G210" s="1"/>
  <c r="F60"/>
  <c r="F210" s="1"/>
  <c r="E60"/>
  <c r="E210" s="1"/>
  <c r="D60"/>
  <c r="D210" s="1"/>
  <c r="C60"/>
  <c r="C210" s="1"/>
  <c r="H50"/>
  <c r="H207" s="1"/>
  <c r="G50"/>
  <c r="G207" s="1"/>
  <c r="F50"/>
  <c r="F207" s="1"/>
  <c r="E50"/>
  <c r="E207" s="1"/>
  <c r="D50"/>
  <c r="D207" s="1"/>
  <c r="C50"/>
  <c r="C207" s="1"/>
  <c r="H44"/>
  <c r="H206" s="1"/>
  <c r="G44"/>
  <c r="G206" s="1"/>
  <c r="F44"/>
  <c r="F206" s="1"/>
  <c r="E44"/>
  <c r="E206" s="1"/>
  <c r="D44"/>
  <c r="D206" s="1"/>
  <c r="C44"/>
  <c r="C206" s="1"/>
  <c r="H379" i="4"/>
  <c r="G379"/>
  <c r="F379"/>
  <c r="E379"/>
  <c r="D379"/>
  <c r="C379"/>
  <c r="C446"/>
  <c r="D446"/>
  <c r="E446"/>
  <c r="F446"/>
  <c r="G446"/>
  <c r="H446"/>
  <c r="C421"/>
  <c r="D421"/>
  <c r="E421"/>
  <c r="F421"/>
  <c r="G421"/>
  <c r="H421"/>
  <c r="C372"/>
  <c r="D372"/>
  <c r="E372"/>
  <c r="F372"/>
  <c r="G372"/>
  <c r="H372"/>
  <c r="C199"/>
  <c r="D199"/>
  <c r="E199"/>
  <c r="F199"/>
  <c r="G199"/>
  <c r="H199"/>
  <c r="C193"/>
  <c r="D193"/>
  <c r="E193"/>
  <c r="F193"/>
  <c r="G193"/>
  <c r="H193"/>
  <c r="C136"/>
  <c r="D136"/>
  <c r="E136"/>
  <c r="F136"/>
  <c r="G136"/>
  <c r="H136"/>
  <c r="H129"/>
  <c r="G129"/>
  <c r="F129"/>
  <c r="E129"/>
  <c r="D129"/>
  <c r="C129"/>
  <c r="C110"/>
  <c r="C702" s="1"/>
  <c r="D110"/>
  <c r="E110"/>
  <c r="F110"/>
  <c r="G110"/>
  <c r="H110"/>
  <c r="F126" i="3" l="1"/>
  <c r="E34" i="2"/>
  <c r="F34"/>
  <c r="C594" i="14"/>
  <c r="E585"/>
  <c r="E587"/>
  <c r="F599"/>
  <c r="D611"/>
  <c r="H611"/>
  <c r="D585"/>
  <c r="H585"/>
  <c r="D587"/>
  <c r="H587"/>
  <c r="E599"/>
  <c r="C611"/>
  <c r="G611"/>
  <c r="C585"/>
  <c r="G585"/>
  <c r="C587"/>
  <c r="G587"/>
  <c r="D599"/>
  <c r="H599"/>
  <c r="F611"/>
  <c r="F585"/>
  <c r="F587"/>
  <c r="C599"/>
  <c r="G599"/>
  <c r="E611"/>
  <c r="E715" i="4"/>
  <c r="C719"/>
  <c r="D716"/>
  <c r="C708"/>
  <c r="G730"/>
  <c r="H703"/>
  <c r="G708"/>
  <c r="G715"/>
  <c r="E719"/>
  <c r="F716"/>
  <c r="C703"/>
  <c r="H730"/>
  <c r="E708"/>
  <c r="C730"/>
  <c r="E730"/>
  <c r="E723"/>
  <c r="H593" i="14"/>
  <c r="F593"/>
  <c r="D593"/>
  <c r="G593"/>
  <c r="E593"/>
  <c r="H15" i="2"/>
  <c r="H702" i="4"/>
  <c r="D15" i="2"/>
  <c r="D702" i="4"/>
  <c r="H17" i="2"/>
  <c r="H704" i="4"/>
  <c r="D17" i="2"/>
  <c r="D704" i="4"/>
  <c r="H22" i="2"/>
  <c r="H709" i="4"/>
  <c r="D22" i="2"/>
  <c r="D709" i="4"/>
  <c r="F28" i="2"/>
  <c r="F715" i="4"/>
  <c r="D32" i="2"/>
  <c r="D719" i="4"/>
  <c r="F721"/>
  <c r="G29" i="2"/>
  <c r="G716" i="4"/>
  <c r="F43" i="2"/>
  <c r="F730" i="4"/>
  <c r="D41" i="2"/>
  <c r="D728" i="4"/>
  <c r="F36" i="2"/>
  <c r="F723" i="4"/>
  <c r="E15" i="2"/>
  <c r="E702" i="4"/>
  <c r="D16" i="2"/>
  <c r="D703" i="4"/>
  <c r="E17" i="2"/>
  <c r="E704" i="4"/>
  <c r="E22" i="2"/>
  <c r="E709" i="4"/>
  <c r="C28" i="2"/>
  <c r="C715" i="4"/>
  <c r="G34" i="2"/>
  <c r="G721" i="4"/>
  <c r="C34" i="2"/>
  <c r="C721" i="4"/>
  <c r="C41" i="2"/>
  <c r="C728" i="4"/>
  <c r="E41" i="2"/>
  <c r="E728" i="4"/>
  <c r="G36" i="2"/>
  <c r="G723" i="4"/>
  <c r="D21" i="2"/>
  <c r="D708" i="4"/>
  <c r="H28" i="2"/>
  <c r="H715" i="4"/>
  <c r="D28" i="2"/>
  <c r="D715" i="4"/>
  <c r="D34" i="2"/>
  <c r="D721" i="4"/>
  <c r="F41" i="2"/>
  <c r="F728" i="4"/>
  <c r="F15" i="2"/>
  <c r="F702" i="4"/>
  <c r="G16" i="2"/>
  <c r="G703" i="4"/>
  <c r="F17" i="2"/>
  <c r="F704" i="4"/>
  <c r="H21" i="2"/>
  <c r="H708" i="4"/>
  <c r="F22" i="2"/>
  <c r="F709" i="4"/>
  <c r="F32" i="2"/>
  <c r="F719" i="4"/>
  <c r="H34" i="2"/>
  <c r="H721" i="4"/>
  <c r="E29" i="2"/>
  <c r="E716" i="4"/>
  <c r="H43" i="2"/>
  <c r="D43"/>
  <c r="D730" i="4"/>
  <c r="H36" i="2"/>
  <c r="H723" i="4"/>
  <c r="D36" i="2"/>
  <c r="D723" i="4"/>
  <c r="G15" i="2"/>
  <c r="G702" i="4"/>
  <c r="F16" i="2"/>
  <c r="F703" i="4"/>
  <c r="G17" i="2"/>
  <c r="G704" i="4"/>
  <c r="C17" i="2"/>
  <c r="C704" i="4"/>
  <c r="G22" i="2"/>
  <c r="G709" i="4"/>
  <c r="C22" i="2"/>
  <c r="C709" i="4"/>
  <c r="G32" i="2"/>
  <c r="G719" i="4"/>
  <c r="E721"/>
  <c r="H29" i="2"/>
  <c r="H716" i="4"/>
  <c r="G41" i="2"/>
  <c r="G728" i="4"/>
  <c r="C36" i="2"/>
  <c r="C723" i="4"/>
  <c r="E16" i="2"/>
  <c r="E703" i="4"/>
  <c r="F21" i="2"/>
  <c r="F708" i="4"/>
  <c r="H32" i="2"/>
  <c r="H719" i="4"/>
  <c r="C29" i="2"/>
  <c r="C716" i="4"/>
  <c r="H41" i="2"/>
  <c r="H728" i="4"/>
  <c r="F29" i="2"/>
  <c r="C16"/>
  <c r="D29"/>
  <c r="C43"/>
  <c r="G43"/>
  <c r="E43"/>
  <c r="E36"/>
  <c r="E32"/>
  <c r="C32"/>
  <c r="G28"/>
  <c r="E28"/>
  <c r="E21"/>
  <c r="C21"/>
  <c r="G21"/>
  <c r="H16"/>
  <c r="C15"/>
  <c r="H83" i="4"/>
  <c r="G83"/>
  <c r="F83"/>
  <c r="E83"/>
  <c r="D83"/>
  <c r="C83"/>
  <c r="H65"/>
  <c r="G65"/>
  <c r="F65"/>
  <c r="E65"/>
  <c r="D65"/>
  <c r="C65"/>
  <c r="H15"/>
  <c r="G15"/>
  <c r="F15"/>
  <c r="E15"/>
  <c r="D15"/>
  <c r="C15"/>
  <c r="H172" i="5"/>
  <c r="H242" s="1"/>
  <c r="G172"/>
  <c r="F172"/>
  <c r="F242" s="1"/>
  <c r="E172"/>
  <c r="E242" s="1"/>
  <c r="D172"/>
  <c r="D242" s="1"/>
  <c r="C172"/>
  <c r="C242" s="1"/>
  <c r="H790" i="6"/>
  <c r="F790"/>
  <c r="E790"/>
  <c r="D790"/>
  <c r="C790"/>
  <c r="H788"/>
  <c r="F788"/>
  <c r="E788"/>
  <c r="D788"/>
  <c r="C788"/>
  <c r="E45" i="2"/>
  <c r="E44"/>
  <c r="H763" i="6"/>
  <c r="F763"/>
  <c r="E763"/>
  <c r="D763"/>
  <c r="C763"/>
  <c r="A216"/>
  <c r="A217" s="1"/>
  <c r="E625" i="14" l="1"/>
  <c r="H625"/>
  <c r="D625"/>
  <c r="G625"/>
  <c r="F625"/>
  <c r="D695" i="4"/>
  <c r="H695"/>
  <c r="F698"/>
  <c r="C695"/>
  <c r="G695"/>
  <c r="E698"/>
  <c r="F695"/>
  <c r="D698"/>
  <c r="H698"/>
  <c r="E695"/>
  <c r="C698"/>
  <c r="G698"/>
  <c r="G699"/>
  <c r="F699"/>
  <c r="E699"/>
  <c r="D699"/>
  <c r="H699"/>
  <c r="C699"/>
  <c r="G763" i="6"/>
  <c r="G790"/>
  <c r="G788"/>
  <c r="G242" i="5"/>
  <c r="D12" i="2"/>
  <c r="H12"/>
  <c r="C12"/>
  <c r="G12"/>
  <c r="F12"/>
  <c r="E12"/>
  <c r="F11"/>
  <c r="E11"/>
  <c r="D11"/>
  <c r="H11"/>
  <c r="C11"/>
  <c r="G11"/>
  <c r="D8"/>
  <c r="H8"/>
  <c r="C8"/>
  <c r="G8"/>
  <c r="F8"/>
  <c r="E8"/>
  <c r="F7"/>
  <c r="E7"/>
  <c r="D7"/>
  <c r="H7"/>
  <c r="C7"/>
  <c r="C694" i="4"/>
  <c r="G7" i="2"/>
  <c r="H50" i="5"/>
  <c r="H225" s="1"/>
  <c r="G50"/>
  <c r="F50"/>
  <c r="F225" s="1"/>
  <c r="E50"/>
  <c r="E225" s="1"/>
  <c r="D50"/>
  <c r="C50"/>
  <c r="F45" i="2"/>
  <c r="F44"/>
  <c r="H45"/>
  <c r="H44"/>
  <c r="D45"/>
  <c r="D44"/>
  <c r="C45"/>
  <c r="C44"/>
  <c r="F14" i="9"/>
  <c r="E14"/>
  <c r="D14"/>
  <c r="H582" i="8"/>
  <c r="G582"/>
  <c r="F582"/>
  <c r="E582"/>
  <c r="D582"/>
  <c r="C582"/>
  <c r="D40" i="11" s="1"/>
  <c r="H516" i="8"/>
  <c r="H581" s="1"/>
  <c r="G516"/>
  <c r="G581" s="1"/>
  <c r="F516"/>
  <c r="F581" s="1"/>
  <c r="E516"/>
  <c r="E581" s="1"/>
  <c r="D516"/>
  <c r="D581" s="1"/>
  <c r="C516"/>
  <c r="C581" s="1"/>
  <c r="D39" i="11" s="1"/>
  <c r="H501" i="8"/>
  <c r="H580" s="1"/>
  <c r="G501"/>
  <c r="G580" s="1"/>
  <c r="F501"/>
  <c r="E501"/>
  <c r="E580" s="1"/>
  <c r="D501"/>
  <c r="D580" s="1"/>
  <c r="C501"/>
  <c r="C580" s="1"/>
  <c r="D38" i="11" s="1"/>
  <c r="H486" i="8"/>
  <c r="H579" s="1"/>
  <c r="G486"/>
  <c r="G579" s="1"/>
  <c r="F486"/>
  <c r="F579" s="1"/>
  <c r="E486"/>
  <c r="E579" s="1"/>
  <c r="D486"/>
  <c r="D579" s="1"/>
  <c r="C486"/>
  <c r="C579" s="1"/>
  <c r="D37" i="11" s="1"/>
  <c r="H466" i="8"/>
  <c r="H578" s="1"/>
  <c r="G466"/>
  <c r="G578" s="1"/>
  <c r="F466"/>
  <c r="F578" s="1"/>
  <c r="E466"/>
  <c r="E578" s="1"/>
  <c r="D466"/>
  <c r="D578" s="1"/>
  <c r="C466"/>
  <c r="C578" s="1"/>
  <c r="D36" i="11" s="1"/>
  <c r="H457" i="8"/>
  <c r="H577" s="1"/>
  <c r="G457"/>
  <c r="F457"/>
  <c r="F577" s="1"/>
  <c r="E457"/>
  <c r="E577" s="1"/>
  <c r="D457"/>
  <c r="D577" s="1"/>
  <c r="C457"/>
  <c r="C577" s="1"/>
  <c r="D35" i="11" s="1"/>
  <c r="H445" i="8"/>
  <c r="H576" s="1"/>
  <c r="G445"/>
  <c r="G576" s="1"/>
  <c r="F445"/>
  <c r="F576" s="1"/>
  <c r="E445"/>
  <c r="E576" s="1"/>
  <c r="D445"/>
  <c r="D576" s="1"/>
  <c r="C445"/>
  <c r="C576" s="1"/>
  <c r="D34" i="11" s="1"/>
  <c r="H427" i="8"/>
  <c r="H575" s="1"/>
  <c r="G427"/>
  <c r="F427"/>
  <c r="F575" s="1"/>
  <c r="E427"/>
  <c r="E575" s="1"/>
  <c r="D427"/>
  <c r="D575" s="1"/>
  <c r="C427"/>
  <c r="C575" s="1"/>
  <c r="D33" i="11" s="1"/>
  <c r="H574" i="8"/>
  <c r="G574"/>
  <c r="F574"/>
  <c r="E574"/>
  <c r="D574"/>
  <c r="C574"/>
  <c r="D32" i="11" s="1"/>
  <c r="H392" i="8"/>
  <c r="H573" s="1"/>
  <c r="G392"/>
  <c r="G573" s="1"/>
  <c r="F392"/>
  <c r="E392"/>
  <c r="E573" s="1"/>
  <c r="D392"/>
  <c r="D573" s="1"/>
  <c r="C392"/>
  <c r="C573" s="1"/>
  <c r="D31" i="11" s="1"/>
  <c r="H375" i="8"/>
  <c r="H572" s="1"/>
  <c r="G375"/>
  <c r="G572" s="1"/>
  <c r="F375"/>
  <c r="F572" s="1"/>
  <c r="E375"/>
  <c r="E572" s="1"/>
  <c r="D375"/>
  <c r="D572" s="1"/>
  <c r="C375"/>
  <c r="C572" s="1"/>
  <c r="D30" i="11" s="1"/>
  <c r="H364" i="8"/>
  <c r="H571" s="1"/>
  <c r="G364"/>
  <c r="F364"/>
  <c r="F571" s="1"/>
  <c r="E364"/>
  <c r="E571" s="1"/>
  <c r="D364"/>
  <c r="D571" s="1"/>
  <c r="C364"/>
  <c r="C571" s="1"/>
  <c r="D29" i="11" s="1"/>
  <c r="H346" i="8"/>
  <c r="H570" s="1"/>
  <c r="G346"/>
  <c r="G570" s="1"/>
  <c r="F346"/>
  <c r="E346"/>
  <c r="E570" s="1"/>
  <c r="D346"/>
  <c r="D570" s="1"/>
  <c r="C346"/>
  <c r="C570" s="1"/>
  <c r="D28" i="11" s="1"/>
  <c r="H330" i="8"/>
  <c r="H569" s="1"/>
  <c r="G330"/>
  <c r="G569" s="1"/>
  <c r="F330"/>
  <c r="F569" s="1"/>
  <c r="E330"/>
  <c r="E569" s="1"/>
  <c r="D330"/>
  <c r="D569" s="1"/>
  <c r="C330"/>
  <c r="C569" s="1"/>
  <c r="D27" i="11" s="1"/>
  <c r="H311" i="8"/>
  <c r="H568" s="1"/>
  <c r="G311"/>
  <c r="G568" s="1"/>
  <c r="F311"/>
  <c r="E311"/>
  <c r="E568" s="1"/>
  <c r="D311"/>
  <c r="D568" s="1"/>
  <c r="C311"/>
  <c r="C568" s="1"/>
  <c r="D26" i="11" s="1"/>
  <c r="E26" s="1"/>
  <c r="H567" i="8"/>
  <c r="F567"/>
  <c r="E567"/>
  <c r="D567"/>
  <c r="C567"/>
  <c r="D25" i="11" s="1"/>
  <c r="H565" i="8"/>
  <c r="F565"/>
  <c r="E565"/>
  <c r="D565"/>
  <c r="C565"/>
  <c r="D23" i="11" s="1"/>
  <c r="H259" i="8"/>
  <c r="H566" s="1"/>
  <c r="G259"/>
  <c r="G566" s="1"/>
  <c r="F259"/>
  <c r="E259"/>
  <c r="E566" s="1"/>
  <c r="D259"/>
  <c r="D566" s="1"/>
  <c r="C259"/>
  <c r="C566" s="1"/>
  <c r="D24" i="11" s="1"/>
  <c r="H238" i="8"/>
  <c r="H564" s="1"/>
  <c r="G238"/>
  <c r="G564" s="1"/>
  <c r="F238"/>
  <c r="E238"/>
  <c r="E564" s="1"/>
  <c r="D238"/>
  <c r="D564" s="1"/>
  <c r="C238"/>
  <c r="C564" s="1"/>
  <c r="D22" i="11" s="1"/>
  <c r="H563" i="8"/>
  <c r="F563"/>
  <c r="E563"/>
  <c r="D563"/>
  <c r="C563"/>
  <c r="D21" i="11" s="1"/>
  <c r="H214" i="8"/>
  <c r="H562" s="1"/>
  <c r="G214"/>
  <c r="G562" s="1"/>
  <c r="F214"/>
  <c r="E214"/>
  <c r="E562" s="1"/>
  <c r="D214"/>
  <c r="D562" s="1"/>
  <c r="C214"/>
  <c r="C562" s="1"/>
  <c r="D20" i="11" s="1"/>
  <c r="E20" s="1"/>
  <c r="H203" i="8"/>
  <c r="H561" s="1"/>
  <c r="G203"/>
  <c r="F203"/>
  <c r="F561" s="1"/>
  <c r="E203"/>
  <c r="E561" s="1"/>
  <c r="D203"/>
  <c r="D561" s="1"/>
  <c r="C203"/>
  <c r="C561" s="1"/>
  <c r="D19" i="11" s="1"/>
  <c r="H189" i="8"/>
  <c r="H560" s="1"/>
  <c r="G189"/>
  <c r="G560" s="1"/>
  <c r="F189"/>
  <c r="E189"/>
  <c r="E560" s="1"/>
  <c r="D189"/>
  <c r="D560" s="1"/>
  <c r="C189"/>
  <c r="C560" s="1"/>
  <c r="D18" i="11" s="1"/>
  <c r="E18" s="1"/>
  <c r="H178" i="8"/>
  <c r="H559" s="1"/>
  <c r="G178"/>
  <c r="F178"/>
  <c r="F559" s="1"/>
  <c r="E178"/>
  <c r="E559" s="1"/>
  <c r="D178"/>
  <c r="D559" s="1"/>
  <c r="C178"/>
  <c r="C559" s="1"/>
  <c r="D17" i="11" s="1"/>
  <c r="H152" i="8"/>
  <c r="H558" s="1"/>
  <c r="G152"/>
  <c r="G558" s="1"/>
  <c r="F152"/>
  <c r="E152"/>
  <c r="E558" s="1"/>
  <c r="D152"/>
  <c r="D558" s="1"/>
  <c r="C152"/>
  <c r="C558" s="1"/>
  <c r="D16" i="11" s="1"/>
  <c r="H137" i="8"/>
  <c r="H557" s="1"/>
  <c r="G137"/>
  <c r="G557" s="1"/>
  <c r="F137"/>
  <c r="F557" s="1"/>
  <c r="E137"/>
  <c r="E557" s="1"/>
  <c r="D137"/>
  <c r="D557" s="1"/>
  <c r="C137"/>
  <c r="C557" s="1"/>
  <c r="D15" i="11" s="1"/>
  <c r="H120" i="8"/>
  <c r="H556" s="1"/>
  <c r="G120"/>
  <c r="G556" s="1"/>
  <c r="F120"/>
  <c r="E120"/>
  <c r="E556" s="1"/>
  <c r="D120"/>
  <c r="D556" s="1"/>
  <c r="C120"/>
  <c r="C556" s="1"/>
  <c r="D14" i="11" s="1"/>
  <c r="H96" i="8"/>
  <c r="H555" s="1"/>
  <c r="G96"/>
  <c r="G555" s="1"/>
  <c r="F96"/>
  <c r="F555" s="1"/>
  <c r="E96"/>
  <c r="E555" s="1"/>
  <c r="D96"/>
  <c r="D555" s="1"/>
  <c r="C96"/>
  <c r="C555" s="1"/>
  <c r="D13" i="11" s="1"/>
  <c r="H81" i="8"/>
  <c r="H553" s="1"/>
  <c r="G81"/>
  <c r="F81"/>
  <c r="F553" s="1"/>
  <c r="E81"/>
  <c r="E553" s="1"/>
  <c r="D81"/>
  <c r="D553" s="1"/>
  <c r="C81"/>
  <c r="C553" s="1"/>
  <c r="D11" i="11" s="1"/>
  <c r="E11" s="1"/>
  <c r="H69" i="8"/>
  <c r="H554" s="1"/>
  <c r="G69"/>
  <c r="G554" s="1"/>
  <c r="F69"/>
  <c r="F554" s="1"/>
  <c r="E69"/>
  <c r="E554" s="1"/>
  <c r="D69"/>
  <c r="D554" s="1"/>
  <c r="C69"/>
  <c r="C554" s="1"/>
  <c r="D12" i="11" s="1"/>
  <c r="H53" i="8"/>
  <c r="H552" s="1"/>
  <c r="G53"/>
  <c r="G552" s="1"/>
  <c r="F53"/>
  <c r="E53"/>
  <c r="E552" s="1"/>
  <c r="D53"/>
  <c r="D552" s="1"/>
  <c r="C53"/>
  <c r="C552" s="1"/>
  <c r="D10" i="11" s="1"/>
  <c r="H39" i="8"/>
  <c r="H551" s="1"/>
  <c r="G39"/>
  <c r="G551" s="1"/>
  <c r="F39"/>
  <c r="F551" s="1"/>
  <c r="E39"/>
  <c r="E551" s="1"/>
  <c r="D39"/>
  <c r="D551" s="1"/>
  <c r="C39"/>
  <c r="C551" s="1"/>
  <c r="D9" i="11" s="1"/>
  <c r="H550" i="8"/>
  <c r="G550"/>
  <c r="E550"/>
  <c r="D550"/>
  <c r="C550"/>
  <c r="H175" i="7"/>
  <c r="H203" s="1"/>
  <c r="G175"/>
  <c r="F175"/>
  <c r="F203" s="1"/>
  <c r="E175"/>
  <c r="E203" s="1"/>
  <c r="D175"/>
  <c r="D203" s="1"/>
  <c r="C175"/>
  <c r="H158"/>
  <c r="H202" s="1"/>
  <c r="G158"/>
  <c r="F158"/>
  <c r="E158"/>
  <c r="E202" s="1"/>
  <c r="D158"/>
  <c r="D202" s="1"/>
  <c r="C158"/>
  <c r="E36" i="11"/>
  <c r="H152" i="7"/>
  <c r="H201" s="1"/>
  <c r="G152"/>
  <c r="F152"/>
  <c r="E152"/>
  <c r="E201" s="1"/>
  <c r="D152"/>
  <c r="D201" s="1"/>
  <c r="C152"/>
  <c r="H137"/>
  <c r="H199" s="1"/>
  <c r="G137"/>
  <c r="F137"/>
  <c r="F199" s="1"/>
  <c r="E137"/>
  <c r="E199" s="1"/>
  <c r="D137"/>
  <c r="D199" s="1"/>
  <c r="C137"/>
  <c r="H126"/>
  <c r="H198" s="1"/>
  <c r="G126"/>
  <c r="F126"/>
  <c r="E126"/>
  <c r="E198" s="1"/>
  <c r="D126"/>
  <c r="D198" s="1"/>
  <c r="C126"/>
  <c r="H118"/>
  <c r="H197" s="1"/>
  <c r="G118"/>
  <c r="F118"/>
  <c r="E118"/>
  <c r="E197" s="1"/>
  <c r="D118"/>
  <c r="D197" s="1"/>
  <c r="C118"/>
  <c r="H103"/>
  <c r="H195" s="1"/>
  <c r="G103"/>
  <c r="F103"/>
  <c r="E103"/>
  <c r="E195" s="1"/>
  <c r="D103"/>
  <c r="D195" s="1"/>
  <c r="C103"/>
  <c r="H96"/>
  <c r="H194" s="1"/>
  <c r="G96"/>
  <c r="F96"/>
  <c r="F194" s="1"/>
  <c r="E96"/>
  <c r="E194" s="1"/>
  <c r="D96"/>
  <c r="D194" s="1"/>
  <c r="C96"/>
  <c r="H90"/>
  <c r="H193" s="1"/>
  <c r="G90"/>
  <c r="F90"/>
  <c r="E90"/>
  <c r="E193" s="1"/>
  <c r="D90"/>
  <c r="D193" s="1"/>
  <c r="C90"/>
  <c r="H83"/>
  <c r="H192" s="1"/>
  <c r="G83"/>
  <c r="F83"/>
  <c r="F192" s="1"/>
  <c r="E83"/>
  <c r="E192" s="1"/>
  <c r="D83"/>
  <c r="D192" s="1"/>
  <c r="C83"/>
  <c r="H76"/>
  <c r="H191" s="1"/>
  <c r="G76"/>
  <c r="F76"/>
  <c r="F191" s="1"/>
  <c r="E76"/>
  <c r="E191" s="1"/>
  <c r="D76"/>
  <c r="D191" s="1"/>
  <c r="C76"/>
  <c r="H70"/>
  <c r="G70"/>
  <c r="G135" i="13" s="1"/>
  <c r="F70" i="7"/>
  <c r="E70"/>
  <c r="D70"/>
  <c r="C70"/>
  <c r="C135" i="13" s="1"/>
  <c r="H58" i="7"/>
  <c r="H188" s="1"/>
  <c r="G58"/>
  <c r="F58"/>
  <c r="F188" s="1"/>
  <c r="E58"/>
  <c r="E188" s="1"/>
  <c r="D58"/>
  <c r="D188" s="1"/>
  <c r="C58"/>
  <c r="H51"/>
  <c r="H187" s="1"/>
  <c r="G51"/>
  <c r="F51"/>
  <c r="F187" s="1"/>
  <c r="E51"/>
  <c r="E187" s="1"/>
  <c r="D51"/>
  <c r="D187" s="1"/>
  <c r="C51"/>
  <c r="H38"/>
  <c r="H186" s="1"/>
  <c r="G38"/>
  <c r="F38"/>
  <c r="E38"/>
  <c r="E186" s="1"/>
  <c r="D38"/>
  <c r="D186" s="1"/>
  <c r="C38"/>
  <c r="H30"/>
  <c r="H185" s="1"/>
  <c r="G30"/>
  <c r="F30"/>
  <c r="E30"/>
  <c r="E185" s="1"/>
  <c r="D30"/>
  <c r="D185" s="1"/>
  <c r="C30"/>
  <c r="H23"/>
  <c r="H184" s="1"/>
  <c r="G23"/>
  <c r="F23"/>
  <c r="E23"/>
  <c r="E184" s="1"/>
  <c r="D23"/>
  <c r="D184" s="1"/>
  <c r="C23"/>
  <c r="H16"/>
  <c r="H183" s="1"/>
  <c r="G16"/>
  <c r="F16"/>
  <c r="F183" s="1"/>
  <c r="E16"/>
  <c r="E183" s="1"/>
  <c r="D16"/>
  <c r="D183" s="1"/>
  <c r="C16"/>
  <c r="H797" i="6"/>
  <c r="F797"/>
  <c r="E797"/>
  <c r="D797"/>
  <c r="H796"/>
  <c r="F796"/>
  <c r="E796"/>
  <c r="D796"/>
  <c r="C796"/>
  <c r="A710"/>
  <c r="A711" s="1"/>
  <c r="A708"/>
  <c r="H795"/>
  <c r="F795"/>
  <c r="E795"/>
  <c r="D795"/>
  <c r="C795"/>
  <c r="H793"/>
  <c r="F793"/>
  <c r="E793"/>
  <c r="D793"/>
  <c r="C793"/>
  <c r="H792"/>
  <c r="F792"/>
  <c r="D792"/>
  <c r="C792"/>
  <c r="A668"/>
  <c r="A669" s="1"/>
  <c r="A670" s="1"/>
  <c r="A671" s="1"/>
  <c r="H791"/>
  <c r="F791"/>
  <c r="E791"/>
  <c r="D791"/>
  <c r="C791"/>
  <c r="H789"/>
  <c r="F789"/>
  <c r="E789"/>
  <c r="D789"/>
  <c r="C789"/>
  <c r="H794"/>
  <c r="F794"/>
  <c r="E794"/>
  <c r="D794"/>
  <c r="C794"/>
  <c r="H787"/>
  <c r="F787"/>
  <c r="E787"/>
  <c r="D787"/>
  <c r="C787"/>
  <c r="H786"/>
  <c r="E786"/>
  <c r="D786"/>
  <c r="C786"/>
  <c r="H785"/>
  <c r="F785"/>
  <c r="E785"/>
  <c r="D785"/>
  <c r="C785"/>
  <c r="H784"/>
  <c r="F784"/>
  <c r="E784"/>
  <c r="D784"/>
  <c r="C784"/>
  <c r="A541"/>
  <c r="H783"/>
  <c r="F783"/>
  <c r="D783"/>
  <c r="C783"/>
  <c r="A525"/>
  <c r="A526" s="1"/>
  <c r="C782"/>
  <c r="A510"/>
  <c r="A511" s="1"/>
  <c r="A512" s="1"/>
  <c r="A508"/>
  <c r="H780"/>
  <c r="F780"/>
  <c r="E780"/>
  <c r="D780"/>
  <c r="C780"/>
  <c r="H779"/>
  <c r="G779"/>
  <c r="E779"/>
  <c r="D779"/>
  <c r="C779"/>
  <c r="A467"/>
  <c r="H778"/>
  <c r="F778"/>
  <c r="E778"/>
  <c r="D778"/>
  <c r="C778"/>
  <c r="H777"/>
  <c r="F777"/>
  <c r="E777"/>
  <c r="D777"/>
  <c r="C777"/>
  <c r="H776"/>
  <c r="F776"/>
  <c r="E776"/>
  <c r="D776"/>
  <c r="C776"/>
  <c r="H775"/>
  <c r="E775"/>
  <c r="D775"/>
  <c r="C775"/>
  <c r="A400"/>
  <c r="H774"/>
  <c r="F774"/>
  <c r="E774"/>
  <c r="D774"/>
  <c r="C774"/>
  <c r="H773"/>
  <c r="F773"/>
  <c r="E773"/>
  <c r="D773"/>
  <c r="C773"/>
  <c r="H772"/>
  <c r="F772"/>
  <c r="E772"/>
  <c r="D772"/>
  <c r="C772"/>
  <c r="H771"/>
  <c r="F771"/>
  <c r="E771"/>
  <c r="D771"/>
  <c r="C771"/>
  <c r="H770"/>
  <c r="F770"/>
  <c r="E770"/>
  <c r="D770"/>
  <c r="C770"/>
  <c r="H769"/>
  <c r="F769"/>
  <c r="E769"/>
  <c r="D769"/>
  <c r="C769"/>
  <c r="H768"/>
  <c r="F768"/>
  <c r="E768"/>
  <c r="D768"/>
  <c r="C768"/>
  <c r="A289"/>
  <c r="A290" s="1"/>
  <c r="H767"/>
  <c r="F767"/>
  <c r="E767"/>
  <c r="D767"/>
  <c r="C767"/>
  <c r="A276"/>
  <c r="A277" s="1"/>
  <c r="A278" s="1"/>
  <c r="H766"/>
  <c r="F766"/>
  <c r="E766"/>
  <c r="D766"/>
  <c r="C766"/>
  <c r="H765"/>
  <c r="F765"/>
  <c r="E765"/>
  <c r="D765"/>
  <c r="C765"/>
  <c r="H764"/>
  <c r="F764"/>
  <c r="E764"/>
  <c r="D764"/>
  <c r="C764"/>
  <c r="H762"/>
  <c r="E762"/>
  <c r="D762"/>
  <c r="C762"/>
  <c r="H761"/>
  <c r="G761"/>
  <c r="F761"/>
  <c r="E761"/>
  <c r="D761"/>
  <c r="C761"/>
  <c r="H760"/>
  <c r="F760"/>
  <c r="E760"/>
  <c r="D760"/>
  <c r="C760"/>
  <c r="A174"/>
  <c r="A175" s="1"/>
  <c r="A176" s="1"/>
  <c r="A177" s="1"/>
  <c r="A178" s="1"/>
  <c r="H759"/>
  <c r="G759"/>
  <c r="F759"/>
  <c r="E759"/>
  <c r="D759"/>
  <c r="C759"/>
  <c r="H758"/>
  <c r="F758"/>
  <c r="E758"/>
  <c r="D758"/>
  <c r="C758"/>
  <c r="H757"/>
  <c r="F757"/>
  <c r="E757"/>
  <c r="D757"/>
  <c r="C757"/>
  <c r="A128"/>
  <c r="H756"/>
  <c r="F756"/>
  <c r="E756"/>
  <c r="D756"/>
  <c r="C756"/>
  <c r="A111"/>
  <c r="A112" s="1"/>
  <c r="H755"/>
  <c r="F755"/>
  <c r="E755"/>
  <c r="D755"/>
  <c r="C755"/>
  <c r="H754"/>
  <c r="G754"/>
  <c r="E754"/>
  <c r="C754"/>
  <c r="H753"/>
  <c r="G753"/>
  <c r="F753"/>
  <c r="E753"/>
  <c r="D753"/>
  <c r="C753"/>
  <c r="A67"/>
  <c r="A68" s="1"/>
  <c r="A69" s="1"/>
  <c r="A70" s="1"/>
  <c r="A71" s="1"/>
  <c r="A72" s="1"/>
  <c r="H752"/>
  <c r="G752"/>
  <c r="F752"/>
  <c r="E752"/>
  <c r="D752"/>
  <c r="C752"/>
  <c r="A54"/>
  <c r="H751"/>
  <c r="E751"/>
  <c r="D751"/>
  <c r="C751"/>
  <c r="H750"/>
  <c r="F750"/>
  <c r="E750"/>
  <c r="D750"/>
  <c r="C750"/>
  <c r="A22"/>
  <c r="H749"/>
  <c r="F749"/>
  <c r="E749"/>
  <c r="D749"/>
  <c r="C749"/>
  <c r="A12"/>
  <c r="A9"/>
  <c r="A10" s="1"/>
  <c r="H211" i="5"/>
  <c r="H246" s="1"/>
  <c r="G211"/>
  <c r="F211"/>
  <c r="E211"/>
  <c r="E246" s="1"/>
  <c r="D211"/>
  <c r="D246" s="1"/>
  <c r="C211"/>
  <c r="C246" s="1"/>
  <c r="H194"/>
  <c r="H245" s="1"/>
  <c r="G194"/>
  <c r="F194"/>
  <c r="F245" s="1"/>
  <c r="E194"/>
  <c r="E245" s="1"/>
  <c r="D194"/>
  <c r="D245" s="1"/>
  <c r="C194"/>
  <c r="C245" s="1"/>
  <c r="H188"/>
  <c r="H244" s="1"/>
  <c r="G188"/>
  <c r="F188"/>
  <c r="F244" s="1"/>
  <c r="E188"/>
  <c r="E244" s="1"/>
  <c r="D188"/>
  <c r="D244" s="1"/>
  <c r="C188"/>
  <c r="C244" s="1"/>
  <c r="H180"/>
  <c r="H243" s="1"/>
  <c r="G180"/>
  <c r="F180"/>
  <c r="F243" s="1"/>
  <c r="E180"/>
  <c r="D180"/>
  <c r="D243" s="1"/>
  <c r="C180"/>
  <c r="C243" s="1"/>
  <c r="H165"/>
  <c r="G165"/>
  <c r="G109" i="7" s="1"/>
  <c r="G110" s="1"/>
  <c r="G136" i="13" s="1"/>
  <c r="F165" i="5"/>
  <c r="E165"/>
  <c r="D165"/>
  <c r="C165"/>
  <c r="H159"/>
  <c r="H240" s="1"/>
  <c r="G159"/>
  <c r="F159"/>
  <c r="F240" s="1"/>
  <c r="E159"/>
  <c r="D159"/>
  <c r="D240" s="1"/>
  <c r="C159"/>
  <c r="C240" s="1"/>
  <c r="H148"/>
  <c r="H238" s="1"/>
  <c r="G148"/>
  <c r="F148"/>
  <c r="F238" s="1"/>
  <c r="E148"/>
  <c r="E238" s="1"/>
  <c r="D148"/>
  <c r="D238" s="1"/>
  <c r="C148"/>
  <c r="C238" s="1"/>
  <c r="H141"/>
  <c r="H239" s="1"/>
  <c r="G141"/>
  <c r="F141"/>
  <c r="F239" s="1"/>
  <c r="E141"/>
  <c r="E239" s="1"/>
  <c r="D141"/>
  <c r="D239" s="1"/>
  <c r="C141"/>
  <c r="C239" s="1"/>
  <c r="H135"/>
  <c r="H237" s="1"/>
  <c r="G135"/>
  <c r="F135"/>
  <c r="F237" s="1"/>
  <c r="E135"/>
  <c r="E237" s="1"/>
  <c r="D135"/>
  <c r="D237" s="1"/>
  <c r="C135"/>
  <c r="C237" s="1"/>
  <c r="H128"/>
  <c r="H236" s="1"/>
  <c r="G128"/>
  <c r="F128"/>
  <c r="F236" s="1"/>
  <c r="E128"/>
  <c r="E236" s="1"/>
  <c r="D128"/>
  <c r="D236" s="1"/>
  <c r="C128"/>
  <c r="C236" s="1"/>
  <c r="H120"/>
  <c r="G120"/>
  <c r="G63" i="7" s="1"/>
  <c r="G64" s="1"/>
  <c r="G133" i="13" s="1"/>
  <c r="F120" i="5"/>
  <c r="F63" i="7" s="1"/>
  <c r="F64" s="1"/>
  <c r="E120" i="5"/>
  <c r="D120"/>
  <c r="C120"/>
  <c r="H114"/>
  <c r="H234" s="1"/>
  <c r="G114"/>
  <c r="F114"/>
  <c r="E114"/>
  <c r="E234" s="1"/>
  <c r="D114"/>
  <c r="D234" s="1"/>
  <c r="C114"/>
  <c r="C234" s="1"/>
  <c r="H107"/>
  <c r="H233" s="1"/>
  <c r="G107"/>
  <c r="F107"/>
  <c r="F233" s="1"/>
  <c r="E107"/>
  <c r="E233" s="1"/>
  <c r="D107"/>
  <c r="C107"/>
  <c r="H101"/>
  <c r="H232" s="1"/>
  <c r="G101"/>
  <c r="F101"/>
  <c r="F232" s="1"/>
  <c r="E101"/>
  <c r="E232" s="1"/>
  <c r="D101"/>
  <c r="C101"/>
  <c r="H94"/>
  <c r="H231" s="1"/>
  <c r="G94"/>
  <c r="F94"/>
  <c r="E94"/>
  <c r="E231" s="1"/>
  <c r="D94"/>
  <c r="C94"/>
  <c r="H87"/>
  <c r="H230" s="1"/>
  <c r="G87"/>
  <c r="F87"/>
  <c r="E87"/>
  <c r="E230" s="1"/>
  <c r="D87"/>
  <c r="C87"/>
  <c r="H81"/>
  <c r="H229" s="1"/>
  <c r="G81"/>
  <c r="F81"/>
  <c r="E81"/>
  <c r="E229" s="1"/>
  <c r="D81"/>
  <c r="C81"/>
  <c r="H75"/>
  <c r="H228" s="1"/>
  <c r="G75"/>
  <c r="F75"/>
  <c r="E75"/>
  <c r="E228" s="1"/>
  <c r="D75"/>
  <c r="C75"/>
  <c r="H69"/>
  <c r="H227" s="1"/>
  <c r="G69"/>
  <c r="F69"/>
  <c r="F227" s="1"/>
  <c r="E69"/>
  <c r="E227" s="1"/>
  <c r="D69"/>
  <c r="C69"/>
  <c r="H226"/>
  <c r="F226"/>
  <c r="E226"/>
  <c r="H43"/>
  <c r="H224" s="1"/>
  <c r="G43"/>
  <c r="F43"/>
  <c r="F224" s="1"/>
  <c r="E43"/>
  <c r="E224" s="1"/>
  <c r="D43"/>
  <c r="C43"/>
  <c r="H35"/>
  <c r="H223" s="1"/>
  <c r="G35"/>
  <c r="F35"/>
  <c r="F223" s="1"/>
  <c r="E35"/>
  <c r="D35"/>
  <c r="C35"/>
  <c r="H28"/>
  <c r="H222" s="1"/>
  <c r="G28"/>
  <c r="F28"/>
  <c r="F222" s="1"/>
  <c r="E28"/>
  <c r="E222" s="1"/>
  <c r="D28"/>
  <c r="C28"/>
  <c r="H22"/>
  <c r="H221" s="1"/>
  <c r="G22"/>
  <c r="F22"/>
  <c r="E22"/>
  <c r="E221" s="1"/>
  <c r="D22"/>
  <c r="C22"/>
  <c r="H10"/>
  <c r="H220" s="1"/>
  <c r="G10"/>
  <c r="G220" s="1"/>
  <c r="F10"/>
  <c r="E10"/>
  <c r="E220" s="1"/>
  <c r="D10"/>
  <c r="C10"/>
  <c r="C732" i="4"/>
  <c r="G686"/>
  <c r="G632"/>
  <c r="H578"/>
  <c r="G578"/>
  <c r="F578"/>
  <c r="E578"/>
  <c r="D578"/>
  <c r="C578"/>
  <c r="H551"/>
  <c r="G551"/>
  <c r="F551"/>
  <c r="E551"/>
  <c r="D551"/>
  <c r="C551"/>
  <c r="H524"/>
  <c r="G524"/>
  <c r="F524"/>
  <c r="E524"/>
  <c r="D524"/>
  <c r="C524"/>
  <c r="H516"/>
  <c r="G516"/>
  <c r="F516"/>
  <c r="E516"/>
  <c r="C516"/>
  <c r="D516"/>
  <c r="H494"/>
  <c r="H725" s="1"/>
  <c r="G494"/>
  <c r="G725" s="1"/>
  <c r="F494"/>
  <c r="F725" s="1"/>
  <c r="E494"/>
  <c r="E725" s="1"/>
  <c r="D494"/>
  <c r="D725" s="1"/>
  <c r="C494"/>
  <c r="C725" s="1"/>
  <c r="H488"/>
  <c r="G488"/>
  <c r="F488"/>
  <c r="E488"/>
  <c r="D488"/>
  <c r="C488"/>
  <c r="H457"/>
  <c r="G457"/>
  <c r="F457"/>
  <c r="E457"/>
  <c r="D457"/>
  <c r="C457"/>
  <c r="H405"/>
  <c r="G405"/>
  <c r="F405"/>
  <c r="E405"/>
  <c r="D405"/>
  <c r="C405"/>
  <c r="H364"/>
  <c r="G364"/>
  <c r="F364"/>
  <c r="E364"/>
  <c r="C364"/>
  <c r="D364"/>
  <c r="H313"/>
  <c r="G313"/>
  <c r="F313"/>
  <c r="E313"/>
  <c r="D313"/>
  <c r="C313"/>
  <c r="H279"/>
  <c r="G279"/>
  <c r="F279"/>
  <c r="E279"/>
  <c r="D279"/>
  <c r="C279"/>
  <c r="H268"/>
  <c r="G268"/>
  <c r="F268"/>
  <c r="E268"/>
  <c r="D268"/>
  <c r="C268"/>
  <c r="H243"/>
  <c r="G243"/>
  <c r="F243"/>
  <c r="E243"/>
  <c r="D243"/>
  <c r="C243"/>
  <c r="H181"/>
  <c r="G181"/>
  <c r="F181"/>
  <c r="E181"/>
  <c r="D181"/>
  <c r="C181"/>
  <c r="H147"/>
  <c r="G147"/>
  <c r="F147"/>
  <c r="E147"/>
  <c r="D147"/>
  <c r="C147"/>
  <c r="H97"/>
  <c r="G97"/>
  <c r="F97"/>
  <c r="E97"/>
  <c r="D97"/>
  <c r="C97"/>
  <c r="H90"/>
  <c r="H13" i="2" s="1"/>
  <c r="G90" i="4"/>
  <c r="G13" i="2" s="1"/>
  <c r="F90" i="4"/>
  <c r="F13" i="2" s="1"/>
  <c r="E90" i="4"/>
  <c r="E13" i="2" s="1"/>
  <c r="D90" i="4"/>
  <c r="D13" i="2" s="1"/>
  <c r="C90" i="4"/>
  <c r="C13" i="2" s="1"/>
  <c r="H50" i="4"/>
  <c r="G50"/>
  <c r="F50"/>
  <c r="E50"/>
  <c r="D50"/>
  <c r="C50"/>
  <c r="H696"/>
  <c r="G696"/>
  <c r="F696"/>
  <c r="E696"/>
  <c r="D696"/>
  <c r="C696"/>
  <c r="E697" l="1"/>
  <c r="C700"/>
  <c r="G700"/>
  <c r="E701"/>
  <c r="C705"/>
  <c r="G705"/>
  <c r="E707"/>
  <c r="E713"/>
  <c r="E718"/>
  <c r="C722"/>
  <c r="G722"/>
  <c r="E724"/>
  <c r="E729"/>
  <c r="D697"/>
  <c r="H697"/>
  <c r="F700"/>
  <c r="D701"/>
  <c r="H701"/>
  <c r="F705"/>
  <c r="D707"/>
  <c r="H707"/>
  <c r="D713"/>
  <c r="H713"/>
  <c r="D718"/>
  <c r="H718"/>
  <c r="F722"/>
  <c r="D724"/>
  <c r="H724"/>
  <c r="D729"/>
  <c r="H729"/>
  <c r="G732"/>
  <c r="C697"/>
  <c r="G697"/>
  <c r="E700"/>
  <c r="C701"/>
  <c r="G701"/>
  <c r="E705"/>
  <c r="C707"/>
  <c r="G707"/>
  <c r="C713"/>
  <c r="G713"/>
  <c r="C718"/>
  <c r="G718"/>
  <c r="E722"/>
  <c r="C724"/>
  <c r="G724"/>
  <c r="C729"/>
  <c r="G729"/>
  <c r="G731"/>
  <c r="F697"/>
  <c r="D700"/>
  <c r="H700"/>
  <c r="F701"/>
  <c r="D705"/>
  <c r="H705"/>
  <c r="F707"/>
  <c r="F713"/>
  <c r="F718"/>
  <c r="D722"/>
  <c r="H722"/>
  <c r="F724"/>
  <c r="F729"/>
  <c r="C220" i="5"/>
  <c r="C221"/>
  <c r="D224"/>
  <c r="C227"/>
  <c r="D228"/>
  <c r="D229"/>
  <c r="D233"/>
  <c r="E235"/>
  <c r="E63" i="7"/>
  <c r="E64" s="1"/>
  <c r="E133" i="13" s="1"/>
  <c r="F241" i="5"/>
  <c r="F109" i="7"/>
  <c r="D222" i="5"/>
  <c r="D223"/>
  <c r="C224"/>
  <c r="D226"/>
  <c r="C228"/>
  <c r="C229"/>
  <c r="D230"/>
  <c r="D231"/>
  <c r="C233"/>
  <c r="D235"/>
  <c r="D63" i="7"/>
  <c r="D64" s="1"/>
  <c r="D133" i="13" s="1"/>
  <c r="H235" i="5"/>
  <c r="H63" i="7"/>
  <c r="H64" s="1"/>
  <c r="H133" i="13" s="1"/>
  <c r="E241" i="5"/>
  <c r="E109" i="7"/>
  <c r="E110" s="1"/>
  <c r="E196" s="1"/>
  <c r="D225" i="5"/>
  <c r="C222"/>
  <c r="C223"/>
  <c r="C226"/>
  <c r="C230"/>
  <c r="C231"/>
  <c r="D232"/>
  <c r="C235"/>
  <c r="C63" i="7"/>
  <c r="C64" s="1"/>
  <c r="C133" i="13" s="1"/>
  <c r="D241" i="5"/>
  <c r="D109" i="7"/>
  <c r="D110" s="1"/>
  <c r="D196" s="1"/>
  <c r="H241" i="5"/>
  <c r="H109" i="7"/>
  <c r="H110" s="1"/>
  <c r="H196" s="1"/>
  <c r="C225" i="5"/>
  <c r="D220"/>
  <c r="D221"/>
  <c r="D227"/>
  <c r="C232"/>
  <c r="C241"/>
  <c r="C109" i="7"/>
  <c r="C110" s="1"/>
  <c r="C136" i="13" s="1"/>
  <c r="F710" i="4"/>
  <c r="H711"/>
  <c r="F712"/>
  <c r="C726"/>
  <c r="E710"/>
  <c r="C711"/>
  <c r="G711"/>
  <c r="E712"/>
  <c r="E714"/>
  <c r="D726"/>
  <c r="G726"/>
  <c r="D710"/>
  <c r="F711"/>
  <c r="H712"/>
  <c r="H714"/>
  <c r="F726"/>
  <c r="H710"/>
  <c r="D712"/>
  <c r="C714"/>
  <c r="C710"/>
  <c r="G710"/>
  <c r="E711"/>
  <c r="C712"/>
  <c r="G712"/>
  <c r="D714"/>
  <c r="G714"/>
  <c r="E726"/>
  <c r="D711"/>
  <c r="F714"/>
  <c r="H726"/>
  <c r="C727"/>
  <c r="F727"/>
  <c r="E727"/>
  <c r="G727"/>
  <c r="D727"/>
  <c r="H727"/>
  <c r="D583" i="8"/>
  <c r="H583"/>
  <c r="E583"/>
  <c r="G553"/>
  <c r="G141" i="13"/>
  <c r="G220" s="1"/>
  <c r="G227" s="1"/>
  <c r="F189" i="7"/>
  <c r="F133" i="13"/>
  <c r="E190" i="7"/>
  <c r="E135" i="13"/>
  <c r="F190" i="7"/>
  <c r="F135" i="13"/>
  <c r="D190" i="7"/>
  <c r="D135" i="13"/>
  <c r="H190" i="7"/>
  <c r="H135" i="13"/>
  <c r="G189" i="7"/>
  <c r="G192"/>
  <c r="G197"/>
  <c r="G201"/>
  <c r="G188"/>
  <c r="G190"/>
  <c r="G195"/>
  <c r="G202"/>
  <c r="G183"/>
  <c r="G184"/>
  <c r="G185"/>
  <c r="G186"/>
  <c r="G187"/>
  <c r="G199"/>
  <c r="G203"/>
  <c r="G191"/>
  <c r="G193"/>
  <c r="G194"/>
  <c r="G196"/>
  <c r="G198"/>
  <c r="F786" i="6"/>
  <c r="G783"/>
  <c r="E783"/>
  <c r="G751"/>
  <c r="G757"/>
  <c r="G764"/>
  <c r="G755"/>
  <c r="G772"/>
  <c r="G780"/>
  <c r="G792"/>
  <c r="G756"/>
  <c r="G762"/>
  <c r="G777"/>
  <c r="G784"/>
  <c r="G786"/>
  <c r="G789"/>
  <c r="G796"/>
  <c r="G768"/>
  <c r="G770"/>
  <c r="G771"/>
  <c r="G773"/>
  <c r="G774"/>
  <c r="G778"/>
  <c r="G785"/>
  <c r="G776"/>
  <c r="G766"/>
  <c r="G775"/>
  <c r="G226" i="5"/>
  <c r="G229"/>
  <c r="G239"/>
  <c r="G238"/>
  <c r="G241"/>
  <c r="G245"/>
  <c r="G246"/>
  <c r="G227"/>
  <c r="G232"/>
  <c r="G233"/>
  <c r="G234"/>
  <c r="G235"/>
  <c r="G243"/>
  <c r="G223"/>
  <c r="G224"/>
  <c r="G228"/>
  <c r="G231"/>
  <c r="G244"/>
  <c r="G222"/>
  <c r="G236"/>
  <c r="G240"/>
  <c r="G225"/>
  <c r="G749" i="6"/>
  <c r="C583" i="8"/>
  <c r="C9" i="9" s="1"/>
  <c r="D8" i="11"/>
  <c r="D41" s="1"/>
  <c r="C203" i="7"/>
  <c r="C40" i="11"/>
  <c r="E40" s="1"/>
  <c r="C202" i="7"/>
  <c r="C39" i="11"/>
  <c r="E39" s="1"/>
  <c r="C201" i="7"/>
  <c r="C38" i="11"/>
  <c r="E38" s="1"/>
  <c r="E37"/>
  <c r="E35"/>
  <c r="C199" i="7"/>
  <c r="C34" i="11"/>
  <c r="E34" s="1"/>
  <c r="E33"/>
  <c r="C198" i="7"/>
  <c r="C32" i="11"/>
  <c r="E32" s="1"/>
  <c r="C197" i="7"/>
  <c r="C31" i="11"/>
  <c r="E31" s="1"/>
  <c r="C196" i="7"/>
  <c r="C30" i="11"/>
  <c r="E30" s="1"/>
  <c r="E29"/>
  <c r="E28"/>
  <c r="C195" i="7"/>
  <c r="C27" i="11"/>
  <c r="E27" s="1"/>
  <c r="C194" i="7"/>
  <c r="C25" i="11"/>
  <c r="E25" s="1"/>
  <c r="C193" i="7"/>
  <c r="C24" i="11"/>
  <c r="E24" s="1"/>
  <c r="C192" i="7"/>
  <c r="C23" i="11"/>
  <c r="E23" s="1"/>
  <c r="E22"/>
  <c r="C191" i="7"/>
  <c r="C21" i="11"/>
  <c r="E21" s="1"/>
  <c r="E19"/>
  <c r="C190" i="7"/>
  <c r="C17" i="11"/>
  <c r="E17" s="1"/>
  <c r="C188" i="7"/>
  <c r="C15" i="11"/>
  <c r="E15" s="1"/>
  <c r="C187" i="7"/>
  <c r="C14" i="11"/>
  <c r="E13"/>
  <c r="C186" i="7"/>
  <c r="C12" i="11"/>
  <c r="E12" s="1"/>
  <c r="C185" i="7"/>
  <c r="C10" i="11"/>
  <c r="E10" s="1"/>
  <c r="C184" i="7"/>
  <c r="C9" i="11"/>
  <c r="E9" s="1"/>
  <c r="C183" i="7"/>
  <c r="C8" i="11"/>
  <c r="G750" i="6"/>
  <c r="G237" i="5"/>
  <c r="G230"/>
  <c r="G221"/>
  <c r="E39" i="2"/>
  <c r="E42"/>
  <c r="C9"/>
  <c r="C18"/>
  <c r="C25"/>
  <c r="C30"/>
  <c r="C37"/>
  <c r="C42"/>
  <c r="D9"/>
  <c r="D20"/>
  <c r="D26"/>
  <c r="D31"/>
  <c r="D38"/>
  <c r="H10"/>
  <c r="H20"/>
  <c r="H26"/>
  <c r="H31"/>
  <c r="H38"/>
  <c r="F10"/>
  <c r="F20"/>
  <c r="F26"/>
  <c r="F31"/>
  <c r="F38"/>
  <c r="G10"/>
  <c r="G20"/>
  <c r="G26"/>
  <c r="G31"/>
  <c r="G38"/>
  <c r="E10"/>
  <c r="E14"/>
  <c r="E20"/>
  <c r="E25"/>
  <c r="E27"/>
  <c r="E30"/>
  <c r="E33"/>
  <c r="E37"/>
  <c r="C14"/>
  <c r="C24"/>
  <c r="C35"/>
  <c r="C40"/>
  <c r="D18"/>
  <c r="D25"/>
  <c r="D30"/>
  <c r="D37"/>
  <c r="D42"/>
  <c r="H9"/>
  <c r="H18"/>
  <c r="H25"/>
  <c r="H30"/>
  <c r="H37"/>
  <c r="H42"/>
  <c r="F9"/>
  <c r="F18"/>
  <c r="F25"/>
  <c r="F30"/>
  <c r="F37"/>
  <c r="F42"/>
  <c r="G9"/>
  <c r="G18"/>
  <c r="G25"/>
  <c r="G30"/>
  <c r="G37"/>
  <c r="G42"/>
  <c r="E40"/>
  <c r="C23"/>
  <c r="C27"/>
  <c r="C33"/>
  <c r="C39"/>
  <c r="D14"/>
  <c r="D24"/>
  <c r="D35"/>
  <c r="D40"/>
  <c r="H14"/>
  <c r="H24"/>
  <c r="H35"/>
  <c r="H40"/>
  <c r="F14"/>
  <c r="F24"/>
  <c r="F35"/>
  <c r="F40"/>
  <c r="G14"/>
  <c r="G24"/>
  <c r="G35"/>
  <c r="G40"/>
  <c r="G45"/>
  <c r="E9"/>
  <c r="E18"/>
  <c r="E23"/>
  <c r="E24"/>
  <c r="E26"/>
  <c r="E31"/>
  <c r="E35"/>
  <c r="E38"/>
  <c r="C10"/>
  <c r="C20"/>
  <c r="C26"/>
  <c r="C31"/>
  <c r="C38"/>
  <c r="D10"/>
  <c r="D23"/>
  <c r="D27"/>
  <c r="D33"/>
  <c r="D39"/>
  <c r="H23"/>
  <c r="H27"/>
  <c r="H33"/>
  <c r="H39"/>
  <c r="F23"/>
  <c r="F27"/>
  <c r="F33"/>
  <c r="F39"/>
  <c r="G23"/>
  <c r="G27"/>
  <c r="G33"/>
  <c r="G39"/>
  <c r="G44"/>
  <c r="H247" i="5"/>
  <c r="C798" i="6"/>
  <c r="D754"/>
  <c r="D798" s="1"/>
  <c r="F550" i="8"/>
  <c r="F552"/>
  <c r="F556"/>
  <c r="F558"/>
  <c r="F560"/>
  <c r="F562"/>
  <c r="F564"/>
  <c r="F566"/>
  <c r="F568"/>
  <c r="F570"/>
  <c r="F580"/>
  <c r="G559"/>
  <c r="G561"/>
  <c r="G563"/>
  <c r="G565"/>
  <c r="G567"/>
  <c r="G571"/>
  <c r="G575"/>
  <c r="G577"/>
  <c r="F573"/>
  <c r="F184" i="7"/>
  <c r="F186"/>
  <c r="F193"/>
  <c r="F195"/>
  <c r="F197"/>
  <c r="F202"/>
  <c r="F185"/>
  <c r="F198"/>
  <c r="F201"/>
  <c r="H798" i="6"/>
  <c r="F751"/>
  <c r="G758"/>
  <c r="G760"/>
  <c r="G765"/>
  <c r="G767"/>
  <c r="G769"/>
  <c r="F775"/>
  <c r="F779"/>
  <c r="G787"/>
  <c r="G791"/>
  <c r="E792"/>
  <c r="G793"/>
  <c r="G795"/>
  <c r="G797"/>
  <c r="F754"/>
  <c r="F762"/>
  <c r="G794"/>
  <c r="F221" i="5"/>
  <c r="F230"/>
  <c r="F231"/>
  <c r="F234"/>
  <c r="F235"/>
  <c r="F246"/>
  <c r="E223"/>
  <c r="E240"/>
  <c r="E243"/>
  <c r="F220"/>
  <c r="F228"/>
  <c r="F229"/>
  <c r="D247" l="1"/>
  <c r="C141" i="13"/>
  <c r="C220" s="1"/>
  <c r="C227" s="1"/>
  <c r="E189" i="7"/>
  <c r="E204" s="1"/>
  <c r="H136" i="13"/>
  <c r="H141" s="1"/>
  <c r="H220" s="1"/>
  <c r="H227" s="1"/>
  <c r="C189" i="7"/>
  <c r="C204" s="1"/>
  <c r="C8" i="9" s="1"/>
  <c r="H189" i="7"/>
  <c r="H204" s="1"/>
  <c r="C247" i="5"/>
  <c r="E136" i="13"/>
  <c r="E141" s="1"/>
  <c r="E220" s="1"/>
  <c r="E227" s="1"/>
  <c r="C16" i="11"/>
  <c r="E16" s="1"/>
  <c r="D136" i="13"/>
  <c r="D141" s="1"/>
  <c r="D220" s="1"/>
  <c r="D227" s="1"/>
  <c r="D189" i="7"/>
  <c r="D204" s="1"/>
  <c r="F733" i="4"/>
  <c r="E14" i="11"/>
  <c r="C733" i="4"/>
  <c r="G733"/>
  <c r="H733"/>
  <c r="D733"/>
  <c r="E733"/>
  <c r="F110" i="7"/>
  <c r="C46" i="2"/>
  <c r="E46"/>
  <c r="D46"/>
  <c r="F46"/>
  <c r="G46"/>
  <c r="H46"/>
  <c r="G204" i="7"/>
  <c r="G247" i="5"/>
  <c r="G583" i="8"/>
  <c r="E8" i="11"/>
  <c r="F247" i="5"/>
  <c r="G798" i="6"/>
  <c r="E798"/>
  <c r="F798"/>
  <c r="E247" i="5"/>
  <c r="F583" i="8"/>
  <c r="C41" i="11" l="1"/>
  <c r="E41"/>
  <c r="F136" i="13"/>
  <c r="F141" s="1"/>
  <c r="F220" s="1"/>
  <c r="F227" s="1"/>
  <c r="F196" i="7"/>
  <c r="F204" s="1"/>
  <c r="C14" i="9"/>
  <c r="H200" i="3"/>
  <c r="G200"/>
  <c r="F200"/>
  <c r="E200"/>
  <c r="D200"/>
  <c r="C200"/>
  <c r="H189"/>
  <c r="G189"/>
  <c r="F189"/>
  <c r="E189"/>
  <c r="D189"/>
  <c r="C189"/>
  <c r="H182"/>
  <c r="G182"/>
  <c r="F182"/>
  <c r="E182"/>
  <c r="D182"/>
  <c r="C182"/>
  <c r="H174"/>
  <c r="G174"/>
  <c r="F174"/>
  <c r="E174"/>
  <c r="D174"/>
  <c r="C174"/>
  <c r="H166"/>
  <c r="G166"/>
  <c r="F166"/>
  <c r="E166"/>
  <c r="D166"/>
  <c r="C166"/>
  <c r="H160"/>
  <c r="G160"/>
  <c r="F160"/>
  <c r="E160"/>
  <c r="D160"/>
  <c r="C160"/>
  <c r="H153"/>
  <c r="G153"/>
  <c r="F153"/>
  <c r="E153"/>
  <c r="D153"/>
  <c r="C153"/>
  <c r="H145"/>
  <c r="G145"/>
  <c r="F145"/>
  <c r="E145"/>
  <c r="D145"/>
  <c r="C145"/>
  <c r="H226"/>
  <c r="G226"/>
  <c r="F226"/>
  <c r="E226"/>
  <c r="D226"/>
  <c r="C226"/>
  <c r="H119"/>
  <c r="G119"/>
  <c r="F119"/>
  <c r="E119"/>
  <c r="D119"/>
  <c r="C119"/>
  <c r="H109"/>
  <c r="G109"/>
  <c r="F109"/>
  <c r="E109"/>
  <c r="D109"/>
  <c r="C109"/>
  <c r="H101"/>
  <c r="G101"/>
  <c r="F101"/>
  <c r="E101"/>
  <c r="D101"/>
  <c r="C101"/>
  <c r="H93"/>
  <c r="G93"/>
  <c r="F93"/>
  <c r="E93"/>
  <c r="D93"/>
  <c r="C93"/>
  <c r="H71"/>
  <c r="G71"/>
  <c r="F71"/>
  <c r="E71"/>
  <c r="D71"/>
  <c r="C71"/>
  <c r="H61"/>
  <c r="G61"/>
  <c r="F61"/>
  <c r="E61"/>
  <c r="D61"/>
  <c r="C61"/>
  <c r="H50"/>
  <c r="G50"/>
  <c r="F50"/>
  <c r="E50"/>
  <c r="D50"/>
  <c r="C50"/>
  <c r="H17"/>
  <c r="G17"/>
  <c r="F17"/>
  <c r="E17"/>
  <c r="D17"/>
  <c r="C17"/>
  <c r="F213" l="1"/>
  <c r="D214"/>
  <c r="F217"/>
  <c r="C214"/>
  <c r="G214"/>
  <c r="E13" i="1"/>
  <c r="C221" i="3"/>
  <c r="G221"/>
  <c r="C223"/>
  <c r="G223"/>
  <c r="C225"/>
  <c r="G225"/>
  <c r="C229"/>
  <c r="G229"/>
  <c r="C231"/>
  <c r="G231"/>
  <c r="C233"/>
  <c r="G233"/>
  <c r="D213"/>
  <c r="F214"/>
  <c r="H222"/>
  <c r="F221"/>
  <c r="F223"/>
  <c r="D224"/>
  <c r="H224"/>
  <c r="D227"/>
  <c r="H227"/>
  <c r="F225"/>
  <c r="D228"/>
  <c r="H228"/>
  <c r="F229"/>
  <c r="D230"/>
  <c r="H230"/>
  <c r="F231"/>
  <c r="D232"/>
  <c r="H232"/>
  <c r="F233"/>
  <c r="H213"/>
  <c r="D217"/>
  <c r="H217"/>
  <c r="D222"/>
  <c r="C213"/>
  <c r="G213"/>
  <c r="C217"/>
  <c r="G217"/>
  <c r="C222"/>
  <c r="G222"/>
  <c r="C224"/>
  <c r="G224"/>
  <c r="C227"/>
  <c r="G227"/>
  <c r="C228"/>
  <c r="G228"/>
  <c r="C230"/>
  <c r="G230"/>
  <c r="C232"/>
  <c r="G232"/>
  <c r="H214"/>
  <c r="F222"/>
  <c r="D221"/>
  <c r="H221"/>
  <c r="D223"/>
  <c r="H223"/>
  <c r="F224"/>
  <c r="F227"/>
  <c r="D225"/>
  <c r="H225"/>
  <c r="F228"/>
  <c r="D229"/>
  <c r="H229"/>
  <c r="F230"/>
  <c r="D231"/>
  <c r="H231"/>
  <c r="F232"/>
  <c r="D233"/>
  <c r="H233"/>
  <c r="C218"/>
  <c r="C11" i="1"/>
  <c r="G218" i="3"/>
  <c r="F218"/>
  <c r="D218"/>
  <c r="D11" i="1"/>
  <c r="H218" i="3"/>
  <c r="C28" i="1"/>
  <c r="D21"/>
  <c r="D23"/>
  <c r="D26"/>
  <c r="H20"/>
  <c r="H22"/>
  <c r="H28"/>
  <c r="F20"/>
  <c r="F22"/>
  <c r="F28"/>
  <c r="G24"/>
  <c r="G30"/>
  <c r="E213" i="3"/>
  <c r="E8" i="1"/>
  <c r="E217" i="3"/>
  <c r="E10" i="1"/>
  <c r="E222" i="3"/>
  <c r="E223"/>
  <c r="E20" i="1"/>
  <c r="E22"/>
  <c r="E225" i="3"/>
  <c r="E23" i="1"/>
  <c r="E230" i="3"/>
  <c r="E27" i="1"/>
  <c r="E231" i="3"/>
  <c r="E28" i="1"/>
  <c r="E232" i="3"/>
  <c r="E29" i="1"/>
  <c r="D20"/>
  <c r="D22"/>
  <c r="D28"/>
  <c r="H25"/>
  <c r="H30"/>
  <c r="F25"/>
  <c r="F30"/>
  <c r="G21"/>
  <c r="G23"/>
  <c r="G27"/>
  <c r="G29"/>
  <c r="D25"/>
  <c r="D30"/>
  <c r="H24"/>
  <c r="H27"/>
  <c r="H29"/>
  <c r="F24"/>
  <c r="F27"/>
  <c r="F29"/>
  <c r="G20"/>
  <c r="G22"/>
  <c r="G26"/>
  <c r="G25"/>
  <c r="E214" i="3"/>
  <c r="E9" i="1"/>
  <c r="E218" i="3"/>
  <c r="E221"/>
  <c r="E12" i="1"/>
  <c r="E224" i="3"/>
  <c r="E21" i="1"/>
  <c r="E227" i="3"/>
  <c r="E24" i="1"/>
  <c r="E228" i="3"/>
  <c r="E25" i="1"/>
  <c r="E229" i="3"/>
  <c r="E26" i="1"/>
  <c r="E233" i="3"/>
  <c r="E30" i="1"/>
  <c r="C22"/>
  <c r="C30"/>
  <c r="D24"/>
  <c r="D27"/>
  <c r="D29"/>
  <c r="H21"/>
  <c r="H23"/>
  <c r="H26"/>
  <c r="F21"/>
  <c r="F23"/>
  <c r="F26"/>
  <c r="G28"/>
  <c r="C25"/>
  <c r="C24"/>
  <c r="C27"/>
  <c r="C29"/>
  <c r="C23"/>
  <c r="C26"/>
  <c r="D9"/>
  <c r="G9"/>
  <c r="C9"/>
  <c r="F9"/>
  <c r="C21"/>
  <c r="H9"/>
  <c r="C20"/>
  <c r="C12"/>
  <c r="D12"/>
  <c r="H12"/>
  <c r="G12"/>
  <c r="F12"/>
  <c r="D13"/>
  <c r="C13"/>
  <c r="F13"/>
  <c r="G13"/>
  <c r="H13"/>
  <c r="D10"/>
  <c r="G10"/>
  <c r="C10"/>
  <c r="F10"/>
  <c r="H10"/>
  <c r="D8"/>
  <c r="G8"/>
  <c r="C8"/>
  <c r="F8"/>
  <c r="H8"/>
  <c r="E234" i="3" l="1"/>
  <c r="C234"/>
  <c r="H234"/>
  <c r="G234"/>
  <c r="D234"/>
  <c r="F234"/>
  <c r="C31" i="1"/>
  <c r="F31"/>
  <c r="G31"/>
  <c r="H31"/>
  <c r="D31"/>
  <c r="E31"/>
  <c r="C101" i="14" l="1"/>
  <c r="C593" l="1"/>
  <c r="C625" s="1"/>
</calcChain>
</file>

<file path=xl/sharedStrings.xml><?xml version="1.0" encoding="utf-8"?>
<sst xmlns="http://schemas.openxmlformats.org/spreadsheetml/2006/main" count="6552" uniqueCount="391">
  <si>
    <t>Department of Mines &amp; Geology , Udaipur</t>
  </si>
  <si>
    <t>Mineralwise Summary Report (Major Minerals )</t>
  </si>
  <si>
    <t>S. No.</t>
  </si>
  <si>
    <t>Mineral</t>
  </si>
  <si>
    <t>Leases</t>
  </si>
  <si>
    <t>Area</t>
  </si>
  <si>
    <t>Production</t>
  </si>
  <si>
    <t>Sale Value</t>
  </si>
  <si>
    <t>Revenue</t>
  </si>
  <si>
    <t>Employment</t>
  </si>
  <si>
    <t>( No.)</t>
  </si>
  <si>
    <t>(in Hec.)</t>
  </si>
  <si>
    <t>(Nos.)</t>
  </si>
  <si>
    <t xml:space="preserve">  Metallic Minerals</t>
  </si>
  <si>
    <t>Cadmium</t>
  </si>
  <si>
    <t>Copper Ore</t>
  </si>
  <si>
    <t>Iron ore</t>
  </si>
  <si>
    <t xml:space="preserve">Lead </t>
  </si>
  <si>
    <t xml:space="preserve">Zinc </t>
  </si>
  <si>
    <t xml:space="preserve">Silver </t>
  </si>
  <si>
    <t>Manganese</t>
  </si>
  <si>
    <t xml:space="preserve">  Other  Minerals</t>
  </si>
  <si>
    <t>Ball Clay</t>
  </si>
  <si>
    <t>Barytes</t>
  </si>
  <si>
    <t>Calcite</t>
  </si>
  <si>
    <t>China Clay</t>
  </si>
  <si>
    <t>Dolomite</t>
  </si>
  <si>
    <t>Fire Clay</t>
  </si>
  <si>
    <t>Fluorite</t>
  </si>
  <si>
    <t>Garnet (Abr.&amp; Crude)</t>
  </si>
  <si>
    <t>Gypsum</t>
  </si>
  <si>
    <t>Jasper</t>
  </si>
  <si>
    <t>Kyanite</t>
  </si>
  <si>
    <t>Lignite</t>
  </si>
  <si>
    <t>Limestone</t>
  </si>
  <si>
    <t>Magnesite</t>
  </si>
  <si>
    <t xml:space="preserve">Mica  </t>
  </si>
  <si>
    <t>Ochres</t>
  </si>
  <si>
    <t>Phyrophilite</t>
  </si>
  <si>
    <t>Quartz</t>
  </si>
  <si>
    <t>Felspar</t>
  </si>
  <si>
    <t>Rock-Phosphate</t>
  </si>
  <si>
    <t>Selenite</t>
  </si>
  <si>
    <t>Silica Sand</t>
  </si>
  <si>
    <t>Siliceous Earth</t>
  </si>
  <si>
    <t>Soapstone</t>
  </si>
  <si>
    <t>Vermiculite</t>
  </si>
  <si>
    <t>Wollastonite</t>
  </si>
  <si>
    <t>Misc. Income</t>
  </si>
  <si>
    <t>Total</t>
  </si>
  <si>
    <t>Mineralwise Summary Report (Minor Minerals)</t>
  </si>
  <si>
    <t>(in Hectors)</t>
  </si>
  <si>
    <t>Bentonite</t>
  </si>
  <si>
    <t>Brick Earth</t>
  </si>
  <si>
    <t>Chert</t>
  </si>
  <si>
    <t>Chips Powder/Limestone</t>
  </si>
  <si>
    <t>Fuller's Earth/Kharia Mitti</t>
  </si>
  <si>
    <t>Granite</t>
  </si>
  <si>
    <t>Kankar-Bajri</t>
  </si>
  <si>
    <t>Limestone (Burning)</t>
  </si>
  <si>
    <t>Limestone (Dimnl.)</t>
  </si>
  <si>
    <t>Marble</t>
  </si>
  <si>
    <t>Masonary Stone</t>
  </si>
  <si>
    <t>Mill Stone</t>
  </si>
  <si>
    <t>Mitti</t>
  </si>
  <si>
    <t xml:space="preserve">Murram/Gravel/Gitti </t>
  </si>
  <si>
    <t>Phylite-shist/Patti Katla</t>
  </si>
  <si>
    <t>Quartzite</t>
  </si>
  <si>
    <t>Rhyolite</t>
  </si>
  <si>
    <t>Salt Petre</t>
  </si>
  <si>
    <t>Sandstone</t>
  </si>
  <si>
    <t>Serpentine</t>
  </si>
  <si>
    <t>Slate Stone</t>
  </si>
  <si>
    <t>Stone Balast</t>
  </si>
  <si>
    <t>Inc. from Govt. Deptt.</t>
  </si>
  <si>
    <t xml:space="preserve">Mineralwise Report (Major Minerals ) </t>
  </si>
  <si>
    <t>Office</t>
  </si>
  <si>
    <t>(in Hector)</t>
  </si>
  <si>
    <t>(Tons)</t>
  </si>
  <si>
    <t>(Rs.)</t>
  </si>
  <si>
    <t>ME Bhilwara</t>
  </si>
  <si>
    <t>ME Rajasmand II</t>
  </si>
  <si>
    <t>ME Udaipur</t>
  </si>
  <si>
    <t>ME Jhunjhunu</t>
  </si>
  <si>
    <t>Iron Ore</t>
  </si>
  <si>
    <t>ME Alwar</t>
  </si>
  <si>
    <t>ME Jaipur</t>
  </si>
  <si>
    <t>AME Kotputli</t>
  </si>
  <si>
    <t>AME Neem Ka Thana</t>
  </si>
  <si>
    <t>ME Rajsamand II</t>
  </si>
  <si>
    <t>ME Sirohi</t>
  </si>
  <si>
    <t>ME Ajmer</t>
  </si>
  <si>
    <t>Silver</t>
  </si>
  <si>
    <t>ME Rajasman II</t>
  </si>
  <si>
    <t>ME Sojat City</t>
  </si>
  <si>
    <t>ME Bikaner</t>
  </si>
  <si>
    <t>ME Jalore</t>
  </si>
  <si>
    <t>ME Rajsamand I</t>
  </si>
  <si>
    <t>AME Salumber</t>
  </si>
  <si>
    <t>ME Sikar</t>
  </si>
  <si>
    <t>AME Barmer</t>
  </si>
  <si>
    <t>ME Bijoliya</t>
  </si>
  <si>
    <t>ME Bundi II</t>
  </si>
  <si>
    <t>ME Chittorgarh</t>
  </si>
  <si>
    <t>AME Gotan</t>
  </si>
  <si>
    <t>ME Karoli</t>
  </si>
  <si>
    <t>ME Nagaur</t>
  </si>
  <si>
    <t>AME Nimbahera</t>
  </si>
  <si>
    <t>AME Sawai Madhpur</t>
  </si>
  <si>
    <t>AME Dausa</t>
  </si>
  <si>
    <t>ME Pratapgarh</t>
  </si>
  <si>
    <t>AME Neem KA Thana</t>
  </si>
  <si>
    <t>ME Bharatpur</t>
  </si>
  <si>
    <t>AME Dungarpur</t>
  </si>
  <si>
    <t>AME Jalore</t>
  </si>
  <si>
    <t>AME Tonk</t>
  </si>
  <si>
    <t>AME Hanumanghar</t>
  </si>
  <si>
    <t>ME Jodhpur</t>
  </si>
  <si>
    <t>ME Kota</t>
  </si>
  <si>
    <t>ME Ramganj Mandi</t>
  </si>
  <si>
    <t>Ochres/ Red Ochre/ Yellow Ochre</t>
  </si>
  <si>
    <t>Pyrophylite</t>
  </si>
  <si>
    <t>ME Amet</t>
  </si>
  <si>
    <t>ME Makrana</t>
  </si>
  <si>
    <t>AME Sawai Madhopur</t>
  </si>
  <si>
    <t>Siliceous earth</t>
  </si>
  <si>
    <t>AME Rishabhdev</t>
  </si>
  <si>
    <t>AME Jhalawar</t>
  </si>
  <si>
    <t>Mineral wise Summary Report (Major Minerals)</t>
  </si>
  <si>
    <t>Garnet(Abr.&amp; Crude)</t>
  </si>
  <si>
    <t>Mineralwise Report (Minor Minerals)</t>
  </si>
  <si>
    <t>Brick earth</t>
  </si>
  <si>
    <t>ME Dholpur</t>
  </si>
  <si>
    <t>ME Jhunujhunu</t>
  </si>
  <si>
    <t>ME Karauli</t>
  </si>
  <si>
    <t>Fuller's Earth/ Chikani mitti/other mitti/kharia mitti</t>
  </si>
  <si>
    <t>ME Aamet</t>
  </si>
  <si>
    <t>ME Sojatcity</t>
  </si>
  <si>
    <t>AME Baran</t>
  </si>
  <si>
    <t>ME Bijolia</t>
  </si>
  <si>
    <t>ME Bundi -II</t>
  </si>
  <si>
    <t>ME Jhunjhnu</t>
  </si>
  <si>
    <t>Limestone (Dimn.)</t>
  </si>
  <si>
    <t>AME Balesar</t>
  </si>
  <si>
    <t>Masanory stone</t>
  </si>
  <si>
    <t>Murram/Gitti /Gravel</t>
  </si>
  <si>
    <t>ME Bundi -I</t>
  </si>
  <si>
    <t>Stone ballast</t>
  </si>
  <si>
    <t>ME Banswara</t>
  </si>
  <si>
    <t>ME Barmer</t>
  </si>
  <si>
    <t>ME Bundi - I</t>
  </si>
  <si>
    <t>ME Dungarpur</t>
  </si>
  <si>
    <t>ME Jaisalmer</t>
  </si>
  <si>
    <t>ME Sriganganagar</t>
  </si>
  <si>
    <t>Mineralwise Report (Minor Minerals )</t>
  </si>
  <si>
    <t>Officewise Report (Major Minerals)</t>
  </si>
  <si>
    <t xml:space="preserve">Quartz/Felspar </t>
  </si>
  <si>
    <t>TOTAL</t>
  </si>
  <si>
    <t>Mica</t>
  </si>
  <si>
    <t>Lead-Zinc</t>
  </si>
  <si>
    <t>Garnet</t>
  </si>
  <si>
    <t>Felspar/Quartz</t>
  </si>
  <si>
    <t>Silicious Earth</t>
  </si>
  <si>
    <t>Red Ochre</t>
  </si>
  <si>
    <t>Ochres (Yellow)</t>
  </si>
  <si>
    <t>Limestone(SMS)</t>
  </si>
  <si>
    <t>Silicious earth</t>
  </si>
  <si>
    <t>Falspar-Quartz/Silica</t>
  </si>
  <si>
    <t>Fire Clay, Red Ocher</t>
  </si>
  <si>
    <t>Quartz-Felspar</t>
  </si>
  <si>
    <t>China clay</t>
  </si>
  <si>
    <t>AME Neem ka Thana</t>
  </si>
  <si>
    <t>Quartz-Felspar/Silica Sand</t>
  </si>
  <si>
    <t>Lead</t>
  </si>
  <si>
    <t>Zinc</t>
  </si>
  <si>
    <t>Quartz.Felspar</t>
  </si>
  <si>
    <t>ME Shri Ganganagar</t>
  </si>
  <si>
    <t>Ochres(Red Ochre)</t>
  </si>
  <si>
    <t>Officewise Summary Report (Major Minerals)</t>
  </si>
  <si>
    <t>No.</t>
  </si>
  <si>
    <t xml:space="preserve"> Department of Mines &amp; Geology, Udaipur</t>
  </si>
  <si>
    <t xml:space="preserve">Officewise Report (Minor  Minerals) </t>
  </si>
  <si>
    <t>S.No.</t>
  </si>
  <si>
    <t>Phylite- shist</t>
  </si>
  <si>
    <t>Kankar-Bazri</t>
  </si>
  <si>
    <t>Patti Katla/Phylite-Shisht</t>
  </si>
  <si>
    <t>Patti Katla</t>
  </si>
  <si>
    <t>Murram/ Gravel</t>
  </si>
  <si>
    <t>Gravel</t>
  </si>
  <si>
    <t>Masanory Stone</t>
  </si>
  <si>
    <t>Fuller,s Earth</t>
  </si>
  <si>
    <t>ME Beawar</t>
  </si>
  <si>
    <t>Phylite-Shisht</t>
  </si>
  <si>
    <t>Fuller's Earth</t>
  </si>
  <si>
    <t>Murram</t>
  </si>
  <si>
    <t>AME  Dausa</t>
  </si>
  <si>
    <t>Masonary Stone/Patti katla</t>
  </si>
  <si>
    <t>Sand stone</t>
  </si>
  <si>
    <t>Bantonite</t>
  </si>
  <si>
    <t xml:space="preserve"> Mitti</t>
  </si>
  <si>
    <t>Phylite/ Patti Katla</t>
  </si>
  <si>
    <t>Mill stone</t>
  </si>
  <si>
    <t>Kharia Mitti</t>
  </si>
  <si>
    <t>Greval</t>
  </si>
  <si>
    <t>Chips Powder</t>
  </si>
  <si>
    <t>Phylite-Shist</t>
  </si>
  <si>
    <t>Chikani Mitti</t>
  </si>
  <si>
    <t>Limestone(Burning)</t>
  </si>
  <si>
    <t>Limestone(Dimensional)</t>
  </si>
  <si>
    <t>ME Sri Ganganagar</t>
  </si>
  <si>
    <t>Officewise Summary Report (Minor Minerals)</t>
  </si>
  <si>
    <t>ME  Aamet</t>
  </si>
  <si>
    <t>ME  Ajmer</t>
  </si>
  <si>
    <t>ME  Alwar</t>
  </si>
  <si>
    <t>A.M.E. Baran</t>
  </si>
  <si>
    <t>M.E. Beawar</t>
  </si>
  <si>
    <t>ME  Bijoliya</t>
  </si>
  <si>
    <t>ME  Bharatpur</t>
  </si>
  <si>
    <t>ME  Bhilwara</t>
  </si>
  <si>
    <t>ME  Bikaner</t>
  </si>
  <si>
    <t>ME  Bundi I</t>
  </si>
  <si>
    <t>ME  Bundi II</t>
  </si>
  <si>
    <t>ME  Chittorgarh</t>
  </si>
  <si>
    <t>A.M.E. Dausa</t>
  </si>
  <si>
    <t>ME  Dholpur</t>
  </si>
  <si>
    <t>A.M.E. Hanumanghar</t>
  </si>
  <si>
    <t>ME  Jaipur</t>
  </si>
  <si>
    <t>ME  Jalore</t>
  </si>
  <si>
    <t>M.E. Jhunjhunu</t>
  </si>
  <si>
    <t>ME  Jodhpur</t>
  </si>
  <si>
    <t>ME  Karoli</t>
  </si>
  <si>
    <t>ME  Kota</t>
  </si>
  <si>
    <t>ME  Makarana</t>
  </si>
  <si>
    <t>ME  Nagaur</t>
  </si>
  <si>
    <t>A.M.E. Neem Ka Thana</t>
  </si>
  <si>
    <t>ME  Rajsamand I</t>
  </si>
  <si>
    <t>ME  Rajsamand II</t>
  </si>
  <si>
    <t>ME  Ramganj Mandi</t>
  </si>
  <si>
    <t>A.M.E. Sawai Madhopur</t>
  </si>
  <si>
    <t>ME  Sikar</t>
  </si>
  <si>
    <t>ME  Sirohi</t>
  </si>
  <si>
    <t>ME  Sojat City</t>
  </si>
  <si>
    <t>ME  Udaipur</t>
  </si>
  <si>
    <t>Gr.Total</t>
  </si>
  <si>
    <t xml:space="preserve">Districtwise Report (Major Minerals) </t>
  </si>
  <si>
    <t>Ajmer</t>
  </si>
  <si>
    <t xml:space="preserve"> Alwar</t>
  </si>
  <si>
    <t>Banswara</t>
  </si>
  <si>
    <t>Barmer</t>
  </si>
  <si>
    <t>Bharatpur</t>
  </si>
  <si>
    <t>Bhilwara</t>
  </si>
  <si>
    <t>Bikaner</t>
  </si>
  <si>
    <t>Bundi</t>
  </si>
  <si>
    <t>Chittorgarh</t>
  </si>
  <si>
    <t>Dausa</t>
  </si>
  <si>
    <t>Dungarpur</t>
  </si>
  <si>
    <t>Hanumangarh</t>
  </si>
  <si>
    <t>Jaipur</t>
  </si>
  <si>
    <t xml:space="preserve">Mica   </t>
  </si>
  <si>
    <t>Jaisalmer</t>
  </si>
  <si>
    <t>Jalore</t>
  </si>
  <si>
    <t>Jhunjhunu</t>
  </si>
  <si>
    <t>Jodhpur</t>
  </si>
  <si>
    <t xml:space="preserve"> Kota</t>
  </si>
  <si>
    <t>Nagaur</t>
  </si>
  <si>
    <t>Pali</t>
  </si>
  <si>
    <t>Pratapgarh</t>
  </si>
  <si>
    <t>Rajsamand</t>
  </si>
  <si>
    <t xml:space="preserve">Sawai Madhopur </t>
  </si>
  <si>
    <t>Sikar</t>
  </si>
  <si>
    <t>Sirohi</t>
  </si>
  <si>
    <t xml:space="preserve">Tonk </t>
  </si>
  <si>
    <t>Udaipur</t>
  </si>
  <si>
    <t>Mines &amp; Geology Department, Udaipur</t>
  </si>
  <si>
    <t>DISTRICTWISE MAJOR MINERAL STATISTICS</t>
  </si>
  <si>
    <t>District</t>
  </si>
  <si>
    <t>Alwar</t>
  </si>
  <si>
    <t>Jaiselmer</t>
  </si>
  <si>
    <t>Karoli</t>
  </si>
  <si>
    <t>Kota</t>
  </si>
  <si>
    <t xml:space="preserve">Rajsamand </t>
  </si>
  <si>
    <t>Sawai Madhopur</t>
  </si>
  <si>
    <t>Shri Ganganagar</t>
  </si>
  <si>
    <t>Tonk</t>
  </si>
  <si>
    <t xml:space="preserve">Districtwise Report (Minor Minerals) </t>
  </si>
  <si>
    <t xml:space="preserve"> Barmer</t>
  </si>
  <si>
    <t>Baran</t>
  </si>
  <si>
    <t xml:space="preserve">Bundi </t>
  </si>
  <si>
    <t>Churu</t>
  </si>
  <si>
    <t>Dholpur</t>
  </si>
  <si>
    <t>Jhalawar</t>
  </si>
  <si>
    <t xml:space="preserve"> Jodhpur</t>
  </si>
  <si>
    <t>Karauli</t>
  </si>
  <si>
    <t>Sriganganagar</t>
  </si>
  <si>
    <t>DISTRICTWISE MINOR MINERAL STATISTICS</t>
  </si>
  <si>
    <t>Ø-la-</t>
  </si>
  <si>
    <t xml:space="preserve">[kfut fj;k;rksa dk izdkj </t>
  </si>
  <si>
    <r>
      <t xml:space="preserve">vuqlwfpr tkfr     </t>
    </r>
    <r>
      <rPr>
        <b/>
        <sz val="16"/>
        <color indexed="8"/>
        <rFont val="Times New Roman"/>
        <family val="1"/>
      </rPr>
      <t>( S.C. )</t>
    </r>
    <r>
      <rPr>
        <b/>
        <sz val="16"/>
        <color indexed="8"/>
        <rFont val="Kruti Dev 010"/>
      </rPr>
      <t xml:space="preserve">    </t>
    </r>
  </si>
  <si>
    <r>
      <t xml:space="preserve">vuqlwfpr tu tkfr </t>
    </r>
    <r>
      <rPr>
        <b/>
        <sz val="16"/>
        <color indexed="8"/>
        <rFont val="Times New Roman"/>
        <family val="1"/>
      </rPr>
      <t>( S.T. )</t>
    </r>
  </si>
  <si>
    <r>
      <t xml:space="preserve">vU; fiNMk oxZ  </t>
    </r>
    <r>
      <rPr>
        <b/>
        <sz val="16"/>
        <color indexed="8"/>
        <rFont val="Times New Roman"/>
        <family val="1"/>
      </rPr>
      <t xml:space="preserve">(O.B.C) </t>
    </r>
  </si>
  <si>
    <t xml:space="preserve">iz/kku [kfut </t>
  </si>
  <si>
    <t xml:space="preserve">viz/kku [kfut </t>
  </si>
  <si>
    <t>ih- ,y -</t>
  </si>
  <si>
    <t xml:space="preserve">Dokjh ykblsal </t>
  </si>
  <si>
    <t>,l- Vh- ih-</t>
  </si>
  <si>
    <t xml:space="preserve">dqy ;ksx </t>
  </si>
  <si>
    <t>DISTRICTWISE  MINERAL STATISTICS</t>
  </si>
  <si>
    <t>No. Of Leases</t>
  </si>
  <si>
    <t>Major</t>
  </si>
  <si>
    <t>Minor</t>
  </si>
  <si>
    <t>ME Churu</t>
  </si>
  <si>
    <t>A.M.E. Sawar</t>
  </si>
  <si>
    <t>AME Rupvash</t>
  </si>
  <si>
    <t>AME Sawar</t>
  </si>
  <si>
    <t>AME Churu</t>
  </si>
  <si>
    <t xml:space="preserve">odZ vkMZj </t>
  </si>
  <si>
    <t xml:space="preserve">Mill Stone  </t>
  </si>
  <si>
    <t>(In Hector)</t>
  </si>
  <si>
    <t>F.Y. : 2015-16</t>
  </si>
  <si>
    <t>YEAR 2015-16</t>
  </si>
  <si>
    <t xml:space="preserve">Lead Zinc </t>
  </si>
  <si>
    <t xml:space="preserve">YEAR 2015-16 </t>
  </si>
  <si>
    <t xml:space="preserve">                    YEAR 2015-16                    </t>
  </si>
  <si>
    <t xml:space="preserve">                    YEAR 2015-16                     </t>
  </si>
  <si>
    <t xml:space="preserve">F.Y. : 2015-16 </t>
  </si>
  <si>
    <t>Minerals</t>
  </si>
  <si>
    <t>ME Gotan</t>
  </si>
  <si>
    <t>Felspar-Quartz</t>
  </si>
  <si>
    <t xml:space="preserve"> Clay</t>
  </si>
  <si>
    <t>ME Makanra</t>
  </si>
  <si>
    <t>AME Roopwas</t>
  </si>
  <si>
    <t>Silica Send</t>
  </si>
  <si>
    <t>Mitt</t>
  </si>
  <si>
    <t>Bajari</t>
  </si>
  <si>
    <t>Lime Stone</t>
  </si>
  <si>
    <t>Quartz/Felspar /Garnet</t>
  </si>
  <si>
    <t>White Clay</t>
  </si>
  <si>
    <t>AME Kotputali</t>
  </si>
  <si>
    <t>Bauxite</t>
  </si>
  <si>
    <t xml:space="preserve">Limestone </t>
  </si>
  <si>
    <t>ME Udaipu</t>
  </si>
  <si>
    <t>Lead Con.</t>
  </si>
  <si>
    <t>49-48</t>
  </si>
  <si>
    <t>Kaolin</t>
  </si>
  <si>
    <t>ME Naguar</t>
  </si>
  <si>
    <t>Phylite-Shist/Patti Katla</t>
  </si>
  <si>
    <t>ME Pratapghar</t>
  </si>
  <si>
    <t>Ocher /China Clay</t>
  </si>
  <si>
    <t>Red Ocher</t>
  </si>
  <si>
    <t>AME Swai Madhopur</t>
  </si>
  <si>
    <t>White Clay/China Clay</t>
  </si>
  <si>
    <t xml:space="preserve">Rajasmand </t>
  </si>
  <si>
    <t xml:space="preserve"> Ajmer</t>
  </si>
  <si>
    <t xml:space="preserve"> Pali</t>
  </si>
  <si>
    <t xml:space="preserve"> Bikaner</t>
  </si>
  <si>
    <t xml:space="preserve"> Banswara</t>
  </si>
  <si>
    <t xml:space="preserve"> Sirohi</t>
  </si>
  <si>
    <t xml:space="preserve"> Dungarpur</t>
  </si>
  <si>
    <t xml:space="preserve"> Udaipur</t>
  </si>
  <si>
    <t>Zinc Con.</t>
  </si>
  <si>
    <t>Lead  Con.</t>
  </si>
  <si>
    <t>Hanumanghar</t>
  </si>
  <si>
    <t>Jhunujhunu</t>
  </si>
  <si>
    <t xml:space="preserve"> Bundi </t>
  </si>
  <si>
    <t xml:space="preserve"> Hanumanghar</t>
  </si>
  <si>
    <t>Chittorghar</t>
  </si>
  <si>
    <t>Jhunjhnu</t>
  </si>
  <si>
    <t>Sawai Madhpur</t>
  </si>
  <si>
    <t>Nagour</t>
  </si>
  <si>
    <t>Partapghar</t>
  </si>
  <si>
    <t>Ochres/Red Ochres</t>
  </si>
  <si>
    <t>Kankar-Bajari</t>
  </si>
  <si>
    <t>Shree Ganganagar</t>
  </si>
  <si>
    <t>Red Ochre/Yellow Ocher</t>
  </si>
  <si>
    <t>Phylite- Shist</t>
  </si>
  <si>
    <t>China Clay/ White Clay</t>
  </si>
  <si>
    <t>Naguar</t>
  </si>
  <si>
    <t>(Lac' Rs.)</t>
  </si>
  <si>
    <t>(Crore' Rs.)</t>
  </si>
  <si>
    <t>(Lac' Tons)</t>
  </si>
  <si>
    <t>( Lac' Tons)</t>
  </si>
  <si>
    <t xml:space="preserve">Districtwise Minerals Report (Major Minerals) </t>
  </si>
  <si>
    <t xml:space="preserve">Districtwise Minerals Report (Minor Minerals) </t>
  </si>
  <si>
    <t xml:space="preserve">o"kZ 2015&amp;16 es fnukad 31-3-2016 dks izHkkoh [kfut fj;k;rksa dk fooj.k  </t>
  </si>
  <si>
    <t xml:space="preserve">fnukad 31-3-2016 dks izHkkoh [kfut fj;k;rksa dh la[;k </t>
  </si>
  <si>
    <t>Asbestos</t>
  </si>
  <si>
    <t>Beryl</t>
  </si>
  <si>
    <t>Emerald Crude</t>
  </si>
  <si>
    <t>Epidote</t>
  </si>
  <si>
    <t>ME Kotputli</t>
  </si>
  <si>
    <t xml:space="preserve"> Bhilwara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</si>
</sst>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 * #,##0_ ;_ * \-#,##0_ ;_ * \-??_ ;_ @_ "/>
    <numFmt numFmtId="168" formatCode="dddd&quot;, &quot;mmmm\ dd&quot;, &quot;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18"/>
      <color indexed="8"/>
      <name val="Calibri"/>
      <family val="2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sz val="16"/>
      <name val="Monotype Corsiva"/>
      <family val="4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9"/>
      <color indexed="8"/>
      <name val="Kruti Dev 010"/>
    </font>
    <font>
      <b/>
      <sz val="16"/>
      <color indexed="8"/>
      <name val="Kruti Dev 010"/>
    </font>
    <font>
      <b/>
      <sz val="16"/>
      <color indexed="8"/>
      <name val="Times New Roman"/>
      <family val="1"/>
    </font>
    <font>
      <b/>
      <sz val="24"/>
      <color indexed="8"/>
      <name val="Kruti Dev 010"/>
    </font>
    <font>
      <b/>
      <sz val="16"/>
      <color indexed="8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20"/>
      <name val="Segoe UI Symbol"/>
      <family val="2"/>
    </font>
    <font>
      <b/>
      <sz val="25"/>
      <name val="Segoe UI Symbol"/>
      <family val="2"/>
    </font>
    <font>
      <b/>
      <sz val="18"/>
      <name val="Segoe UI Symbol"/>
      <family val="2"/>
    </font>
    <font>
      <b/>
      <sz val="25"/>
      <name val="Times New Roman"/>
      <family val="1"/>
    </font>
    <font>
      <sz val="16"/>
      <color indexed="8"/>
      <name val="Kruti Dev 010"/>
    </font>
    <font>
      <sz val="16"/>
      <color indexed="8"/>
      <name val="Arial"/>
      <family val="2"/>
    </font>
    <font>
      <b/>
      <sz val="26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24"/>
      </patternFill>
    </fill>
    <fill>
      <patternFill patternType="solid">
        <fgColor indexed="31"/>
        <bgColor indexed="22"/>
      </patternFill>
    </fill>
    <fill>
      <patternFill patternType="solid">
        <fgColor rgb="FF9999FF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53">
    <xf numFmtId="0" fontId="0" fillId="0" borderId="0" xfId="0"/>
    <xf numFmtId="0" fontId="5" fillId="4" borderId="4" xfId="0" applyFont="1" applyFill="1" applyBorder="1" applyAlignment="1"/>
    <xf numFmtId="0" fontId="0" fillId="4" borderId="0" xfId="0" applyFill="1"/>
    <xf numFmtId="0" fontId="11" fillId="4" borderId="0" xfId="0" applyFont="1" applyFill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/>
    </xf>
    <xf numFmtId="0" fontId="8" fillId="3" borderId="2" xfId="2" applyFont="1" applyFill="1" applyBorder="1" applyAlignment="1">
      <alignment horizontal="right"/>
    </xf>
    <xf numFmtId="2" fontId="8" fillId="3" borderId="2" xfId="2" applyNumberFormat="1" applyFont="1" applyFill="1" applyBorder="1" applyAlignment="1">
      <alignment horizontal="right"/>
    </xf>
    <xf numFmtId="164" fontId="8" fillId="3" borderId="2" xfId="2" applyNumberFormat="1" applyFont="1" applyFill="1" applyBorder="1" applyAlignment="1">
      <alignment horizontal="right"/>
    </xf>
    <xf numFmtId="1" fontId="8" fillId="3" borderId="2" xfId="2" applyNumberFormat="1" applyFont="1" applyFill="1" applyBorder="1" applyAlignment="1">
      <alignment horizontal="right"/>
    </xf>
    <xf numFmtId="2" fontId="15" fillId="0" borderId="5" xfId="2" applyNumberFormat="1" applyFont="1" applyFill="1" applyBorder="1"/>
    <xf numFmtId="0" fontId="14" fillId="0" borderId="5" xfId="2" applyFont="1" applyFill="1" applyBorder="1" applyAlignment="1">
      <alignment horizontal="right"/>
    </xf>
    <xf numFmtId="164" fontId="14" fillId="0" borderId="5" xfId="2" applyNumberFormat="1" applyFont="1" applyFill="1" applyBorder="1" applyAlignment="1">
      <alignment horizontal="right"/>
    </xf>
    <xf numFmtId="1" fontId="14" fillId="0" borderId="5" xfId="2" applyNumberFormat="1" applyFont="1" applyFill="1" applyBorder="1" applyAlignment="1">
      <alignment horizontal="right"/>
    </xf>
    <xf numFmtId="0" fontId="14" fillId="0" borderId="8" xfId="2" applyFont="1" applyFill="1" applyBorder="1" applyAlignment="1">
      <alignment vertical="center"/>
    </xf>
    <xf numFmtId="0" fontId="14" fillId="0" borderId="2" xfId="2" applyFont="1" applyFill="1" applyBorder="1" applyAlignment="1">
      <alignment vertical="center"/>
    </xf>
    <xf numFmtId="2" fontId="15" fillId="0" borderId="2" xfId="2" applyNumberFormat="1" applyFont="1" applyFill="1" applyBorder="1"/>
    <xf numFmtId="0" fontId="16" fillId="0" borderId="2" xfId="2" applyFont="1" applyFill="1" applyBorder="1" applyAlignment="1">
      <alignment vertical="center" wrapText="1"/>
    </xf>
    <xf numFmtId="166" fontId="8" fillId="3" borderId="2" xfId="2" applyNumberFormat="1" applyFont="1" applyFill="1" applyBorder="1" applyAlignment="1">
      <alignment horizontal="right"/>
    </xf>
    <xf numFmtId="0" fontId="16" fillId="0" borderId="2" xfId="2" applyFont="1" applyFill="1" applyBorder="1" applyAlignment="1">
      <alignment vertical="center"/>
    </xf>
    <xf numFmtId="0" fontId="15" fillId="0" borderId="2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right"/>
    </xf>
    <xf numFmtId="164" fontId="14" fillId="0" borderId="0" xfId="2" applyNumberFormat="1" applyFont="1" applyAlignment="1">
      <alignment horizontal="right"/>
    </xf>
    <xf numFmtId="1" fontId="14" fillId="0" borderId="0" xfId="2" applyNumberFormat="1" applyFont="1" applyAlignment="1">
      <alignment horizontal="right"/>
    </xf>
    <xf numFmtId="0" fontId="14" fillId="0" borderId="0" xfId="2" applyFont="1" applyFill="1"/>
    <xf numFmtId="164" fontId="14" fillId="0" borderId="7" xfId="2" applyNumberFormat="1" applyFont="1" applyFill="1" applyBorder="1"/>
    <xf numFmtId="0" fontId="18" fillId="0" borderId="0" xfId="0" applyFont="1"/>
    <xf numFmtId="0" fontId="20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1" fontId="8" fillId="3" borderId="2" xfId="2" applyNumberFormat="1" applyFont="1" applyFill="1" applyBorder="1"/>
    <xf numFmtId="164" fontId="8" fillId="3" borderId="2" xfId="2" applyNumberFormat="1" applyFont="1" applyFill="1" applyBorder="1"/>
    <xf numFmtId="0" fontId="8" fillId="3" borderId="2" xfId="2" applyFont="1" applyFill="1" applyBorder="1"/>
    <xf numFmtId="0" fontId="8" fillId="0" borderId="0" xfId="2" applyFont="1" applyFill="1" applyBorder="1"/>
    <xf numFmtId="164" fontId="8" fillId="0" borderId="0" xfId="2" applyNumberFormat="1" applyFont="1" applyFill="1" applyBorder="1"/>
    <xf numFmtId="1" fontId="8" fillId="0" borderId="0" xfId="2" applyNumberFormat="1" applyFont="1" applyFill="1" applyBorder="1"/>
    <xf numFmtId="0" fontId="14" fillId="0" borderId="8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15" fillId="0" borderId="0" xfId="2" applyFont="1" applyFill="1" applyBorder="1"/>
    <xf numFmtId="164" fontId="15" fillId="0" borderId="0" xfId="2" applyNumberFormat="1" applyFont="1" applyFill="1" applyBorder="1"/>
    <xf numFmtId="1" fontId="15" fillId="0" borderId="0" xfId="2" applyNumberFormat="1" applyFont="1" applyFill="1" applyBorder="1"/>
    <xf numFmtId="0" fontId="14" fillId="0" borderId="2" xfId="0" applyFont="1" applyBorder="1" applyAlignment="1">
      <alignment horizontal="right" vertical="center" wrapText="1"/>
    </xf>
    <xf numFmtId="2" fontId="8" fillId="3" borderId="2" xfId="2" applyNumberFormat="1" applyFont="1" applyFill="1" applyBorder="1"/>
    <xf numFmtId="0" fontId="22" fillId="0" borderId="7" xfId="2" applyFont="1" applyFill="1" applyBorder="1" applyAlignment="1">
      <alignment horizontal="center"/>
    </xf>
    <xf numFmtId="0" fontId="21" fillId="0" borderId="0" xfId="2" applyFont="1" applyFill="1" applyBorder="1"/>
    <xf numFmtId="0" fontId="23" fillId="0" borderId="0" xfId="2" applyFont="1" applyFill="1" applyBorder="1"/>
    <xf numFmtId="2" fontId="8" fillId="3" borderId="8" xfId="2" applyNumberFormat="1" applyFont="1" applyFill="1" applyBorder="1" applyAlignment="1">
      <alignment horizontal="center" vertical="center"/>
    </xf>
    <xf numFmtId="1" fontId="8" fillId="3" borderId="8" xfId="2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2" fontId="14" fillId="3" borderId="8" xfId="2" applyNumberFormat="1" applyFont="1" applyFill="1" applyBorder="1" applyAlignment="1">
      <alignment horizontal="center" vertical="center"/>
    </xf>
    <xf numFmtId="1" fontId="14" fillId="3" borderId="8" xfId="2" applyNumberFormat="1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2" fontId="14" fillId="3" borderId="11" xfId="2" applyNumberFormat="1" applyFont="1" applyFill="1" applyBorder="1" applyAlignment="1">
      <alignment horizontal="center" vertical="center"/>
    </xf>
    <xf numFmtId="1" fontId="14" fillId="3" borderId="11" xfId="2" applyNumberFormat="1" applyFont="1" applyFill="1" applyBorder="1" applyAlignment="1">
      <alignment horizontal="center" vertical="center"/>
    </xf>
    <xf numFmtId="2" fontId="8" fillId="3" borderId="11" xfId="2" applyNumberFormat="1" applyFont="1" applyFill="1" applyBorder="1" applyAlignment="1">
      <alignment horizontal="center" vertical="center"/>
    </xf>
    <xf numFmtId="1" fontId="8" fillId="3" borderId="11" xfId="2" applyNumberFormat="1" applyFont="1" applyFill="1" applyBorder="1" applyAlignment="1">
      <alignment horizontal="center" vertical="center"/>
    </xf>
    <xf numFmtId="2" fontId="14" fillId="3" borderId="2" xfId="2" applyNumberFormat="1" applyFont="1" applyFill="1" applyBorder="1" applyAlignment="1">
      <alignment horizontal="center" vertical="center"/>
    </xf>
    <xf numFmtId="1" fontId="14" fillId="3" borderId="2" xfId="2" applyNumberFormat="1" applyFont="1" applyFill="1" applyBorder="1" applyAlignment="1">
      <alignment horizontal="center" vertical="center"/>
    </xf>
    <xf numFmtId="2" fontId="16" fillId="0" borderId="0" xfId="2" applyNumberFormat="1" applyFont="1" applyFill="1"/>
    <xf numFmtId="0" fontId="9" fillId="0" borderId="8" xfId="2" applyFont="1" applyFill="1" applyBorder="1" applyAlignment="1">
      <alignment vertical="center"/>
    </xf>
    <xf numFmtId="0" fontId="14" fillId="3" borderId="12" xfId="2" applyFont="1" applyFill="1" applyBorder="1" applyAlignment="1">
      <alignment horizontal="center" vertical="center"/>
    </xf>
    <xf numFmtId="0" fontId="16" fillId="0" borderId="0" xfId="2" applyFont="1" applyFill="1" applyBorder="1"/>
    <xf numFmtId="0" fontId="21" fillId="0" borderId="0" xfId="2" applyFont="1" applyFill="1"/>
    <xf numFmtId="0" fontId="16" fillId="0" borderId="0" xfId="2" applyFont="1" applyFill="1"/>
    <xf numFmtId="1" fontId="9" fillId="3" borderId="8" xfId="2" applyNumberFormat="1" applyFont="1" applyFill="1" applyBorder="1" applyAlignment="1">
      <alignment horizontal="center" vertical="center"/>
    </xf>
    <xf numFmtId="0" fontId="14" fillId="0" borderId="0" xfId="2" applyFont="1" applyFill="1" applyBorder="1"/>
    <xf numFmtId="0" fontId="16" fillId="0" borderId="0" xfId="2" applyFont="1" applyFill="1" applyAlignment="1">
      <alignment horizontal="right"/>
    </xf>
    <xf numFmtId="164" fontId="15" fillId="0" borderId="0" xfId="2" applyNumberFormat="1" applyFont="1" applyFill="1" applyBorder="1" applyAlignment="1">
      <alignment horizontal="right" vertical="center"/>
    </xf>
    <xf numFmtId="1" fontId="15" fillId="0" borderId="0" xfId="2" applyNumberFormat="1" applyFont="1" applyFill="1" applyBorder="1" applyAlignment="1">
      <alignment horizontal="right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32" fillId="3" borderId="2" xfId="0" applyFont="1" applyFill="1" applyBorder="1" applyAlignment="1">
      <alignment horizontal="center"/>
    </xf>
    <xf numFmtId="0" fontId="33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1" fontId="14" fillId="0" borderId="12" xfId="2" applyNumberFormat="1" applyFont="1" applyFill="1" applyBorder="1" applyAlignment="1">
      <alignment vertical="center"/>
    </xf>
    <xf numFmtId="0" fontId="9" fillId="0" borderId="8" xfId="2" applyFont="1" applyFill="1" applyBorder="1" applyAlignment="1">
      <alignment horizontal="right"/>
    </xf>
    <xf numFmtId="0" fontId="9" fillId="0" borderId="8" xfId="2" applyFont="1" applyFill="1" applyBorder="1"/>
    <xf numFmtId="0" fontId="9" fillId="0" borderId="8" xfId="2" applyFont="1" applyFill="1" applyBorder="1" applyAlignment="1">
      <alignment horizontal="right" vertical="top" wrapText="1"/>
    </xf>
    <xf numFmtId="0" fontId="14" fillId="0" borderId="0" xfId="0" applyFont="1"/>
    <xf numFmtId="0" fontId="27" fillId="0" borderId="2" xfId="0" applyFont="1" applyBorder="1"/>
    <xf numFmtId="1" fontId="27" fillId="0" borderId="2" xfId="0" applyNumberFormat="1" applyFont="1" applyBorder="1"/>
    <xf numFmtId="0" fontId="27" fillId="0" borderId="0" xfId="0" applyFont="1"/>
    <xf numFmtId="0" fontId="23" fillId="0" borderId="0" xfId="2" applyFont="1" applyFill="1" applyAlignment="1">
      <alignment horizontal="center" vertical="center"/>
    </xf>
    <xf numFmtId="2" fontId="23" fillId="0" borderId="0" xfId="2" applyNumberFormat="1" applyFont="1" applyFill="1" applyAlignment="1">
      <alignment horizontal="center" vertical="center"/>
    </xf>
    <xf numFmtId="1" fontId="23" fillId="0" borderId="0" xfId="2" applyNumberFormat="1" applyFont="1" applyFill="1" applyAlignment="1">
      <alignment horizontal="center" vertical="center"/>
    </xf>
    <xf numFmtId="2" fontId="16" fillId="0" borderId="0" xfId="2" applyNumberFormat="1" applyFont="1" applyFill="1" applyBorder="1"/>
    <xf numFmtId="1" fontId="16" fillId="0" borderId="0" xfId="2" applyNumberFormat="1" applyFont="1" applyFill="1" applyBorder="1"/>
    <xf numFmtId="1" fontId="16" fillId="0" borderId="0" xfId="2" applyNumberFormat="1" applyFont="1" applyFill="1"/>
    <xf numFmtId="0" fontId="34" fillId="3" borderId="2" xfId="2" applyFont="1" applyFill="1" applyBorder="1" applyAlignment="1">
      <alignment horizontal="center" vertical="center"/>
    </xf>
    <xf numFmtId="0" fontId="35" fillId="3" borderId="2" xfId="2" applyFont="1" applyFill="1" applyBorder="1" applyAlignment="1">
      <alignment horizontal="center" vertical="center"/>
    </xf>
    <xf numFmtId="0" fontId="9" fillId="0" borderId="2" xfId="2" applyFont="1" applyFill="1" applyBorder="1"/>
    <xf numFmtId="0" fontId="2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164" fontId="23" fillId="0" borderId="0" xfId="2" applyNumberFormat="1" applyFont="1" applyFill="1" applyBorder="1" applyAlignment="1">
      <alignment horizontal="center" vertical="center"/>
    </xf>
    <xf numFmtId="0" fontId="9" fillId="0" borderId="5" xfId="2" applyFont="1" applyFill="1" applyBorder="1"/>
    <xf numFmtId="0" fontId="9" fillId="0" borderId="2" xfId="2" applyFont="1" applyFill="1" applyBorder="1" applyAlignment="1">
      <alignment horizontal="right" vertical="center"/>
    </xf>
    <xf numFmtId="0" fontId="9" fillId="0" borderId="0" xfId="2" applyFont="1"/>
    <xf numFmtId="0" fontId="9" fillId="0" borderId="0" xfId="2" applyFont="1" applyFill="1" applyAlignment="1">
      <alignment horizontal="right"/>
    </xf>
    <xf numFmtId="164" fontId="16" fillId="0" borderId="0" xfId="2" applyNumberFormat="1" applyFont="1" applyFill="1"/>
    <xf numFmtId="1" fontId="35" fillId="3" borderId="8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right"/>
    </xf>
    <xf numFmtId="0" fontId="9" fillId="0" borderId="12" xfId="2" applyFont="1" applyFill="1" applyBorder="1" applyAlignment="1">
      <alignment horizontal="right"/>
    </xf>
    <xf numFmtId="0" fontId="9" fillId="0" borderId="11" xfId="2" applyFont="1" applyFill="1" applyBorder="1" applyAlignment="1">
      <alignment horizontal="right"/>
    </xf>
    <xf numFmtId="0" fontId="9" fillId="0" borderId="8" xfId="2" applyFont="1" applyFill="1" applyBorder="1" applyAlignment="1">
      <alignment horizontal="right" vertical="center"/>
    </xf>
    <xf numFmtId="0" fontId="9" fillId="0" borderId="0" xfId="2" applyFont="1" applyFill="1"/>
    <xf numFmtId="0" fontId="9" fillId="0" borderId="11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 wrapText="1"/>
    </xf>
    <xf numFmtId="0" fontId="14" fillId="0" borderId="0" xfId="0" applyFont="1" applyBorder="1"/>
    <xf numFmtId="0" fontId="9" fillId="0" borderId="2" xfId="2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center"/>
    </xf>
    <xf numFmtId="0" fontId="27" fillId="3" borderId="2" xfId="0" applyFont="1" applyFill="1" applyBorder="1"/>
    <xf numFmtId="0" fontId="34" fillId="3" borderId="8" xfId="2" applyFont="1" applyFill="1" applyBorder="1" applyAlignment="1">
      <alignment horizontal="center" wrapText="1"/>
    </xf>
    <xf numFmtId="164" fontId="34" fillId="3" borderId="8" xfId="2" applyNumberFormat="1" applyFont="1" applyFill="1" applyBorder="1" applyAlignment="1">
      <alignment horizontal="center" wrapText="1"/>
    </xf>
    <xf numFmtId="1" fontId="34" fillId="3" borderId="8" xfId="2" applyNumberFormat="1" applyFont="1" applyFill="1" applyBorder="1" applyAlignment="1">
      <alignment horizontal="center" wrapText="1"/>
    </xf>
    <xf numFmtId="0" fontId="34" fillId="3" borderId="8" xfId="2" applyFont="1" applyFill="1" applyBorder="1" applyAlignment="1">
      <alignment horizontal="center"/>
    </xf>
    <xf numFmtId="0" fontId="35" fillId="3" borderId="8" xfId="2" applyFont="1" applyFill="1" applyBorder="1" applyAlignment="1">
      <alignment horizontal="center" wrapText="1"/>
    </xf>
    <xf numFmtId="164" fontId="35" fillId="3" borderId="8" xfId="2" applyNumberFormat="1" applyFont="1" applyFill="1" applyBorder="1" applyAlignment="1">
      <alignment horizontal="center"/>
    </xf>
    <xf numFmtId="1" fontId="35" fillId="3" borderId="8" xfId="2" applyNumberFormat="1" applyFont="1" applyFill="1" applyBorder="1" applyAlignment="1">
      <alignment horizontal="center"/>
    </xf>
    <xf numFmtId="0" fontId="35" fillId="3" borderId="8" xfId="2" applyFont="1" applyFill="1" applyBorder="1" applyAlignment="1">
      <alignment horizontal="center"/>
    </xf>
    <xf numFmtId="0" fontId="26" fillId="3" borderId="2" xfId="0" applyFont="1" applyFill="1" applyBorder="1"/>
    <xf numFmtId="0" fontId="17" fillId="5" borderId="0" xfId="2" applyFont="1" applyFill="1" applyBorder="1" applyAlignment="1">
      <alignment horizontal="center"/>
    </xf>
    <xf numFmtId="0" fontId="8" fillId="5" borderId="0" xfId="2" applyFont="1" applyFill="1" applyBorder="1" applyAlignment="1">
      <alignment horizontal="right"/>
    </xf>
    <xf numFmtId="2" fontId="8" fillId="5" borderId="0" xfId="2" applyNumberFormat="1" applyFont="1" applyFill="1" applyBorder="1" applyAlignment="1">
      <alignment horizontal="right"/>
    </xf>
    <xf numFmtId="166" fontId="8" fillId="5" borderId="0" xfId="2" applyNumberFormat="1" applyFont="1" applyFill="1" applyBorder="1" applyAlignment="1">
      <alignment horizontal="right"/>
    </xf>
    <xf numFmtId="1" fontId="8" fillId="5" borderId="0" xfId="2" applyNumberFormat="1" applyFont="1" applyFill="1" applyBorder="1" applyAlignment="1">
      <alignment horizontal="right"/>
    </xf>
    <xf numFmtId="1" fontId="16" fillId="5" borderId="2" xfId="2" applyNumberFormat="1" applyFont="1" applyFill="1" applyBorder="1" applyAlignment="1">
      <alignment horizontal="right" vertical="center"/>
    </xf>
    <xf numFmtId="2" fontId="16" fillId="5" borderId="2" xfId="2" applyNumberFormat="1" applyFont="1" applyFill="1" applyBorder="1" applyAlignment="1">
      <alignment horizontal="right" vertical="center"/>
    </xf>
    <xf numFmtId="0" fontId="35" fillId="3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37" fillId="0" borderId="2" xfId="2" applyFont="1" applyFill="1" applyBorder="1"/>
    <xf numFmtId="0" fontId="38" fillId="0" borderId="2" xfId="2" applyFont="1" applyFill="1" applyBorder="1"/>
    <xf numFmtId="164" fontId="38" fillId="0" borderId="2" xfId="2" applyNumberFormat="1" applyFont="1" applyFill="1" applyBorder="1"/>
    <xf numFmtId="0" fontId="38" fillId="0" borderId="2" xfId="2" applyFont="1" applyFill="1" applyBorder="1" applyAlignment="1">
      <alignment vertical="center"/>
    </xf>
    <xf numFmtId="0" fontId="37" fillId="0" borderId="2" xfId="2" applyFont="1" applyFill="1" applyBorder="1" applyAlignment="1"/>
    <xf numFmtId="0" fontId="37" fillId="0" borderId="8" xfId="2" applyFont="1" applyFill="1" applyBorder="1" applyAlignment="1">
      <alignment horizontal="right"/>
    </xf>
    <xf numFmtId="1" fontId="37" fillId="0" borderId="8" xfId="2" applyNumberFormat="1" applyFont="1" applyFill="1" applyBorder="1" applyAlignment="1">
      <alignment horizontal="right"/>
    </xf>
    <xf numFmtId="1" fontId="37" fillId="0" borderId="8" xfId="2" applyNumberFormat="1" applyFont="1" applyFill="1" applyBorder="1"/>
    <xf numFmtId="0" fontId="37" fillId="0" borderId="8" xfId="2" applyFont="1" applyFill="1" applyBorder="1"/>
    <xf numFmtId="1" fontId="37" fillId="0" borderId="2" xfId="2" applyNumberFormat="1" applyFont="1" applyFill="1" applyBorder="1"/>
    <xf numFmtId="1" fontId="37" fillId="0" borderId="2" xfId="2" applyNumberFormat="1" applyFont="1" applyFill="1" applyBorder="1" applyAlignment="1">
      <alignment horizontal="right"/>
    </xf>
    <xf numFmtId="0" fontId="37" fillId="0" borderId="2" xfId="2" applyFont="1" applyFill="1" applyBorder="1" applyAlignment="1">
      <alignment horizontal="right"/>
    </xf>
    <xf numFmtId="2" fontId="38" fillId="0" borderId="2" xfId="2" applyNumberFormat="1" applyFont="1" applyFill="1" applyBorder="1"/>
    <xf numFmtId="0" fontId="37" fillId="0" borderId="8" xfId="2" applyFont="1" applyFill="1" applyBorder="1" applyAlignment="1">
      <alignment vertical="center"/>
    </xf>
    <xf numFmtId="1" fontId="37" fillId="0" borderId="2" xfId="2" applyNumberFormat="1" applyFont="1" applyFill="1" applyBorder="1" applyAlignment="1">
      <alignment horizontal="right" vertical="center"/>
    </xf>
    <xf numFmtId="1" fontId="37" fillId="0" borderId="2" xfId="0" applyNumberFormat="1" applyFont="1" applyBorder="1" applyAlignment="1">
      <alignment horizontal="right"/>
    </xf>
    <xf numFmtId="1" fontId="37" fillId="9" borderId="2" xfId="2" applyNumberFormat="1" applyFont="1" applyFill="1" applyBorder="1"/>
    <xf numFmtId="0" fontId="37" fillId="0" borderId="3" xfId="2" applyFont="1" applyFill="1" applyBorder="1" applyAlignment="1">
      <alignment horizontal="right" vertical="center" wrapText="1"/>
    </xf>
    <xf numFmtId="0" fontId="37" fillId="0" borderId="13" xfId="2" applyFont="1" applyFill="1" applyBorder="1"/>
    <xf numFmtId="0" fontId="38" fillId="0" borderId="3" xfId="2" applyFont="1" applyFill="1" applyBorder="1" applyAlignment="1">
      <alignment horizontal="left" vertical="center"/>
    </xf>
    <xf numFmtId="164" fontId="38" fillId="0" borderId="9" xfId="2" applyNumberFormat="1" applyFont="1" applyFill="1" applyBorder="1"/>
    <xf numFmtId="0" fontId="37" fillId="0" borderId="2" xfId="2" applyFont="1" applyFill="1" applyBorder="1" applyAlignment="1">
      <alignment vertical="center"/>
    </xf>
    <xf numFmtId="0" fontId="37" fillId="0" borderId="2" xfId="2" applyFont="1" applyFill="1" applyBorder="1" applyAlignment="1">
      <alignment horizontal="right" vertical="center"/>
    </xf>
    <xf numFmtId="1" fontId="37" fillId="0" borderId="2" xfId="2" applyNumberFormat="1" applyFont="1" applyFill="1" applyBorder="1" applyAlignment="1">
      <alignment vertical="center"/>
    </xf>
    <xf numFmtId="1" fontId="37" fillId="0" borderId="8" xfId="2" applyNumberFormat="1" applyFont="1" applyFill="1" applyBorder="1" applyAlignment="1">
      <alignment vertical="center"/>
    </xf>
    <xf numFmtId="1" fontId="37" fillId="11" borderId="2" xfId="2" applyNumberFormat="1" applyFont="1" applyFill="1" applyBorder="1"/>
    <xf numFmtId="164" fontId="0" fillId="0" borderId="0" xfId="0" applyNumberFormat="1"/>
    <xf numFmtId="0" fontId="9" fillId="5" borderId="2" xfId="2" applyFont="1" applyFill="1" applyBorder="1" applyAlignment="1">
      <alignment horizontal="right" vertical="center"/>
    </xf>
    <xf numFmtId="0" fontId="9" fillId="0" borderId="16" xfId="2" applyFont="1" applyFill="1" applyBorder="1" applyAlignment="1">
      <alignment horizontal="right"/>
    </xf>
    <xf numFmtId="0" fontId="9" fillId="0" borderId="2" xfId="2" applyFont="1" applyFill="1" applyBorder="1" applyAlignment="1"/>
    <xf numFmtId="164" fontId="15" fillId="0" borderId="2" xfId="2" applyNumberFormat="1" applyFont="1" applyFill="1" applyBorder="1"/>
    <xf numFmtId="1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vertical="top" wrapText="1"/>
    </xf>
    <xf numFmtId="164" fontId="15" fillId="0" borderId="2" xfId="2" applyNumberFormat="1" applyFont="1" applyFill="1" applyBorder="1" applyAlignment="1">
      <alignment horizontal="left" vertical="center"/>
    </xf>
    <xf numFmtId="0" fontId="15" fillId="0" borderId="2" xfId="2" applyFont="1" applyFill="1" applyBorder="1"/>
    <xf numFmtId="0" fontId="9" fillId="0" borderId="2" xfId="0" applyFont="1" applyBorder="1" applyAlignment="1">
      <alignment wrapText="1"/>
    </xf>
    <xf numFmtId="0" fontId="15" fillId="0" borderId="0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right" vertical="top" wrapText="1"/>
    </xf>
    <xf numFmtId="0" fontId="9" fillId="0" borderId="2" xfId="2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right" vertical="center" wrapText="1"/>
    </xf>
    <xf numFmtId="0" fontId="9" fillId="0" borderId="8" xfId="2" applyFont="1" applyFill="1" applyBorder="1" applyAlignment="1"/>
    <xf numFmtId="0" fontId="15" fillId="0" borderId="10" xfId="2" applyFont="1" applyFill="1" applyBorder="1"/>
    <xf numFmtId="0" fontId="9" fillId="0" borderId="2" xfId="2" applyFont="1" applyFill="1" applyBorder="1" applyAlignment="1">
      <alignment vertical="top" wrapText="1"/>
    </xf>
    <xf numFmtId="0" fontId="9" fillId="0" borderId="8" xfId="0" applyNumberFormat="1" applyFont="1" applyBorder="1" applyAlignment="1">
      <alignment horizontal="right"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top" wrapText="1"/>
    </xf>
    <xf numFmtId="0" fontId="9" fillId="0" borderId="11" xfId="2" applyFont="1" applyFill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9" fillId="0" borderId="12" xfId="2" applyFont="1" applyFill="1" applyBorder="1"/>
    <xf numFmtId="0" fontId="9" fillId="0" borderId="12" xfId="2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2" xfId="0" quotePrefix="1" applyFont="1" applyBorder="1" applyAlignment="1">
      <alignment horizontal="right" vertical="top" wrapText="1"/>
    </xf>
    <xf numFmtId="0" fontId="9" fillId="0" borderId="11" xfId="2" applyFont="1" applyFill="1" applyBorder="1"/>
    <xf numFmtId="0" fontId="9" fillId="0" borderId="12" xfId="0" applyFont="1" applyBorder="1" applyAlignment="1">
      <alignment horizontal="right" vertical="center" wrapText="1"/>
    </xf>
    <xf numFmtId="1" fontId="9" fillId="0" borderId="2" xfId="2" applyNumberFormat="1" applyFont="1" applyFill="1" applyBorder="1" applyAlignment="1"/>
    <xf numFmtId="0" fontId="9" fillId="5" borderId="3" xfId="2" applyFont="1" applyFill="1" applyBorder="1" applyAlignment="1">
      <alignment horizontal="right" vertical="center" wrapText="1"/>
    </xf>
    <xf numFmtId="0" fontId="15" fillId="5" borderId="3" xfId="2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5" fillId="0" borderId="2" xfId="2" applyFont="1" applyFill="1" applyBorder="1" applyAlignment="1">
      <alignment vertical="center"/>
    </xf>
    <xf numFmtId="1" fontId="9" fillId="0" borderId="8" xfId="2" applyNumberFormat="1" applyFont="1" applyFill="1" applyBorder="1"/>
    <xf numFmtId="1" fontId="9" fillId="0" borderId="8" xfId="2" applyNumberFormat="1" applyFont="1" applyFill="1" applyBorder="1" applyAlignment="1">
      <alignment horizontal="right" vertical="center"/>
    </xf>
    <xf numFmtId="1" fontId="9" fillId="0" borderId="8" xfId="2" applyNumberFormat="1" applyFont="1" applyFill="1" applyBorder="1" applyAlignment="1">
      <alignment vertical="center"/>
    </xf>
    <xf numFmtId="1" fontId="9" fillId="0" borderId="2" xfId="2" applyNumberFormat="1" applyFont="1" applyFill="1" applyBorder="1" applyAlignment="1">
      <alignment horizontal="right"/>
    </xf>
    <xf numFmtId="0" fontId="9" fillId="11" borderId="8" xfId="2" applyFont="1" applyFill="1" applyBorder="1"/>
    <xf numFmtId="1" fontId="9" fillId="0" borderId="1" xfId="2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1" fontId="9" fillId="0" borderId="2" xfId="2" applyNumberFormat="1" applyFont="1" applyFill="1" applyBorder="1" applyAlignment="1">
      <alignment horizontal="right" vertical="center"/>
    </xf>
    <xf numFmtId="1" fontId="9" fillId="0" borderId="12" xfId="2" applyNumberFormat="1" applyFont="1" applyFill="1" applyBorder="1"/>
    <xf numFmtId="1" fontId="9" fillId="0" borderId="3" xfId="2" applyNumberFormat="1" applyFont="1" applyFill="1" applyBorder="1" applyAlignment="1">
      <alignment horizontal="right"/>
    </xf>
    <xf numFmtId="1" fontId="9" fillId="0" borderId="12" xfId="2" applyNumberFormat="1" applyFont="1" applyFill="1" applyBorder="1" applyAlignment="1">
      <alignment horizontal="right"/>
    </xf>
    <xf numFmtId="1" fontId="9" fillId="13" borderId="8" xfId="2" applyNumberFormat="1" applyFont="1" applyFill="1" applyBorder="1"/>
    <xf numFmtId="1" fontId="9" fillId="10" borderId="8" xfId="0" applyNumberFormat="1" applyFont="1" applyFill="1" applyBorder="1" applyAlignment="1">
      <alignment horizontal="right"/>
    </xf>
    <xf numFmtId="1" fontId="9" fillId="10" borderId="8" xfId="2" applyNumberFormat="1" applyFont="1" applyFill="1" applyBorder="1" applyAlignment="1">
      <alignment horizontal="right" vertical="center"/>
    </xf>
    <xf numFmtId="0" fontId="9" fillId="10" borderId="8" xfId="2" applyFont="1" applyFill="1" applyBorder="1"/>
    <xf numFmtId="1" fontId="9" fillId="10" borderId="8" xfId="2" applyNumberFormat="1" applyFont="1" applyFill="1" applyBorder="1"/>
    <xf numFmtId="1" fontId="9" fillId="9" borderId="8" xfId="2" applyNumberFormat="1" applyFont="1" applyFill="1" applyBorder="1"/>
    <xf numFmtId="1" fontId="9" fillId="0" borderId="8" xfId="2" applyNumberFormat="1" applyFont="1" applyFill="1" applyBorder="1" applyAlignment="1">
      <alignment horizontal="right"/>
    </xf>
    <xf numFmtId="1" fontId="9" fillId="0" borderId="8" xfId="1" applyNumberFormat="1" applyFont="1" applyFill="1" applyBorder="1" applyAlignment="1" applyProtection="1">
      <alignment horizontal="right"/>
    </xf>
    <xf numFmtId="1" fontId="9" fillId="0" borderId="16" xfId="2" applyNumberFormat="1" applyFont="1" applyFill="1" applyBorder="1"/>
    <xf numFmtId="1" fontId="9" fillId="0" borderId="11" xfId="2" applyNumberFormat="1" applyFont="1" applyFill="1" applyBorder="1"/>
    <xf numFmtId="1" fontId="9" fillId="0" borderId="2" xfId="2" applyNumberFormat="1" applyFont="1" applyFill="1" applyBorder="1"/>
    <xf numFmtId="1" fontId="9" fillId="0" borderId="2" xfId="0" applyNumberFormat="1" applyFont="1" applyBorder="1" applyAlignment="1">
      <alignment vertical="top" wrapText="1"/>
    </xf>
    <xf numFmtId="1" fontId="9" fillId="0" borderId="20" xfId="2" applyNumberFormat="1" applyFont="1" applyFill="1" applyBorder="1" applyAlignment="1">
      <alignment horizontal="right" vertical="center"/>
    </xf>
    <xf numFmtId="164" fontId="15" fillId="0" borderId="1" xfId="2" applyNumberFormat="1" applyFont="1" applyFill="1" applyBorder="1"/>
    <xf numFmtId="1" fontId="9" fillId="0" borderId="16" xfId="2" applyNumberFormat="1" applyFont="1" applyFill="1" applyBorder="1" applyAlignment="1">
      <alignment horizontal="right" vertical="center"/>
    </xf>
    <xf numFmtId="1" fontId="9" fillId="0" borderId="13" xfId="2" applyNumberFormat="1" applyFont="1" applyFill="1" applyBorder="1"/>
    <xf numFmtId="0" fontId="15" fillId="0" borderId="8" xfId="2" applyFont="1" applyFill="1" applyBorder="1"/>
    <xf numFmtId="0" fontId="9" fillId="0" borderId="8" xfId="0" applyFont="1" applyBorder="1" applyAlignment="1">
      <alignment vertical="top" wrapText="1"/>
    </xf>
    <xf numFmtId="1" fontId="9" fillId="0" borderId="2" xfId="2" applyNumberFormat="1" applyFont="1" applyFill="1" applyBorder="1" applyAlignment="1">
      <alignment vertical="center"/>
    </xf>
    <xf numFmtId="1" fontId="9" fillId="11" borderId="2" xfId="2" applyNumberFormat="1" applyFont="1" applyFill="1" applyBorder="1"/>
    <xf numFmtId="0" fontId="9" fillId="0" borderId="8" xfId="0" applyFont="1" applyBorder="1" applyAlignment="1">
      <alignment horizontal="right" vertical="top" wrapText="1"/>
    </xf>
    <xf numFmtId="1" fontId="9" fillId="9" borderId="8" xfId="2" applyNumberFormat="1" applyFont="1" applyFill="1" applyBorder="1" applyAlignment="1">
      <alignment horizontal="right" vertical="center"/>
    </xf>
    <xf numFmtId="1" fontId="9" fillId="11" borderId="8" xfId="1" applyNumberFormat="1" applyFont="1" applyFill="1" applyBorder="1" applyAlignment="1">
      <alignment horizontal="right"/>
    </xf>
    <xf numFmtId="1" fontId="9" fillId="0" borderId="21" xfId="2" applyNumberFormat="1" applyFont="1" applyFill="1" applyBorder="1"/>
    <xf numFmtId="1" fontId="9" fillId="0" borderId="8" xfId="2" applyNumberFormat="1" applyFont="1" applyFill="1" applyBorder="1" applyAlignment="1"/>
    <xf numFmtId="1" fontId="9" fillId="10" borderId="2" xfId="2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7" xfId="2" applyFont="1" applyFill="1" applyBorder="1" applyAlignment="1">
      <alignment horizontal="center"/>
    </xf>
    <xf numFmtId="164" fontId="9" fillId="0" borderId="2" xfId="2" applyNumberFormat="1" applyFont="1" applyFill="1" applyBorder="1"/>
    <xf numFmtId="1" fontId="14" fillId="3" borderId="25" xfId="2" applyNumberFormat="1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vertical="center"/>
    </xf>
    <xf numFmtId="0" fontId="14" fillId="3" borderId="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vertical="center"/>
    </xf>
    <xf numFmtId="0" fontId="14" fillId="0" borderId="13" xfId="2" applyFont="1" applyFill="1" applyBorder="1" applyAlignment="1">
      <alignment vertical="center" wrapText="1"/>
    </xf>
    <xf numFmtId="0" fontId="14" fillId="0" borderId="12" xfId="2" applyFont="1" applyFill="1" applyBorder="1" applyAlignment="1">
      <alignment horizontal="right" vertical="center"/>
    </xf>
    <xf numFmtId="0" fontId="8" fillId="5" borderId="0" xfId="2" applyFont="1" applyFill="1" applyBorder="1" applyAlignment="1">
      <alignment horizontal="center"/>
    </xf>
    <xf numFmtId="0" fontId="14" fillId="0" borderId="12" xfId="2" applyFont="1" applyFill="1" applyBorder="1" applyAlignment="1">
      <alignment vertical="center"/>
    </xf>
    <xf numFmtId="0" fontId="8" fillId="3" borderId="12" xfId="2" applyFont="1" applyFill="1" applyBorder="1" applyAlignment="1">
      <alignment vertical="center"/>
    </xf>
    <xf numFmtId="0" fontId="9" fillId="0" borderId="12" xfId="2" applyFont="1" applyFill="1" applyBorder="1" applyAlignment="1"/>
    <xf numFmtId="0" fontId="15" fillId="5" borderId="3" xfId="2" applyFont="1" applyFill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2" fontId="9" fillId="0" borderId="8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166" fontId="9" fillId="0" borderId="8" xfId="2" applyNumberFormat="1" applyFont="1" applyFill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center" wrapText="1"/>
    </xf>
    <xf numFmtId="0" fontId="8" fillId="3" borderId="2" xfId="2" applyFont="1" applyFill="1" applyBorder="1" applyAlignment="1">
      <alignment vertical="center"/>
    </xf>
    <xf numFmtId="0" fontId="8" fillId="3" borderId="2" xfId="2" applyFont="1" applyFill="1" applyBorder="1" applyAlignment="1">
      <alignment horizontal="right" vertical="center"/>
    </xf>
    <xf numFmtId="2" fontId="8" fillId="3" borderId="2" xfId="2" applyNumberFormat="1" applyFont="1" applyFill="1" applyBorder="1" applyAlignment="1">
      <alignment horizontal="right" vertical="center"/>
    </xf>
    <xf numFmtId="1" fontId="8" fillId="3" borderId="2" xfId="2" applyNumberFormat="1" applyFont="1" applyFill="1" applyBorder="1" applyAlignment="1">
      <alignment horizontal="right" vertical="center"/>
    </xf>
    <xf numFmtId="0" fontId="35" fillId="3" borderId="2" xfId="2" applyFont="1" applyFill="1" applyBorder="1"/>
    <xf numFmtId="0" fontId="34" fillId="3" borderId="2" xfId="2" applyFont="1" applyFill="1" applyBorder="1" applyAlignment="1">
      <alignment vertical="center"/>
    </xf>
    <xf numFmtId="0" fontId="34" fillId="3" borderId="2" xfId="2" applyFont="1" applyFill="1" applyBorder="1" applyAlignment="1">
      <alignment horizontal="right" vertical="center"/>
    </xf>
    <xf numFmtId="2" fontId="37" fillId="0" borderId="2" xfId="2" applyNumberFormat="1" applyFont="1" applyFill="1" applyBorder="1" applyAlignment="1">
      <alignment horizontal="right"/>
    </xf>
    <xf numFmtId="164" fontId="37" fillId="0" borderId="2" xfId="2" applyNumberFormat="1" applyFont="1" applyFill="1" applyBorder="1" applyAlignment="1">
      <alignment horizontal="right"/>
    </xf>
    <xf numFmtId="0" fontId="37" fillId="0" borderId="2" xfId="2" applyFont="1" applyBorder="1" applyAlignment="1">
      <alignment vertical="center" wrapText="1"/>
    </xf>
    <xf numFmtId="0" fontId="41" fillId="3" borderId="2" xfId="0" applyFont="1" applyFill="1" applyBorder="1" applyAlignment="1">
      <alignment horizontal="center"/>
    </xf>
    <xf numFmtId="0" fontId="31" fillId="4" borderId="4" xfId="0" applyFont="1" applyFill="1" applyBorder="1" applyAlignment="1"/>
    <xf numFmtId="0" fontId="40" fillId="3" borderId="2" xfId="0" applyFont="1" applyFill="1" applyBorder="1" applyAlignment="1">
      <alignment horizontal="center"/>
    </xf>
    <xf numFmtId="0" fontId="42" fillId="2" borderId="2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center" vertical="center"/>
    </xf>
    <xf numFmtId="1" fontId="34" fillId="3" borderId="2" xfId="2" applyNumberFormat="1" applyFont="1" applyFill="1" applyBorder="1"/>
    <xf numFmtId="2" fontId="9" fillId="0" borderId="2" xfId="2" applyNumberFormat="1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9" fillId="0" borderId="13" xfId="2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0" fontId="8" fillId="3" borderId="8" xfId="2" applyFont="1" applyFill="1" applyBorder="1"/>
    <xf numFmtId="0" fontId="9" fillId="0" borderId="3" xfId="0" applyFont="1" applyBorder="1" applyAlignment="1">
      <alignment horizontal="right" vertical="center" wrapText="1"/>
    </xf>
    <xf numFmtId="0" fontId="9" fillId="0" borderId="8" xfId="2" applyFont="1" applyFill="1" applyBorder="1" applyAlignment="1">
      <alignment vertical="center" wrapText="1"/>
    </xf>
    <xf numFmtId="2" fontId="9" fillId="0" borderId="8" xfId="2" applyNumberFormat="1" applyFont="1" applyFill="1" applyBorder="1" applyAlignment="1">
      <alignment horizontal="right" vertical="center"/>
    </xf>
    <xf numFmtId="0" fontId="9" fillId="0" borderId="13" xfId="2" applyFont="1" applyFill="1" applyBorder="1" applyAlignment="1">
      <alignment vertical="center"/>
    </xf>
    <xf numFmtId="2" fontId="9" fillId="0" borderId="8" xfId="2" applyNumberFormat="1" applyFont="1" applyFill="1" applyBorder="1" applyAlignment="1">
      <alignment vertical="center" wrapText="1"/>
    </xf>
    <xf numFmtId="2" fontId="9" fillId="0" borderId="8" xfId="2" applyNumberFormat="1" applyFont="1" applyFill="1" applyBorder="1" applyAlignment="1">
      <alignment vertical="center"/>
    </xf>
    <xf numFmtId="0" fontId="9" fillId="0" borderId="2" xfId="2" applyFont="1" applyBorder="1" applyAlignment="1">
      <alignment horizontal="right" vertical="center" wrapText="1"/>
    </xf>
    <xf numFmtId="2" fontId="9" fillId="0" borderId="2" xfId="2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8" xfId="2" applyNumberFormat="1" applyFont="1" applyFill="1" applyBorder="1" applyAlignment="1">
      <alignment horizontal="right" vertical="center" wrapText="1"/>
    </xf>
    <xf numFmtId="1" fontId="9" fillId="0" borderId="8" xfId="2" applyNumberFormat="1" applyFont="1" applyFill="1" applyBorder="1" applyAlignment="1">
      <alignment horizontal="right" vertical="center" wrapText="1"/>
    </xf>
    <xf numFmtId="0" fontId="9" fillId="10" borderId="8" xfId="2" applyFont="1" applyFill="1" applyBorder="1" applyAlignment="1">
      <alignment horizontal="right" vertical="center"/>
    </xf>
    <xf numFmtId="0" fontId="9" fillId="10" borderId="8" xfId="2" applyFont="1" applyFill="1" applyBorder="1" applyAlignment="1">
      <alignment vertical="center"/>
    </xf>
    <xf numFmtId="0" fontId="9" fillId="10" borderId="8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right" vertical="center" wrapText="1"/>
    </xf>
    <xf numFmtId="1" fontId="9" fillId="0" borderId="11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right" vertical="center" wrapText="1"/>
    </xf>
    <xf numFmtId="1" fontId="9" fillId="0" borderId="2" xfId="2" applyNumberFormat="1" applyFont="1" applyBorder="1" applyAlignment="1">
      <alignment vertical="center"/>
    </xf>
    <xf numFmtId="0" fontId="9" fillId="0" borderId="32" xfId="2" applyFont="1" applyFill="1" applyBorder="1" applyAlignment="1">
      <alignment horizontal="right" vertical="center" wrapText="1"/>
    </xf>
    <xf numFmtId="2" fontId="9" fillId="0" borderId="11" xfId="2" applyNumberFormat="1" applyFont="1" applyFill="1" applyBorder="1" applyAlignment="1">
      <alignment horizontal="right" vertical="center" wrapText="1"/>
    </xf>
    <xf numFmtId="1" fontId="9" fillId="0" borderId="9" xfId="2" applyNumberFormat="1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2" fontId="9" fillId="0" borderId="13" xfId="2" applyNumberFormat="1" applyFont="1" applyFill="1" applyBorder="1" applyAlignment="1">
      <alignment horizontal="right" vertical="center" wrapText="1"/>
    </xf>
    <xf numFmtId="0" fontId="9" fillId="0" borderId="14" xfId="2" applyFont="1" applyFill="1" applyBorder="1" applyAlignment="1">
      <alignment vertical="center"/>
    </xf>
    <xf numFmtId="2" fontId="9" fillId="0" borderId="8" xfId="0" applyNumberFormat="1" applyFont="1" applyBorder="1" applyAlignment="1">
      <alignment horizontal="right" vertical="center" wrapText="1"/>
    </xf>
    <xf numFmtId="1" fontId="9" fillId="0" borderId="8" xfId="0" applyNumberFormat="1" applyFont="1" applyBorder="1" applyAlignment="1">
      <alignment horizontal="right" vertical="center" wrapText="1"/>
    </xf>
    <xf numFmtId="0" fontId="9" fillId="0" borderId="8" xfId="2" applyNumberFormat="1" applyFont="1" applyFill="1" applyBorder="1" applyAlignment="1">
      <alignment horizontal="right" vertical="center" wrapText="1"/>
    </xf>
    <xf numFmtId="2" fontId="9" fillId="0" borderId="13" xfId="2" applyNumberFormat="1" applyFont="1" applyFill="1" applyBorder="1" applyAlignment="1">
      <alignment vertical="center"/>
    </xf>
    <xf numFmtId="1" fontId="9" fillId="0" borderId="14" xfId="2" applyNumberFormat="1" applyFont="1" applyFill="1" applyBorder="1" applyAlignment="1">
      <alignment vertical="center"/>
    </xf>
    <xf numFmtId="2" fontId="8" fillId="3" borderId="8" xfId="2" applyNumberFormat="1" applyFont="1" applyFill="1" applyBorder="1" applyAlignment="1">
      <alignment horizontal="right" vertical="center"/>
    </xf>
    <xf numFmtId="0" fontId="8" fillId="3" borderId="8" xfId="2" applyFont="1" applyFill="1" applyBorder="1" applyAlignment="1">
      <alignment horizontal="right" vertical="center"/>
    </xf>
    <xf numFmtId="164" fontId="9" fillId="0" borderId="8" xfId="2" applyNumberFormat="1" applyFont="1" applyFill="1" applyBorder="1" applyAlignment="1">
      <alignment horizontal="right" vertical="center"/>
    </xf>
    <xf numFmtId="164" fontId="14" fillId="17" borderId="8" xfId="2" applyNumberFormat="1" applyFont="1" applyFill="1" applyBorder="1" applyAlignment="1">
      <alignment horizontal="center" vertical="center"/>
    </xf>
    <xf numFmtId="0" fontId="14" fillId="17" borderId="8" xfId="2" applyFont="1" applyFill="1" applyBorder="1" applyAlignment="1">
      <alignment horizontal="center" vertical="center"/>
    </xf>
    <xf numFmtId="164" fontId="9" fillId="0" borderId="8" xfId="2" applyNumberFormat="1" applyFont="1" applyFill="1" applyBorder="1" applyAlignment="1">
      <alignment vertical="center"/>
    </xf>
    <xf numFmtId="1" fontId="9" fillId="0" borderId="26" xfId="2" applyNumberFormat="1" applyFont="1" applyFill="1" applyBorder="1" applyAlignment="1">
      <alignment horizontal="right" vertical="center"/>
    </xf>
    <xf numFmtId="1" fontId="9" fillId="0" borderId="14" xfId="2" applyNumberFormat="1" applyFont="1" applyFill="1" applyBorder="1" applyAlignment="1">
      <alignment horizontal="right" vertical="center"/>
    </xf>
    <xf numFmtId="1" fontId="9" fillId="0" borderId="11" xfId="2" applyNumberFormat="1" applyFont="1" applyFill="1" applyBorder="1" applyAlignment="1">
      <alignment vertical="center"/>
    </xf>
    <xf numFmtId="0" fontId="9" fillId="0" borderId="17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1" fontId="9" fillId="0" borderId="12" xfId="2" applyNumberFormat="1" applyFont="1" applyFill="1" applyBorder="1" applyAlignment="1">
      <alignment vertical="center"/>
    </xf>
    <xf numFmtId="164" fontId="9" fillId="0" borderId="2" xfId="2" applyNumberFormat="1" applyFont="1" applyFill="1" applyBorder="1" applyAlignment="1">
      <alignment vertical="center"/>
    </xf>
    <xf numFmtId="1" fontId="9" fillId="0" borderId="13" xfId="2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1" fontId="9" fillId="11" borderId="8" xfId="2" applyNumberFormat="1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center" vertical="center"/>
    </xf>
    <xf numFmtId="164" fontId="9" fillId="0" borderId="8" xfId="2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right" vertical="center" wrapText="1"/>
    </xf>
    <xf numFmtId="164" fontId="9" fillId="0" borderId="11" xfId="2" applyNumberFormat="1" applyFont="1" applyFill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4" fontId="9" fillId="10" borderId="8" xfId="2" applyNumberFormat="1" applyFont="1" applyFill="1" applyBorder="1" applyAlignment="1">
      <alignment horizontal="right" vertical="center"/>
    </xf>
    <xf numFmtId="0" fontId="9" fillId="0" borderId="2" xfId="2" applyFont="1" applyFill="1" applyBorder="1" applyAlignment="1">
      <alignment horizontal="left" vertical="center" wrapText="1"/>
    </xf>
    <xf numFmtId="1" fontId="9" fillId="0" borderId="2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164" fontId="14" fillId="17" borderId="13" xfId="2" applyNumberFormat="1" applyFont="1" applyFill="1" applyBorder="1" applyAlignment="1">
      <alignment horizontal="center" vertical="center"/>
    </xf>
    <xf numFmtId="164" fontId="9" fillId="0" borderId="16" xfId="2" applyNumberFormat="1" applyFont="1" applyFill="1" applyBorder="1" applyAlignment="1">
      <alignment horizontal="right" vertical="center"/>
    </xf>
    <xf numFmtId="1" fontId="9" fillId="9" borderId="2" xfId="2" applyNumberFormat="1" applyFont="1" applyFill="1" applyBorder="1"/>
    <xf numFmtId="0" fontId="9" fillId="0" borderId="2" xfId="2" applyFont="1" applyFill="1" applyBorder="1" applyAlignment="1">
      <alignment horizontal="right" vertical="center" wrapText="1"/>
    </xf>
    <xf numFmtId="1" fontId="34" fillId="3" borderId="8" xfId="2" applyNumberFormat="1" applyFont="1" applyFill="1" applyBorder="1"/>
    <xf numFmtId="2" fontId="34" fillId="3" borderId="8" xfId="2" applyNumberFormat="1" applyFont="1" applyFill="1" applyBorder="1"/>
    <xf numFmtId="0" fontId="9" fillId="0" borderId="16" xfId="2" applyFont="1" applyFill="1" applyBorder="1" applyAlignment="1">
      <alignment vertical="center"/>
    </xf>
    <xf numFmtId="164" fontId="14" fillId="3" borderId="8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164" fontId="14" fillId="3" borderId="11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right" vertical="center"/>
    </xf>
    <xf numFmtId="1" fontId="8" fillId="3" borderId="25" xfId="2" applyNumberFormat="1" applyFont="1" applyFill="1" applyBorder="1" applyAlignment="1">
      <alignment horizontal="right" vertical="center"/>
    </xf>
    <xf numFmtId="0" fontId="9" fillId="0" borderId="11" xfId="2" applyFont="1" applyFill="1" applyBorder="1" applyAlignment="1">
      <alignment vertical="center" wrapText="1"/>
    </xf>
    <xf numFmtId="164" fontId="14" fillId="3" borderId="2" xfId="2" applyNumberFormat="1" applyFont="1" applyFill="1" applyBorder="1" applyAlignment="1">
      <alignment horizontal="center" vertical="center"/>
    </xf>
    <xf numFmtId="1" fontId="14" fillId="3" borderId="13" xfId="2" applyNumberFormat="1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17" borderId="8" xfId="2" applyFont="1" applyFill="1" applyBorder="1" applyAlignment="1">
      <alignment vertical="center"/>
    </xf>
    <xf numFmtId="164" fontId="8" fillId="17" borderId="8" xfId="2" applyNumberFormat="1" applyFont="1" applyFill="1" applyBorder="1" applyAlignment="1">
      <alignment horizontal="center" vertical="center"/>
    </xf>
    <xf numFmtId="0" fontId="8" fillId="17" borderId="8" xfId="2" applyFont="1" applyFill="1" applyBorder="1" applyAlignment="1">
      <alignment horizontal="center" vertical="center"/>
    </xf>
    <xf numFmtId="1" fontId="8" fillId="17" borderId="8" xfId="2" applyNumberFormat="1" applyFont="1" applyFill="1" applyBorder="1" applyAlignment="1">
      <alignment horizontal="center" vertical="center"/>
    </xf>
    <xf numFmtId="0" fontId="14" fillId="17" borderId="11" xfId="2" applyFont="1" applyFill="1" applyBorder="1" applyAlignment="1">
      <alignment horizontal="center" vertical="center"/>
    </xf>
    <xf numFmtId="1" fontId="14" fillId="17" borderId="8" xfId="2" applyNumberFormat="1" applyFont="1" applyFill="1" applyBorder="1" applyAlignment="1">
      <alignment horizontal="center" vertical="center"/>
    </xf>
    <xf numFmtId="0" fontId="9" fillId="9" borderId="8" xfId="2" applyFont="1" applyFill="1" applyBorder="1" applyAlignment="1">
      <alignment vertical="center"/>
    </xf>
    <xf numFmtId="0" fontId="9" fillId="11" borderId="13" xfId="2" applyFont="1" applyFill="1" applyBorder="1" applyAlignment="1">
      <alignment vertical="center"/>
    </xf>
    <xf numFmtId="0" fontId="9" fillId="9" borderId="13" xfId="2" applyFont="1" applyFill="1" applyBorder="1" applyAlignment="1">
      <alignment vertical="center"/>
    </xf>
    <xf numFmtId="0" fontId="9" fillId="0" borderId="2" xfId="0" applyNumberFormat="1" applyFont="1" applyBorder="1" applyAlignment="1">
      <alignment horizontal="right" vertical="center" wrapText="1"/>
    </xf>
    <xf numFmtId="0" fontId="9" fillId="11" borderId="8" xfId="2" applyFont="1" applyFill="1" applyBorder="1" applyAlignment="1">
      <alignment vertical="center"/>
    </xf>
    <xf numFmtId="0" fontId="9" fillId="9" borderId="8" xfId="2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164" fontId="17" fillId="0" borderId="0" xfId="2" applyNumberFormat="1" applyFont="1" applyFill="1" applyBorder="1" applyAlignment="1">
      <alignment vertical="center"/>
    </xf>
    <xf numFmtId="1" fontId="17" fillId="0" borderId="0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horizontal="right" vertical="center"/>
    </xf>
    <xf numFmtId="0" fontId="8" fillId="17" borderId="12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164" fontId="16" fillId="0" borderId="0" xfId="2" applyNumberFormat="1" applyFont="1" applyFill="1" applyBorder="1" applyAlignment="1">
      <alignment vertical="center"/>
    </xf>
    <xf numFmtId="1" fontId="16" fillId="0" borderId="0" xfId="2" applyNumberFormat="1" applyFont="1" applyFill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164" fontId="9" fillId="0" borderId="0" xfId="2" applyNumberFormat="1" applyFont="1" applyAlignment="1">
      <alignment vertical="center"/>
    </xf>
    <xf numFmtId="1" fontId="9" fillId="0" borderId="0" xfId="2" applyNumberFormat="1" applyFont="1" applyAlignment="1">
      <alignment vertical="center"/>
    </xf>
    <xf numFmtId="0" fontId="16" fillId="0" borderId="0" xfId="2" applyFont="1" applyAlignment="1">
      <alignment horizontal="right" vertical="center"/>
    </xf>
    <xf numFmtId="0" fontId="9" fillId="0" borderId="28" xfId="2" applyFont="1" applyFill="1" applyBorder="1" applyAlignment="1">
      <alignment horizontal="right" vertical="center"/>
    </xf>
    <xf numFmtId="0" fontId="16" fillId="0" borderId="28" xfId="2" applyFont="1" applyFill="1" applyBorder="1" applyAlignment="1">
      <alignment vertical="center"/>
    </xf>
    <xf numFmtId="164" fontId="16" fillId="0" borderId="28" xfId="2" applyNumberFormat="1" applyFont="1" applyFill="1" applyBorder="1" applyAlignment="1">
      <alignment vertical="center"/>
    </xf>
    <xf numFmtId="1" fontId="16" fillId="0" borderId="28" xfId="2" applyNumberFormat="1" applyFont="1" applyFill="1" applyBorder="1" applyAlignment="1">
      <alignment vertical="center"/>
    </xf>
    <xf numFmtId="0" fontId="16" fillId="0" borderId="28" xfId="2" applyFont="1" applyFill="1" applyBorder="1" applyAlignment="1">
      <alignment horizontal="right" vertical="center"/>
    </xf>
    <xf numFmtId="0" fontId="8" fillId="17" borderId="11" xfId="2" applyFont="1" applyFill="1" applyBorder="1" applyAlignment="1">
      <alignment vertical="center"/>
    </xf>
    <xf numFmtId="2" fontId="9" fillId="0" borderId="2" xfId="2" applyNumberFormat="1" applyFont="1" applyFill="1" applyBorder="1" applyAlignment="1">
      <alignment horizontal="right" vertical="center"/>
    </xf>
    <xf numFmtId="164" fontId="9" fillId="9" borderId="0" xfId="2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2" applyFont="1" applyFill="1" applyBorder="1" applyAlignment="1">
      <alignment vertical="center" wrapText="1"/>
    </xf>
    <xf numFmtId="0" fontId="9" fillId="0" borderId="16" xfId="2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" fontId="16" fillId="0" borderId="0" xfId="2" applyNumberFormat="1" applyFont="1" applyFill="1" applyAlignment="1">
      <alignment vertical="center"/>
    </xf>
    <xf numFmtId="1" fontId="9" fillId="11" borderId="8" xfId="2" applyNumberFormat="1" applyFont="1" applyFill="1" applyBorder="1" applyAlignment="1">
      <alignment vertical="center"/>
    </xf>
    <xf numFmtId="1" fontId="9" fillId="9" borderId="2" xfId="2" applyNumberFormat="1" applyFont="1" applyFill="1" applyBorder="1" applyAlignment="1">
      <alignment horizontal="right" vertical="center"/>
    </xf>
    <xf numFmtId="0" fontId="9" fillId="9" borderId="2" xfId="2" applyFont="1" applyFill="1" applyBorder="1" applyAlignment="1">
      <alignment horizontal="right" vertical="center"/>
    </xf>
    <xf numFmtId="1" fontId="8" fillId="17" borderId="11" xfId="2" applyNumberFormat="1" applyFont="1" applyFill="1" applyBorder="1" applyAlignment="1">
      <alignment vertical="center"/>
    </xf>
    <xf numFmtId="0" fontId="9" fillId="0" borderId="2" xfId="0" quotePrefix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3" xfId="2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1" fontId="8" fillId="17" borderId="25" xfId="2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1" fontId="9" fillId="0" borderId="0" xfId="2" applyNumberFormat="1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164" fontId="17" fillId="0" borderId="5" xfId="2" applyNumberFormat="1" applyFont="1" applyFill="1" applyBorder="1" applyAlignment="1">
      <alignment vertical="center"/>
    </xf>
    <xf numFmtId="0" fontId="15" fillId="0" borderId="8" xfId="2" applyFont="1" applyFill="1" applyBorder="1" applyAlignment="1">
      <alignment horizontal="right" vertical="center"/>
    </xf>
    <xf numFmtId="164" fontId="16" fillId="0" borderId="0" xfId="2" applyNumberFormat="1" applyFont="1" applyFill="1" applyAlignment="1">
      <alignment horizontal="right" vertical="center"/>
    </xf>
    <xf numFmtId="1" fontId="9" fillId="13" borderId="8" xfId="2" applyNumberFormat="1" applyFont="1" applyFill="1" applyBorder="1" applyAlignment="1">
      <alignment vertical="center"/>
    </xf>
    <xf numFmtId="1" fontId="8" fillId="17" borderId="8" xfId="2" applyNumberFormat="1" applyFont="1" applyFill="1" applyBorder="1" applyAlignment="1">
      <alignment vertical="center"/>
    </xf>
    <xf numFmtId="0" fontId="9" fillId="0" borderId="0" xfId="2" applyFont="1" applyFill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1" fontId="9" fillId="0" borderId="0" xfId="2" applyNumberFormat="1" applyFont="1" applyFill="1" applyAlignment="1">
      <alignment vertical="center"/>
    </xf>
    <xf numFmtId="0" fontId="16" fillId="0" borderId="0" xfId="2" applyFont="1" applyFill="1" applyAlignment="1">
      <alignment horizontal="right" vertical="center"/>
    </xf>
    <xf numFmtId="1" fontId="9" fillId="10" borderId="0" xfId="2" applyNumberFormat="1" applyFont="1" applyFill="1" applyBorder="1" applyAlignment="1">
      <alignment horizontal="right" vertical="center"/>
    </xf>
    <xf numFmtId="1" fontId="9" fillId="10" borderId="8" xfId="0" applyNumberFormat="1" applyFont="1" applyFill="1" applyBorder="1" applyAlignment="1">
      <alignment horizontal="right" vertical="center"/>
    </xf>
    <xf numFmtId="2" fontId="9" fillId="10" borderId="8" xfId="0" applyNumberFormat="1" applyFont="1" applyFill="1" applyBorder="1" applyAlignment="1">
      <alignment horizontal="right" vertical="center"/>
    </xf>
    <xf numFmtId="1" fontId="9" fillId="10" borderId="8" xfId="2" applyNumberFormat="1" applyFont="1" applyFill="1" applyBorder="1" applyAlignment="1">
      <alignment vertical="center"/>
    </xf>
    <xf numFmtId="1" fontId="9" fillId="9" borderId="8" xfId="2" applyNumberFormat="1" applyFont="1" applyFill="1" applyBorder="1" applyAlignment="1">
      <alignment vertical="center"/>
    </xf>
    <xf numFmtId="1" fontId="9" fillId="0" borderId="13" xfId="1" applyNumberFormat="1" applyFont="1" applyFill="1" applyBorder="1" applyAlignment="1" applyProtection="1">
      <alignment horizontal="right" vertical="center"/>
    </xf>
    <xf numFmtId="1" fontId="9" fillId="0" borderId="20" xfId="1" applyNumberFormat="1" applyFont="1" applyFill="1" applyBorder="1" applyAlignment="1" applyProtection="1">
      <alignment horizontal="right" vertical="center"/>
    </xf>
    <xf numFmtId="1" fontId="9" fillId="0" borderId="1" xfId="2" applyNumberFormat="1" applyFont="1" applyFill="1" applyBorder="1" applyAlignment="1">
      <alignment horizontal="right" vertical="center"/>
    </xf>
    <xf numFmtId="1" fontId="9" fillId="0" borderId="2" xfId="1" applyNumberFormat="1" applyFont="1" applyFill="1" applyBorder="1" applyAlignment="1" applyProtection="1">
      <alignment horizontal="right" vertical="center"/>
    </xf>
    <xf numFmtId="1" fontId="9" fillId="11" borderId="12" xfId="1" applyNumberFormat="1" applyFont="1" applyFill="1" applyBorder="1" applyAlignment="1">
      <alignment horizontal="right" vertical="center"/>
    </xf>
    <xf numFmtId="1" fontId="9" fillId="0" borderId="16" xfId="2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vertical="center" wrapText="1"/>
    </xf>
    <xf numFmtId="0" fontId="8" fillId="17" borderId="2" xfId="2" applyFont="1" applyFill="1" applyBorder="1" applyAlignment="1">
      <alignment vertical="center"/>
    </xf>
    <xf numFmtId="0" fontId="8" fillId="17" borderId="26" xfId="2" applyFont="1" applyFill="1" applyBorder="1" applyAlignment="1">
      <alignment vertical="center"/>
    </xf>
    <xf numFmtId="1" fontId="9" fillId="0" borderId="21" xfId="2" applyNumberFormat="1" applyFont="1" applyFill="1" applyBorder="1" applyAlignment="1">
      <alignment vertical="center"/>
    </xf>
    <xf numFmtId="0" fontId="9" fillId="0" borderId="19" xfId="2" applyFont="1" applyFill="1" applyBorder="1" applyAlignment="1">
      <alignment vertical="center"/>
    </xf>
    <xf numFmtId="1" fontId="9" fillId="0" borderId="19" xfId="2" applyNumberFormat="1" applyFont="1" applyFill="1" applyBorder="1" applyAlignment="1">
      <alignment vertical="center"/>
    </xf>
    <xf numFmtId="0" fontId="9" fillId="0" borderId="18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1" fontId="8" fillId="0" borderId="0" xfId="2" applyNumberFormat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1" fontId="8" fillId="17" borderId="2" xfId="2" applyNumberFormat="1" applyFont="1" applyFill="1" applyBorder="1" applyAlignment="1">
      <alignment vertical="center"/>
    </xf>
    <xf numFmtId="0" fontId="9" fillId="12" borderId="0" xfId="2" applyFont="1" applyFill="1" applyBorder="1" applyAlignment="1">
      <alignment horizontal="right" vertical="center"/>
    </xf>
    <xf numFmtId="0" fontId="17" fillId="12" borderId="0" xfId="2" applyFont="1" applyFill="1" applyBorder="1" applyAlignment="1">
      <alignment vertical="center"/>
    </xf>
    <xf numFmtId="164" fontId="17" fillId="12" borderId="0" xfId="2" applyNumberFormat="1" applyFont="1" applyFill="1" applyBorder="1" applyAlignment="1">
      <alignment vertical="center"/>
    </xf>
    <xf numFmtId="1" fontId="17" fillId="12" borderId="0" xfId="2" applyNumberFormat="1" applyFont="1" applyFill="1" applyBorder="1" applyAlignment="1">
      <alignment vertical="center"/>
    </xf>
    <xf numFmtId="0" fontId="16" fillId="12" borderId="0" xfId="2" applyFont="1" applyFill="1" applyBorder="1" applyAlignment="1">
      <alignment horizontal="right" vertical="center"/>
    </xf>
    <xf numFmtId="0" fontId="14" fillId="17" borderId="2" xfId="2" applyFont="1" applyFill="1" applyBorder="1" applyAlignment="1">
      <alignment horizontal="center" vertical="center"/>
    </xf>
    <xf numFmtId="1" fontId="14" fillId="17" borderId="14" xfId="2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 applyProtection="1">
      <alignment vertical="center"/>
    </xf>
    <xf numFmtId="1" fontId="9" fillId="0" borderId="3" xfId="2" applyNumberFormat="1" applyFont="1" applyFill="1" applyBorder="1" applyAlignment="1">
      <alignment vertical="center"/>
    </xf>
    <xf numFmtId="0" fontId="9" fillId="0" borderId="13" xfId="1" applyNumberFormat="1" applyFont="1" applyFill="1" applyBorder="1" applyAlignment="1" applyProtection="1">
      <alignment vertical="center"/>
    </xf>
    <xf numFmtId="1" fontId="9" fillId="8" borderId="8" xfId="2" applyNumberFormat="1" applyFont="1" applyFill="1" applyBorder="1" applyAlignment="1">
      <alignment horizontal="right" vertical="center"/>
    </xf>
    <xf numFmtId="0" fontId="9" fillId="0" borderId="8" xfId="1" applyNumberFormat="1" applyFont="1" applyFill="1" applyBorder="1" applyAlignment="1" applyProtection="1">
      <alignment vertical="center"/>
    </xf>
    <xf numFmtId="0" fontId="9" fillId="11" borderId="13" xfId="2" applyNumberFormat="1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right" vertical="center" wrapText="1"/>
    </xf>
    <xf numFmtId="164" fontId="9" fillId="0" borderId="16" xfId="2" applyNumberFormat="1" applyFont="1" applyFill="1" applyBorder="1" applyAlignment="1">
      <alignment vertical="center"/>
    </xf>
    <xf numFmtId="1" fontId="9" fillId="0" borderId="18" xfId="2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4" fontId="9" fillId="0" borderId="11" xfId="2" applyNumberFormat="1" applyFont="1" applyFill="1" applyBorder="1" applyAlignment="1">
      <alignment vertical="center"/>
    </xf>
    <xf numFmtId="1" fontId="9" fillId="0" borderId="20" xfId="2" applyNumberFormat="1" applyFont="1" applyFill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1" fontId="9" fillId="0" borderId="19" xfId="2" applyNumberFormat="1" applyFont="1" applyFill="1" applyBorder="1" applyAlignment="1">
      <alignment horizontal="right" vertical="center"/>
    </xf>
    <xf numFmtId="164" fontId="9" fillId="10" borderId="8" xfId="2" applyNumberFormat="1" applyFont="1" applyFill="1" applyBorder="1" applyAlignment="1">
      <alignment vertical="center"/>
    </xf>
    <xf numFmtId="164" fontId="9" fillId="0" borderId="13" xfId="2" applyNumberFormat="1" applyFont="1" applyFill="1" applyBorder="1" applyAlignment="1">
      <alignment vertical="center"/>
    </xf>
    <xf numFmtId="164" fontId="9" fillId="0" borderId="20" xfId="2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10" fillId="0" borderId="2" xfId="0" applyNumberFormat="1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2" fontId="11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0" fillId="5" borderId="2" xfId="0" applyFont="1" applyFill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40" fillId="0" borderId="2" xfId="0" applyFont="1" applyBorder="1" applyAlignment="1">
      <alignment vertical="center" wrapText="1"/>
    </xf>
    <xf numFmtId="0" fontId="41" fillId="4" borderId="2" xfId="0" applyFont="1" applyFill="1" applyBorder="1" applyAlignment="1">
      <alignment vertical="center"/>
    </xf>
    <xf numFmtId="2" fontId="41" fillId="4" borderId="2" xfId="0" applyNumberFormat="1" applyFont="1" applyFill="1" applyBorder="1" applyAlignment="1">
      <alignment vertical="center"/>
    </xf>
    <xf numFmtId="164" fontId="41" fillId="4" borderId="2" xfId="0" applyNumberFormat="1" applyFont="1" applyFill="1" applyBorder="1" applyAlignment="1">
      <alignment vertical="center"/>
    </xf>
    <xf numFmtId="1" fontId="10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0" fontId="41" fillId="2" borderId="2" xfId="0" applyFont="1" applyFill="1" applyBorder="1" applyAlignment="1">
      <alignment vertical="center"/>
    </xf>
    <xf numFmtId="1" fontId="41" fillId="2" borderId="2" xfId="0" applyNumberFormat="1" applyFont="1" applyFill="1" applyBorder="1" applyAlignment="1">
      <alignment vertical="center"/>
    </xf>
    <xf numFmtId="2" fontId="41" fillId="2" borderId="2" xfId="0" applyNumberFormat="1" applyFont="1" applyFill="1" applyBorder="1" applyAlignment="1">
      <alignment vertical="center"/>
    </xf>
    <xf numFmtId="164" fontId="41" fillId="2" borderId="2" xfId="0" applyNumberFormat="1" applyFont="1" applyFill="1" applyBorder="1" applyAlignment="1">
      <alignment vertical="center"/>
    </xf>
    <xf numFmtId="164" fontId="8" fillId="3" borderId="2" xfId="2" applyNumberFormat="1" applyFont="1" applyFill="1" applyBorder="1" applyAlignment="1">
      <alignment horizontal="right" vertical="center"/>
    </xf>
    <xf numFmtId="0" fontId="17" fillId="5" borderId="0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right" vertical="center"/>
    </xf>
    <xf numFmtId="2" fontId="8" fillId="5" borderId="0" xfId="2" applyNumberFormat="1" applyFont="1" applyFill="1" applyBorder="1" applyAlignment="1">
      <alignment horizontal="right" vertical="center"/>
    </xf>
    <xf numFmtId="164" fontId="8" fillId="5" borderId="0" xfId="2" applyNumberFormat="1" applyFont="1" applyFill="1" applyBorder="1" applyAlignment="1">
      <alignment horizontal="right" vertical="center"/>
    </xf>
    <xf numFmtId="1" fontId="8" fillId="5" borderId="0" xfId="2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vertical="center"/>
    </xf>
    <xf numFmtId="2" fontId="15" fillId="0" borderId="5" xfId="2" applyNumberFormat="1" applyFont="1" applyFill="1" applyBorder="1" applyAlignment="1">
      <alignment vertical="center"/>
    </xf>
    <xf numFmtId="0" fontId="14" fillId="0" borderId="5" xfId="2" applyFont="1" applyFill="1" applyBorder="1" applyAlignment="1">
      <alignment horizontal="right" vertical="center"/>
    </xf>
    <xf numFmtId="164" fontId="14" fillId="0" borderId="5" xfId="2" applyNumberFormat="1" applyFont="1" applyFill="1" applyBorder="1" applyAlignment="1">
      <alignment horizontal="right" vertical="center"/>
    </xf>
    <xf numFmtId="1" fontId="14" fillId="0" borderId="5" xfId="2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2" fontId="15" fillId="0" borderId="0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1" fontId="14" fillId="0" borderId="0" xfId="2" applyNumberFormat="1" applyFont="1" applyFill="1" applyBorder="1" applyAlignment="1">
      <alignment horizontal="right" vertical="center"/>
    </xf>
    <xf numFmtId="2" fontId="9" fillId="0" borderId="2" xfId="2" applyNumberFormat="1" applyFont="1" applyFill="1" applyBorder="1" applyAlignment="1">
      <alignment vertical="center"/>
    </xf>
    <xf numFmtId="166" fontId="9" fillId="0" borderId="8" xfId="2" applyNumberFormat="1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horizontal="left" vertical="center" wrapText="1"/>
    </xf>
    <xf numFmtId="2" fontId="17" fillId="0" borderId="0" xfId="2" applyNumberFormat="1" applyFont="1" applyFill="1" applyBorder="1" applyAlignment="1">
      <alignment vertical="center"/>
    </xf>
    <xf numFmtId="164" fontId="17" fillId="0" borderId="0" xfId="2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right" vertical="center"/>
    </xf>
    <xf numFmtId="2" fontId="8" fillId="3" borderId="2" xfId="2" applyNumberFormat="1" applyFont="1" applyFill="1" applyBorder="1" applyAlignment="1">
      <alignment vertical="center"/>
    </xf>
    <xf numFmtId="164" fontId="8" fillId="3" borderId="2" xfId="2" applyNumberFormat="1" applyFont="1" applyFill="1" applyBorder="1" applyAlignment="1">
      <alignment vertical="center"/>
    </xf>
    <xf numFmtId="1" fontId="8" fillId="3" borderId="2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5" fillId="0" borderId="2" xfId="2" applyNumberFormat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15" fillId="0" borderId="1" xfId="2" applyFont="1" applyFill="1" applyBorder="1" applyAlignment="1">
      <alignment vertical="center"/>
    </xf>
    <xf numFmtId="0" fontId="9" fillId="0" borderId="5" xfId="2" applyFont="1" applyFill="1" applyBorder="1" applyAlignment="1">
      <alignment horizontal="right" vertical="center"/>
    </xf>
    <xf numFmtId="164" fontId="9" fillId="0" borderId="5" xfId="2" applyNumberFormat="1" applyFont="1" applyFill="1" applyBorder="1" applyAlignment="1">
      <alignment horizontal="right" vertical="center"/>
    </xf>
    <xf numFmtId="1" fontId="9" fillId="0" borderId="5" xfId="2" applyNumberFormat="1" applyFont="1" applyFill="1" applyBorder="1" applyAlignment="1">
      <alignment horizontal="right" vertical="center"/>
    </xf>
    <xf numFmtId="166" fontId="8" fillId="3" borderId="2" xfId="2" applyNumberFormat="1" applyFont="1" applyFill="1" applyBorder="1" applyAlignment="1">
      <alignment horizontal="right" vertical="center"/>
    </xf>
    <xf numFmtId="0" fontId="15" fillId="5" borderId="0" xfId="2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horizontal="right" vertical="center"/>
    </xf>
    <xf numFmtId="2" fontId="15" fillId="5" borderId="0" xfId="2" applyNumberFormat="1" applyFont="1" applyFill="1" applyBorder="1" applyAlignment="1">
      <alignment horizontal="right" vertical="center"/>
    </xf>
    <xf numFmtId="166" fontId="15" fillId="5" borderId="0" xfId="2" applyNumberFormat="1" applyFont="1" applyFill="1" applyBorder="1" applyAlignment="1">
      <alignment horizontal="right" vertical="center"/>
    </xf>
    <xf numFmtId="1" fontId="15" fillId="5" borderId="0" xfId="2" applyNumberFormat="1" applyFont="1" applyFill="1" applyBorder="1" applyAlignment="1">
      <alignment horizontal="right" vertical="center"/>
    </xf>
    <xf numFmtId="0" fontId="15" fillId="0" borderId="10" xfId="2" applyFont="1" applyFill="1" applyBorder="1" applyAlignment="1">
      <alignment vertical="center"/>
    </xf>
    <xf numFmtId="2" fontId="15" fillId="0" borderId="2" xfId="2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2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vertical="center"/>
    </xf>
    <xf numFmtId="1" fontId="15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0" fontId="24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164" fontId="15" fillId="12" borderId="2" xfId="2" applyNumberFormat="1" applyFont="1" applyFill="1" applyBorder="1" applyAlignment="1">
      <alignment vertical="center"/>
    </xf>
    <xf numFmtId="164" fontId="15" fillId="0" borderId="9" xfId="2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right" vertical="center"/>
    </xf>
    <xf numFmtId="0" fontId="9" fillId="0" borderId="12" xfId="2" applyFont="1" applyFill="1" applyBorder="1" applyAlignment="1">
      <alignment vertical="center" wrapText="1"/>
    </xf>
    <xf numFmtId="1" fontId="9" fillId="0" borderId="0" xfId="2" applyNumberFormat="1" applyFont="1" applyFill="1" applyBorder="1" applyAlignment="1">
      <alignment horizontal="right" vertical="center"/>
    </xf>
    <xf numFmtId="0" fontId="15" fillId="0" borderId="13" xfId="2" applyFont="1" applyFill="1" applyBorder="1" applyAlignment="1">
      <alignment vertical="center"/>
    </xf>
    <xf numFmtId="1" fontId="9" fillId="0" borderId="3" xfId="2" applyNumberFormat="1" applyFont="1" applyFill="1" applyBorder="1" applyAlignment="1">
      <alignment horizontal="right" vertical="center"/>
    </xf>
    <xf numFmtId="1" fontId="9" fillId="0" borderId="8" xfId="1" applyNumberFormat="1" applyFont="1" applyFill="1" applyBorder="1" applyAlignment="1" applyProtection="1">
      <alignment horizontal="right" vertical="center"/>
    </xf>
    <xf numFmtId="164" fontId="15" fillId="0" borderId="1" xfId="2" applyNumberFormat="1" applyFont="1" applyFill="1" applyBorder="1" applyAlignment="1">
      <alignment vertical="center"/>
    </xf>
    <xf numFmtId="1" fontId="9" fillId="0" borderId="6" xfId="2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9" fillId="0" borderId="26" xfId="2" applyFont="1" applyFill="1" applyBorder="1" applyAlignment="1">
      <alignment vertical="center"/>
    </xf>
    <xf numFmtId="1" fontId="9" fillId="0" borderId="0" xfId="2" applyNumberFormat="1" applyFont="1" applyFill="1" applyBorder="1" applyAlignment="1">
      <alignment vertical="center"/>
    </xf>
    <xf numFmtId="164" fontId="15" fillId="0" borderId="3" xfId="2" applyNumberFormat="1" applyFont="1" applyFill="1" applyBorder="1" applyAlignment="1">
      <alignment vertical="center"/>
    </xf>
    <xf numFmtId="167" fontId="9" fillId="0" borderId="2" xfId="1" applyNumberFormat="1" applyFont="1" applyFill="1" applyBorder="1" applyAlignment="1" applyProtection="1">
      <alignment horizontal="right" vertical="center"/>
    </xf>
    <xf numFmtId="1" fontId="9" fillId="0" borderId="13" xfId="2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8" xfId="2" applyFont="1" applyFill="1" applyBorder="1" applyAlignment="1">
      <alignment vertical="center"/>
    </xf>
    <xf numFmtId="1" fontId="9" fillId="11" borderId="2" xfId="2" applyNumberFormat="1" applyFont="1" applyFill="1" applyBorder="1" applyAlignment="1">
      <alignment vertical="center"/>
    </xf>
    <xf numFmtId="1" fontId="9" fillId="11" borderId="8" xfId="1" applyNumberFormat="1" applyFont="1" applyFill="1" applyBorder="1" applyAlignment="1">
      <alignment horizontal="right" vertical="center"/>
    </xf>
    <xf numFmtId="1" fontId="9" fillId="9" borderId="1" xfId="2" applyNumberFormat="1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vertical="center"/>
    </xf>
    <xf numFmtId="1" fontId="9" fillId="0" borderId="8" xfId="0" applyNumberFormat="1" applyFont="1" applyBorder="1" applyAlignment="1">
      <alignment vertical="center"/>
    </xf>
    <xf numFmtId="0" fontId="9" fillId="11" borderId="11" xfId="2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10" borderId="2" xfId="2" applyFont="1" applyFill="1" applyBorder="1" applyAlignment="1">
      <alignment vertical="center"/>
    </xf>
    <xf numFmtId="0" fontId="15" fillId="0" borderId="11" xfId="2" applyFont="1" applyFill="1" applyBorder="1" applyAlignment="1">
      <alignment vertical="center"/>
    </xf>
    <xf numFmtId="0" fontId="8" fillId="3" borderId="12" xfId="2" applyFont="1" applyFill="1" applyBorder="1" applyAlignment="1">
      <alignment horizontal="right" vertical="center"/>
    </xf>
    <xf numFmtId="1" fontId="8" fillId="3" borderId="12" xfId="2" applyNumberFormat="1" applyFont="1" applyFill="1" applyBorder="1" applyAlignment="1">
      <alignment vertical="center"/>
    </xf>
    <xf numFmtId="1" fontId="8" fillId="3" borderId="8" xfId="2" applyNumberFormat="1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vertical="center"/>
    </xf>
    <xf numFmtId="0" fontId="8" fillId="3" borderId="8" xfId="2" applyFont="1" applyFill="1" applyBorder="1" applyAlignment="1">
      <alignment vertical="center"/>
    </xf>
    <xf numFmtId="2" fontId="8" fillId="3" borderId="8" xfId="2" applyNumberFormat="1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1" fontId="17" fillId="3" borderId="8" xfId="2" applyNumberFormat="1" applyFont="1" applyFill="1" applyBorder="1" applyAlignment="1">
      <alignment vertical="center"/>
    </xf>
    <xf numFmtId="2" fontId="17" fillId="3" borderId="8" xfId="2" applyNumberFormat="1" applyFont="1" applyFill="1" applyBorder="1" applyAlignment="1">
      <alignment vertical="center"/>
    </xf>
    <xf numFmtId="0" fontId="16" fillId="0" borderId="0" xfId="2" applyNumberFormat="1" applyFont="1" applyFill="1" applyBorder="1" applyAlignment="1" applyProtection="1">
      <alignment vertical="center"/>
    </xf>
    <xf numFmtId="2" fontId="9" fillId="0" borderId="11" xfId="2" applyNumberFormat="1" applyFont="1" applyFill="1" applyBorder="1" applyAlignment="1">
      <alignment vertical="center" wrapText="1"/>
    </xf>
    <xf numFmtId="0" fontId="8" fillId="3" borderId="17" xfId="2" applyFont="1" applyFill="1" applyBorder="1" applyAlignment="1">
      <alignment vertical="center"/>
    </xf>
    <xf numFmtId="2" fontId="8" fillId="3" borderId="12" xfId="2" applyNumberFormat="1" applyFont="1" applyFill="1" applyBorder="1" applyAlignment="1">
      <alignment horizontal="right" vertical="center"/>
    </xf>
    <xf numFmtId="1" fontId="8" fillId="3" borderId="12" xfId="2" applyNumberFormat="1" applyFont="1" applyFill="1" applyBorder="1" applyAlignment="1">
      <alignment horizontal="right" vertical="center"/>
    </xf>
    <xf numFmtId="1" fontId="8" fillId="3" borderId="27" xfId="2" applyNumberFormat="1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9" borderId="14" xfId="2" applyNumberFormat="1" applyFont="1" applyFill="1" applyBorder="1" applyAlignment="1">
      <alignment vertical="center"/>
    </xf>
    <xf numFmtId="1" fontId="9" fillId="0" borderId="2" xfId="2" applyNumberFormat="1" applyFont="1" applyBorder="1" applyAlignment="1">
      <alignment horizontal="right" vertical="center"/>
    </xf>
    <xf numFmtId="2" fontId="9" fillId="0" borderId="11" xfId="2" applyNumberFormat="1" applyFont="1" applyFill="1" applyBorder="1" applyAlignment="1">
      <alignment vertical="center"/>
    </xf>
    <xf numFmtId="0" fontId="8" fillId="22" borderId="2" xfId="2" applyFont="1" applyFill="1" applyBorder="1" applyAlignment="1">
      <alignment vertical="center"/>
    </xf>
    <xf numFmtId="164" fontId="8" fillId="23" borderId="8" xfId="2" applyNumberFormat="1" applyFont="1" applyFill="1" applyBorder="1" applyAlignment="1">
      <alignment horizontal="center" vertical="center"/>
    </xf>
    <xf numFmtId="0" fontId="8" fillId="23" borderId="8" xfId="2" applyFont="1" applyFill="1" applyBorder="1" applyAlignment="1">
      <alignment horizontal="center" vertical="center"/>
    </xf>
    <xf numFmtId="1" fontId="8" fillId="23" borderId="8" xfId="2" applyNumberFormat="1" applyFont="1" applyFill="1" applyBorder="1" applyAlignment="1">
      <alignment horizontal="center" vertical="center"/>
    </xf>
    <xf numFmtId="164" fontId="14" fillId="23" borderId="8" xfId="2" applyNumberFormat="1" applyFont="1" applyFill="1" applyBorder="1" applyAlignment="1">
      <alignment horizontal="center" vertical="center"/>
    </xf>
    <xf numFmtId="0" fontId="14" fillId="23" borderId="11" xfId="2" applyFont="1" applyFill="1" applyBorder="1" applyAlignment="1">
      <alignment horizontal="center" vertical="center"/>
    </xf>
    <xf numFmtId="1" fontId="14" fillId="23" borderId="8" xfId="2" applyNumberFormat="1" applyFont="1" applyFill="1" applyBorder="1" applyAlignment="1">
      <alignment horizontal="center" vertical="center"/>
    </xf>
    <xf numFmtId="0" fontId="14" fillId="23" borderId="8" xfId="2" applyFont="1" applyFill="1" applyBorder="1" applyAlignment="1">
      <alignment horizontal="center" vertical="center"/>
    </xf>
    <xf numFmtId="164" fontId="8" fillId="20" borderId="8" xfId="2" applyNumberFormat="1" applyFont="1" applyFill="1" applyBorder="1" applyAlignment="1">
      <alignment horizontal="center" vertical="center"/>
    </xf>
    <xf numFmtId="0" fontId="8" fillId="20" borderId="8" xfId="2" applyFont="1" applyFill="1" applyBorder="1" applyAlignment="1">
      <alignment horizontal="center" vertical="center"/>
    </xf>
    <xf numFmtId="1" fontId="8" fillId="20" borderId="8" xfId="2" applyNumberFormat="1" applyFont="1" applyFill="1" applyBorder="1" applyAlignment="1">
      <alignment horizontal="center" vertical="center"/>
    </xf>
    <xf numFmtId="164" fontId="14" fillId="20" borderId="11" xfId="2" applyNumberFormat="1" applyFont="1" applyFill="1" applyBorder="1" applyAlignment="1">
      <alignment horizontal="center" vertical="center"/>
    </xf>
    <xf numFmtId="0" fontId="14" fillId="20" borderId="11" xfId="2" applyFont="1" applyFill="1" applyBorder="1" applyAlignment="1">
      <alignment horizontal="center" vertical="center"/>
    </xf>
    <xf numFmtId="0" fontId="8" fillId="20" borderId="12" xfId="2" applyFont="1" applyFill="1" applyBorder="1" applyAlignment="1">
      <alignment vertical="center"/>
    </xf>
    <xf numFmtId="0" fontId="9" fillId="5" borderId="0" xfId="2" applyFont="1" applyFill="1" applyBorder="1" applyAlignment="1">
      <alignment horizontal="right" vertical="center"/>
    </xf>
    <xf numFmtId="164" fontId="8" fillId="3" borderId="2" xfId="2" applyNumberFormat="1" applyFont="1" applyFill="1" applyBorder="1" applyAlignment="1">
      <alignment horizontal="center" vertical="center"/>
    </xf>
    <xf numFmtId="1" fontId="8" fillId="3" borderId="2" xfId="2" applyNumberFormat="1" applyFont="1" applyFill="1" applyBorder="1" applyAlignment="1">
      <alignment horizontal="center" vertical="center"/>
    </xf>
    <xf numFmtId="164" fontId="14" fillId="3" borderId="10" xfId="2" applyNumberFormat="1" applyFont="1" applyFill="1" applyBorder="1" applyAlignment="1">
      <alignment horizontal="center" vertical="center"/>
    </xf>
    <xf numFmtId="2" fontId="8" fillId="3" borderId="14" xfId="2" applyNumberFormat="1" applyFont="1" applyFill="1" applyBorder="1" applyAlignment="1">
      <alignment vertical="center"/>
    </xf>
    <xf numFmtId="0" fontId="8" fillId="3" borderId="21" xfId="2" applyFont="1" applyFill="1" applyBorder="1" applyAlignment="1">
      <alignment horizontal="right" vertical="center"/>
    </xf>
    <xf numFmtId="164" fontId="8" fillId="3" borderId="8" xfId="2" applyNumberFormat="1" applyFont="1" applyFill="1" applyBorder="1" applyAlignment="1">
      <alignment horizontal="center" vertical="center"/>
    </xf>
    <xf numFmtId="2" fontId="8" fillId="3" borderId="12" xfId="2" applyNumberFormat="1" applyFont="1" applyFill="1" applyBorder="1" applyAlignment="1">
      <alignment vertical="center"/>
    </xf>
    <xf numFmtId="0" fontId="8" fillId="3" borderId="26" xfId="2" applyFont="1" applyFill="1" applyBorder="1" applyAlignment="1">
      <alignment vertical="center"/>
    </xf>
    <xf numFmtId="0" fontId="9" fillId="0" borderId="29" xfId="2" applyFont="1" applyFill="1" applyBorder="1" applyAlignment="1">
      <alignment vertical="center"/>
    </xf>
    <xf numFmtId="0" fontId="9" fillId="0" borderId="34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1" fontId="7" fillId="0" borderId="0" xfId="2" applyNumberFormat="1" applyFont="1" applyFill="1" applyBorder="1" applyAlignment="1">
      <alignment vertical="center"/>
    </xf>
    <xf numFmtId="164" fontId="8" fillId="3" borderId="11" xfId="2" applyNumberFormat="1" applyFont="1" applyFill="1" applyBorder="1" applyAlignment="1">
      <alignment horizontal="center" vertical="center"/>
    </xf>
    <xf numFmtId="1" fontId="8" fillId="3" borderId="11" xfId="2" applyNumberFormat="1" applyFont="1" applyFill="1" applyBorder="1" applyAlignment="1">
      <alignment vertical="center"/>
    </xf>
    <xf numFmtId="2" fontId="8" fillId="3" borderId="11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" fontId="36" fillId="0" borderId="28" xfId="2" applyNumberFormat="1" applyFont="1" applyFill="1" applyBorder="1" applyAlignment="1">
      <alignment vertical="center"/>
    </xf>
    <xf numFmtId="1" fontId="7" fillId="0" borderId="28" xfId="2" applyNumberFormat="1" applyFont="1" applyFill="1" applyBorder="1" applyAlignment="1">
      <alignment vertical="center"/>
    </xf>
    <xf numFmtId="0" fontId="8" fillId="3" borderId="35" xfId="2" applyFont="1" applyFill="1" applyBorder="1" applyAlignment="1">
      <alignment vertical="center"/>
    </xf>
    <xf numFmtId="0" fontId="8" fillId="3" borderId="25" xfId="2" applyFont="1" applyFill="1" applyBorder="1" applyAlignment="1">
      <alignment vertical="center"/>
    </xf>
    <xf numFmtId="1" fontId="8" fillId="3" borderId="25" xfId="2" applyNumberFormat="1" applyFont="1" applyFill="1" applyBorder="1" applyAlignment="1">
      <alignment vertical="center"/>
    </xf>
    <xf numFmtId="0" fontId="15" fillId="0" borderId="0" xfId="2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8" fillId="3" borderId="13" xfId="2" applyNumberFormat="1" applyFont="1" applyFill="1" applyBorder="1" applyAlignment="1">
      <alignment horizontal="center" vertical="center"/>
    </xf>
    <xf numFmtId="1" fontId="8" fillId="3" borderId="13" xfId="2" applyNumberFormat="1" applyFont="1" applyFill="1" applyBorder="1" applyAlignment="1">
      <alignment vertical="center"/>
    </xf>
    <xf numFmtId="164" fontId="8" fillId="3" borderId="8" xfId="2" applyNumberFormat="1" applyFont="1" applyFill="1" applyBorder="1" applyAlignment="1">
      <alignment horizontal="right" vertical="center"/>
    </xf>
    <xf numFmtId="0" fontId="21" fillId="0" borderId="0" xfId="2" applyFont="1" applyFill="1" applyAlignment="1">
      <alignment vertical="center"/>
    </xf>
    <xf numFmtId="1" fontId="8" fillId="3" borderId="8" xfId="2" applyNumberFormat="1" applyFont="1" applyFill="1" applyBorder="1" applyAlignment="1">
      <alignment horizontal="right" vertical="center"/>
    </xf>
    <xf numFmtId="1" fontId="35" fillId="3" borderId="11" xfId="2" applyNumberFormat="1" applyFont="1" applyFill="1" applyBorder="1" applyAlignment="1">
      <alignment horizontal="center" vertical="center"/>
    </xf>
    <xf numFmtId="0" fontId="37" fillId="5" borderId="3" xfId="2" applyFont="1" applyFill="1" applyBorder="1" applyAlignment="1">
      <alignment horizontal="right" vertical="center" wrapText="1"/>
    </xf>
    <xf numFmtId="0" fontId="37" fillId="5" borderId="3" xfId="2" applyFont="1" applyFill="1" applyBorder="1" applyAlignment="1">
      <alignment horizontal="left" vertical="center"/>
    </xf>
    <xf numFmtId="0" fontId="37" fillId="5" borderId="2" xfId="2" applyFont="1" applyFill="1" applyBorder="1" applyAlignment="1">
      <alignment horizontal="right" vertical="center"/>
    </xf>
    <xf numFmtId="2" fontId="37" fillId="0" borderId="2" xfId="2" applyNumberFormat="1" applyFont="1" applyFill="1" applyBorder="1" applyAlignment="1">
      <alignment horizontal="right" vertical="center"/>
    </xf>
    <xf numFmtId="164" fontId="37" fillId="0" borderId="2" xfId="2" applyNumberFormat="1" applyFont="1" applyFill="1" applyBorder="1" applyAlignment="1">
      <alignment horizontal="right" vertical="center"/>
    </xf>
    <xf numFmtId="0" fontId="35" fillId="3" borderId="2" xfId="2" applyFont="1" applyFill="1" applyBorder="1" applyAlignment="1">
      <alignment vertical="center"/>
    </xf>
    <xf numFmtId="2" fontId="15" fillId="0" borderId="8" xfId="2" applyNumberFormat="1" applyFont="1" applyFill="1" applyBorder="1"/>
    <xf numFmtId="2" fontId="15" fillId="0" borderId="8" xfId="2" applyNumberFormat="1" applyFont="1" applyFill="1" applyBorder="1" applyAlignment="1">
      <alignment horizontal="left"/>
    </xf>
    <xf numFmtId="2" fontId="15" fillId="0" borderId="13" xfId="2" applyNumberFormat="1" applyFont="1" applyFill="1" applyBorder="1"/>
    <xf numFmtId="0" fontId="35" fillId="3" borderId="2" xfId="2" applyFont="1" applyFill="1" applyBorder="1" applyAlignment="1"/>
    <xf numFmtId="0" fontId="34" fillId="3" borderId="2" xfId="2" applyFont="1" applyFill="1" applyBorder="1" applyAlignment="1">
      <alignment horizontal="center"/>
    </xf>
    <xf numFmtId="0" fontId="37" fillId="5" borderId="2" xfId="2" applyFont="1" applyFill="1" applyBorder="1" applyAlignment="1">
      <alignment horizontal="right" vertical="center" wrapText="1"/>
    </xf>
    <xf numFmtId="0" fontId="38" fillId="5" borderId="2" xfId="2" applyFont="1" applyFill="1" applyBorder="1" applyAlignment="1">
      <alignment horizontal="left" vertical="center"/>
    </xf>
    <xf numFmtId="2" fontId="37" fillId="5" borderId="2" xfId="2" applyNumberFormat="1" applyFont="1" applyFill="1" applyBorder="1" applyAlignment="1">
      <alignment horizontal="right" vertical="center"/>
    </xf>
    <xf numFmtId="2" fontId="37" fillId="0" borderId="2" xfId="2" applyNumberFormat="1" applyFont="1" applyFill="1" applyBorder="1"/>
    <xf numFmtId="0" fontId="38" fillId="0" borderId="8" xfId="2" applyFont="1" applyFill="1" applyBorder="1"/>
    <xf numFmtId="2" fontId="38" fillId="0" borderId="8" xfId="2" applyNumberFormat="1" applyFont="1" applyFill="1" applyBorder="1"/>
    <xf numFmtId="2" fontId="38" fillId="0" borderId="8" xfId="2" applyNumberFormat="1" applyFont="1" applyFill="1" applyBorder="1" applyAlignment="1">
      <alignment horizontal="left"/>
    </xf>
    <xf numFmtId="1" fontId="34" fillId="17" borderId="2" xfId="2" applyNumberFormat="1" applyFont="1" applyFill="1" applyBorder="1"/>
    <xf numFmtId="2" fontId="34" fillId="17" borderId="2" xfId="2" applyNumberFormat="1" applyFont="1" applyFill="1" applyBorder="1"/>
    <xf numFmtId="0" fontId="37" fillId="0" borderId="0" xfId="0" applyFont="1"/>
    <xf numFmtId="0" fontId="38" fillId="0" borderId="2" xfId="0" applyFont="1" applyBorder="1"/>
    <xf numFmtId="0" fontId="37" fillId="9" borderId="2" xfId="2" applyFont="1" applyFill="1" applyBorder="1"/>
    <xf numFmtId="2" fontId="37" fillId="9" borderId="2" xfId="2" applyNumberFormat="1" applyFont="1" applyFill="1" applyBorder="1"/>
    <xf numFmtId="0" fontId="37" fillId="9" borderId="2" xfId="2" applyFont="1" applyFill="1" applyBorder="1" applyAlignment="1">
      <alignment horizontal="right"/>
    </xf>
    <xf numFmtId="0" fontId="37" fillId="11" borderId="2" xfId="2" applyFont="1" applyFill="1" applyBorder="1"/>
    <xf numFmtId="2" fontId="37" fillId="11" borderId="2" xfId="2" applyNumberFormat="1" applyFont="1" applyFill="1" applyBorder="1"/>
    <xf numFmtId="0" fontId="37" fillId="11" borderId="2" xfId="2" applyFont="1" applyFill="1" applyBorder="1" applyAlignment="1">
      <alignment horizontal="right"/>
    </xf>
    <xf numFmtId="1" fontId="37" fillId="9" borderId="2" xfId="2" applyNumberFormat="1" applyFont="1" applyFill="1" applyBorder="1" applyAlignment="1">
      <alignment horizontal="right"/>
    </xf>
    <xf numFmtId="2" fontId="38" fillId="0" borderId="2" xfId="2" applyNumberFormat="1" applyFont="1" applyFill="1" applyBorder="1" applyAlignment="1">
      <alignment horizontal="left"/>
    </xf>
    <xf numFmtId="164" fontId="34" fillId="17" borderId="8" xfId="2" applyNumberFormat="1" applyFont="1" applyFill="1" applyBorder="1" applyAlignment="1">
      <alignment horizontal="center"/>
    </xf>
    <xf numFmtId="0" fontId="34" fillId="17" borderId="8" xfId="2" applyFont="1" applyFill="1" applyBorder="1" applyAlignment="1">
      <alignment horizontal="center"/>
    </xf>
    <xf numFmtId="1" fontId="34" fillId="17" borderId="8" xfId="2" applyNumberFormat="1" applyFont="1" applyFill="1" applyBorder="1" applyAlignment="1">
      <alignment horizontal="center"/>
    </xf>
    <xf numFmtId="164" fontId="35" fillId="17" borderId="8" xfId="2" applyNumberFormat="1" applyFont="1" applyFill="1" applyBorder="1" applyAlignment="1">
      <alignment horizontal="center" vertical="center"/>
    </xf>
    <xf numFmtId="0" fontId="35" fillId="17" borderId="11" xfId="2" applyFont="1" applyFill="1" applyBorder="1" applyAlignment="1">
      <alignment horizontal="center"/>
    </xf>
    <xf numFmtId="1" fontId="35" fillId="17" borderId="8" xfId="2" applyNumberFormat="1" applyFont="1" applyFill="1" applyBorder="1" applyAlignment="1">
      <alignment horizontal="center"/>
    </xf>
    <xf numFmtId="0" fontId="35" fillId="17" borderId="8" xfId="2" applyFont="1" applyFill="1" applyBorder="1" applyAlignment="1">
      <alignment horizontal="center" vertical="center"/>
    </xf>
    <xf numFmtId="0" fontId="34" fillId="3" borderId="14" xfId="2" applyFont="1" applyFill="1" applyBorder="1" applyAlignment="1">
      <alignment horizontal="right" vertical="center"/>
    </xf>
    <xf numFmtId="2" fontId="34" fillId="3" borderId="8" xfId="2" applyNumberFormat="1" applyFont="1" applyFill="1" applyBorder="1" applyAlignment="1">
      <alignment horizontal="right" vertical="center"/>
    </xf>
    <xf numFmtId="1" fontId="34" fillId="3" borderId="8" xfId="1" applyNumberFormat="1" applyFont="1" applyFill="1" applyBorder="1" applyAlignment="1" applyProtection="1">
      <alignment horizontal="center" vertical="center"/>
    </xf>
    <xf numFmtId="0" fontId="34" fillId="3" borderId="8" xfId="1" applyNumberFormat="1" applyFont="1" applyFill="1" applyBorder="1" applyAlignment="1" applyProtection="1">
      <alignment horizontal="center" vertical="center"/>
    </xf>
    <xf numFmtId="0" fontId="34" fillId="3" borderId="8" xfId="1" applyNumberFormat="1" applyFont="1" applyFill="1" applyBorder="1" applyAlignment="1" applyProtection="1">
      <alignment horizontal="right" vertical="center"/>
    </xf>
    <xf numFmtId="0" fontId="34" fillId="3" borderId="8" xfId="2" applyFont="1" applyFill="1" applyBorder="1" applyAlignment="1">
      <alignment horizontal="right" vertical="center"/>
    </xf>
    <xf numFmtId="2" fontId="37" fillId="0" borderId="8" xfId="2" applyNumberFormat="1" applyFont="1" applyFill="1" applyBorder="1" applyAlignment="1">
      <alignment horizontal="right" vertical="center"/>
    </xf>
    <xf numFmtId="2" fontId="37" fillId="0" borderId="8" xfId="2" applyNumberFormat="1" applyFont="1" applyFill="1" applyBorder="1" applyAlignment="1">
      <alignment vertical="center"/>
    </xf>
    <xf numFmtId="0" fontId="37" fillId="0" borderId="14" xfId="2" applyFont="1" applyFill="1" applyBorder="1" applyAlignment="1">
      <alignment vertical="center"/>
    </xf>
    <xf numFmtId="2" fontId="34" fillId="3" borderId="8" xfId="2" applyNumberFormat="1" applyFont="1" applyFill="1" applyBorder="1" applyAlignment="1">
      <alignment horizontal="center" vertical="center" wrapText="1"/>
    </xf>
    <xf numFmtId="1" fontId="34" fillId="3" borderId="8" xfId="2" applyNumberFormat="1" applyFont="1" applyFill="1" applyBorder="1" applyAlignment="1">
      <alignment horizontal="center" vertical="center" wrapText="1"/>
    </xf>
    <xf numFmtId="0" fontId="35" fillId="3" borderId="8" xfId="2" applyFont="1" applyFill="1" applyBorder="1" applyAlignment="1">
      <alignment horizontal="center" vertical="center" wrapText="1"/>
    </xf>
    <xf numFmtId="2" fontId="35" fillId="3" borderId="8" xfId="2" applyNumberFormat="1" applyFont="1" applyFill="1" applyBorder="1" applyAlignment="1">
      <alignment horizontal="center" vertical="center"/>
    </xf>
    <xf numFmtId="0" fontId="35" fillId="3" borderId="8" xfId="2" applyFont="1" applyFill="1" applyBorder="1" applyAlignment="1">
      <alignment horizontal="center" vertical="center"/>
    </xf>
    <xf numFmtId="1" fontId="34" fillId="3" borderId="2" xfId="2" applyNumberFormat="1" applyFont="1" applyFill="1" applyBorder="1" applyAlignment="1">
      <alignment vertical="center"/>
    </xf>
    <xf numFmtId="0" fontId="37" fillId="5" borderId="2" xfId="2" applyFont="1" applyFill="1" applyBorder="1" applyAlignment="1">
      <alignment horizontal="center" vertical="center" wrapText="1"/>
    </xf>
    <xf numFmtId="0" fontId="37" fillId="5" borderId="2" xfId="2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7" fillId="0" borderId="8" xfId="2" applyFont="1" applyFill="1" applyBorder="1" applyAlignment="1">
      <alignment vertical="center" wrapText="1"/>
    </xf>
    <xf numFmtId="164" fontId="37" fillId="0" borderId="2" xfId="2" applyNumberFormat="1" applyFont="1" applyFill="1" applyBorder="1" applyAlignment="1">
      <alignment vertical="center"/>
    </xf>
    <xf numFmtId="0" fontId="8" fillId="20" borderId="26" xfId="2" applyFont="1" applyFill="1" applyBorder="1" applyAlignment="1">
      <alignment vertical="center"/>
    </xf>
    <xf numFmtId="0" fontId="8" fillId="17" borderId="25" xfId="2" applyFont="1" applyFill="1" applyBorder="1" applyAlignment="1">
      <alignment vertical="center"/>
    </xf>
    <xf numFmtId="164" fontId="8" fillId="17" borderId="8" xfId="2" applyNumberFormat="1" applyFont="1" applyFill="1" applyBorder="1" applyAlignment="1">
      <alignment vertical="center"/>
    </xf>
    <xf numFmtId="0" fontId="47" fillId="0" borderId="2" xfId="0" applyFont="1" applyBorder="1" applyAlignment="1">
      <alignment horizontal="center" vertical="center"/>
    </xf>
    <xf numFmtId="0" fontId="47" fillId="0" borderId="2" xfId="0" applyFont="1" applyBorder="1"/>
    <xf numFmtId="1" fontId="48" fillId="0" borderId="2" xfId="0" applyNumberFormat="1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2" fontId="0" fillId="0" borderId="0" xfId="0" applyNumberFormat="1"/>
    <xf numFmtId="0" fontId="40" fillId="5" borderId="2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31" fillId="4" borderId="9" xfId="0" applyFont="1" applyFill="1" applyBorder="1" applyAlignment="1">
      <alignment vertical="center"/>
    </xf>
    <xf numFmtId="0" fontId="45" fillId="5" borderId="0" xfId="2" applyFont="1" applyFill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 wrapText="1"/>
    </xf>
    <xf numFmtId="2" fontId="9" fillId="5" borderId="8" xfId="2" applyNumberFormat="1" applyFont="1" applyFill="1" applyBorder="1" applyAlignment="1">
      <alignment horizontal="right" vertical="center"/>
    </xf>
    <xf numFmtId="1" fontId="9" fillId="5" borderId="8" xfId="2" applyNumberFormat="1" applyFont="1" applyFill="1" applyBorder="1" applyAlignment="1">
      <alignment horizontal="right" vertical="center"/>
    </xf>
    <xf numFmtId="0" fontId="9" fillId="5" borderId="8" xfId="2" applyFont="1" applyFill="1" applyBorder="1" applyAlignment="1">
      <alignment horizontal="right" vertical="center"/>
    </xf>
    <xf numFmtId="0" fontId="9" fillId="5" borderId="8" xfId="2" applyFont="1" applyFill="1" applyBorder="1" applyAlignment="1">
      <alignment horizontal="right" vertical="center" wrapText="1"/>
    </xf>
    <xf numFmtId="0" fontId="9" fillId="5" borderId="12" xfId="2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right" vertical="center"/>
    </xf>
    <xf numFmtId="2" fontId="11" fillId="5" borderId="2" xfId="0" applyNumberFormat="1" applyFont="1" applyFill="1" applyBorder="1" applyAlignment="1">
      <alignment horizontal="right" vertical="center"/>
    </xf>
    <xf numFmtId="164" fontId="11" fillId="5" borderId="2" xfId="0" applyNumberFormat="1" applyFont="1" applyFill="1" applyBorder="1" applyAlignment="1">
      <alignment horizontal="right" vertical="center"/>
    </xf>
    <xf numFmtId="1" fontId="11" fillId="5" borderId="2" xfId="0" applyNumberFormat="1" applyFont="1" applyFill="1" applyBorder="1" applyAlignment="1">
      <alignment horizontal="right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34" fillId="3" borderId="8" xfId="2" applyFont="1" applyFill="1" applyBorder="1" applyAlignment="1">
      <alignment horizontal="center" vertical="center" wrapText="1"/>
    </xf>
    <xf numFmtId="0" fontId="34" fillId="3" borderId="8" xfId="2" applyFont="1" applyFill="1" applyBorder="1" applyAlignment="1">
      <alignment horizontal="center" vertical="center"/>
    </xf>
    <xf numFmtId="0" fontId="8" fillId="17" borderId="11" xfId="2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right" vertical="center"/>
    </xf>
    <xf numFmtId="1" fontId="9" fillId="0" borderId="12" xfId="2" applyNumberFormat="1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14" fillId="5" borderId="0" xfId="0" applyFont="1" applyFill="1"/>
    <xf numFmtId="0" fontId="37" fillId="5" borderId="2" xfId="0" applyFont="1" applyFill="1" applyBorder="1" applyAlignment="1">
      <alignment vertical="center"/>
    </xf>
    <xf numFmtId="168" fontId="24" fillId="0" borderId="0" xfId="2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2" fontId="14" fillId="0" borderId="0" xfId="0" applyNumberFormat="1" applyFont="1"/>
    <xf numFmtId="1" fontId="14" fillId="0" borderId="0" xfId="0" applyNumberFormat="1" applyFont="1"/>
    <xf numFmtId="1" fontId="14" fillId="20" borderId="8" xfId="2" applyNumberFormat="1" applyFont="1" applyFill="1" applyBorder="1" applyAlignment="1">
      <alignment horizontal="center" vertical="center"/>
    </xf>
    <xf numFmtId="0" fontId="8" fillId="21" borderId="8" xfId="2" applyFont="1" applyFill="1" applyBorder="1" applyAlignment="1">
      <alignment horizontal="center" vertical="center"/>
    </xf>
    <xf numFmtId="0" fontId="14" fillId="21" borderId="8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vertical="center" wrapText="1"/>
    </xf>
    <xf numFmtId="0" fontId="9" fillId="5" borderId="12" xfId="2" applyFont="1" applyFill="1" applyBorder="1" applyAlignment="1">
      <alignment vertical="center"/>
    </xf>
    <xf numFmtId="0" fontId="8" fillId="21" borderId="8" xfId="2" applyFont="1" applyFill="1" applyBorder="1" applyAlignment="1">
      <alignment vertical="center"/>
    </xf>
    <xf numFmtId="2" fontId="8" fillId="21" borderId="8" xfId="2" applyNumberFormat="1" applyFont="1" applyFill="1" applyBorder="1" applyAlignment="1">
      <alignment vertical="center"/>
    </xf>
    <xf numFmtId="1" fontId="8" fillId="21" borderId="8" xfId="2" applyNumberFormat="1" applyFont="1" applyFill="1" applyBorder="1" applyAlignment="1">
      <alignment vertical="center"/>
    </xf>
    <xf numFmtId="166" fontId="8" fillId="3" borderId="12" xfId="2" applyNumberFormat="1" applyFont="1" applyFill="1" applyBorder="1" applyAlignment="1">
      <alignment vertical="center"/>
    </xf>
    <xf numFmtId="0" fontId="14" fillId="3" borderId="13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right" vertical="center" wrapText="1"/>
    </xf>
    <xf numFmtId="0" fontId="8" fillId="3" borderId="31" xfId="2" applyFont="1" applyFill="1" applyBorder="1" applyAlignment="1">
      <alignment vertical="center"/>
    </xf>
    <xf numFmtId="2" fontId="8" fillId="3" borderId="31" xfId="2" applyNumberFormat="1" applyFont="1" applyFill="1" applyBorder="1" applyAlignment="1">
      <alignment vertical="center"/>
    </xf>
    <xf numFmtId="1" fontId="8" fillId="3" borderId="31" xfId="2" applyNumberFormat="1" applyFont="1" applyFill="1" applyBorder="1" applyAlignment="1">
      <alignment vertical="center"/>
    </xf>
    <xf numFmtId="0" fontId="21" fillId="5" borderId="5" xfId="2" applyFont="1" applyFill="1" applyBorder="1" applyAlignment="1">
      <alignment vertical="center"/>
    </xf>
    <xf numFmtId="166" fontId="8" fillId="21" borderId="8" xfId="2" applyNumberFormat="1" applyFont="1" applyFill="1" applyBorder="1" applyAlignment="1">
      <alignment vertical="center"/>
    </xf>
    <xf numFmtId="164" fontId="8" fillId="3" borderId="8" xfId="2" applyNumberFormat="1" applyFont="1" applyFill="1" applyBorder="1" applyAlignment="1">
      <alignment vertical="center"/>
    </xf>
    <xf numFmtId="1" fontId="9" fillId="0" borderId="0" xfId="2" applyNumberFormat="1" applyFont="1" applyFill="1"/>
    <xf numFmtId="1" fontId="35" fillId="20" borderId="8" xfId="2" applyNumberFormat="1" applyFont="1" applyFill="1" applyBorder="1" applyAlignment="1">
      <alignment horizontal="center" vertical="center"/>
    </xf>
    <xf numFmtId="0" fontId="37" fillId="0" borderId="11" xfId="2" applyFont="1" applyFill="1" applyBorder="1" applyAlignment="1">
      <alignment vertical="center"/>
    </xf>
    <xf numFmtId="2" fontId="38" fillId="0" borderId="22" xfId="2" applyNumberFormat="1" applyFont="1" applyFill="1" applyBorder="1" applyAlignment="1">
      <alignment vertical="center"/>
    </xf>
    <xf numFmtId="2" fontId="37" fillId="0" borderId="11" xfId="2" applyNumberFormat="1" applyFont="1" applyFill="1" applyBorder="1" applyAlignment="1">
      <alignment vertical="center"/>
    </xf>
    <xf numFmtId="2" fontId="38" fillId="0" borderId="0" xfId="2" applyNumberFormat="1" applyFont="1" applyFill="1" applyBorder="1" applyAlignment="1">
      <alignment vertical="center"/>
    </xf>
    <xf numFmtId="2" fontId="38" fillId="0" borderId="2" xfId="2" applyNumberFormat="1" applyFont="1" applyFill="1" applyBorder="1" applyAlignment="1">
      <alignment vertical="center"/>
    </xf>
    <xf numFmtId="0" fontId="37" fillId="0" borderId="19" xfId="2" applyFont="1" applyFill="1" applyBorder="1" applyAlignment="1">
      <alignment vertical="center"/>
    </xf>
    <xf numFmtId="1" fontId="37" fillId="0" borderId="14" xfId="2" applyNumberFormat="1" applyFont="1" applyFill="1" applyBorder="1" applyAlignment="1">
      <alignment vertical="center"/>
    </xf>
    <xf numFmtId="2" fontId="38" fillId="0" borderId="32" xfId="2" applyNumberFormat="1" applyFont="1" applyFill="1" applyBorder="1" applyAlignment="1">
      <alignment vertical="center"/>
    </xf>
    <xf numFmtId="1" fontId="34" fillId="3" borderId="8" xfId="2" applyNumberFormat="1" applyFont="1" applyFill="1" applyBorder="1" applyAlignment="1">
      <alignment vertical="center"/>
    </xf>
    <xf numFmtId="2" fontId="34" fillId="3" borderId="8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4" fillId="6" borderId="0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 wrapText="1"/>
    </xf>
    <xf numFmtId="0" fontId="42" fillId="2" borderId="3" xfId="2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/>
    </xf>
    <xf numFmtId="0" fontId="42" fillId="2" borderId="3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44" fillId="7" borderId="0" xfId="2" applyFont="1" applyFill="1" applyAlignment="1">
      <alignment horizontal="center" vertical="center"/>
    </xf>
    <xf numFmtId="0" fontId="43" fillId="7" borderId="0" xfId="2" applyFont="1" applyFill="1" applyAlignment="1">
      <alignment horizontal="center" vertical="center"/>
    </xf>
    <xf numFmtId="0" fontId="45" fillId="7" borderId="0" xfId="2" applyFont="1" applyFill="1" applyAlignment="1">
      <alignment horizontal="center" vertical="center"/>
    </xf>
    <xf numFmtId="164" fontId="13" fillId="0" borderId="7" xfId="2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13" fillId="0" borderId="7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34" fillId="3" borderId="1" xfId="2" applyFont="1" applyFill="1" applyBorder="1" applyAlignment="1">
      <alignment horizontal="center" vertical="center" wrapText="1"/>
    </xf>
    <xf numFmtId="0" fontId="34" fillId="3" borderId="3" xfId="2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/>
    </xf>
    <xf numFmtId="0" fontId="34" fillId="3" borderId="3" xfId="2" applyFont="1" applyFill="1" applyBorder="1" applyAlignment="1">
      <alignment horizontal="center" vertical="center"/>
    </xf>
    <xf numFmtId="0" fontId="4" fillId="6" borderId="15" xfId="2" applyFont="1" applyFill="1" applyBorder="1" applyAlignment="1">
      <alignment horizontal="center" vertical="center"/>
    </xf>
    <xf numFmtId="0" fontId="12" fillId="6" borderId="15" xfId="2" applyFont="1" applyFill="1" applyBorder="1" applyAlignment="1">
      <alignment horizontal="center"/>
    </xf>
    <xf numFmtId="0" fontId="12" fillId="6" borderId="0" xfId="2" applyFont="1" applyFill="1" applyBorder="1" applyAlignment="1">
      <alignment horizontal="center"/>
    </xf>
    <xf numFmtId="0" fontId="12" fillId="6" borderId="15" xfId="2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164" fontId="17" fillId="0" borderId="7" xfId="2" applyNumberFormat="1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horizontal="center" vertical="center"/>
    </xf>
    <xf numFmtId="0" fontId="34" fillId="3" borderId="6" xfId="2" applyFont="1" applyFill="1" applyBorder="1" applyAlignment="1">
      <alignment horizontal="center" vertical="center" wrapText="1"/>
    </xf>
    <xf numFmtId="0" fontId="34" fillId="3" borderId="6" xfId="2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46" fillId="7" borderId="0" xfId="2" applyFont="1" applyFill="1" applyBorder="1" applyAlignment="1">
      <alignment horizontal="center" vertical="center"/>
    </xf>
    <xf numFmtId="0" fontId="6" fillId="7" borderId="0" xfId="2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7" fillId="0" borderId="7" xfId="2" applyFont="1" applyFill="1" applyBorder="1" applyAlignment="1">
      <alignment horizontal="center" vertical="center"/>
    </xf>
    <xf numFmtId="0" fontId="46" fillId="7" borderId="0" xfId="2" applyFont="1" applyFill="1" applyAlignment="1">
      <alignment horizontal="center" vertical="center"/>
    </xf>
    <xf numFmtId="0" fontId="6" fillId="7" borderId="0" xfId="2" applyFont="1" applyFill="1" applyAlignment="1">
      <alignment horizontal="center" vertical="center"/>
    </xf>
    <xf numFmtId="0" fontId="19" fillId="7" borderId="0" xfId="2" applyFont="1" applyFill="1" applyAlignment="1">
      <alignment horizontal="center" vertical="center"/>
    </xf>
    <xf numFmtId="0" fontId="34" fillId="3" borderId="9" xfId="2" applyFont="1" applyFill="1" applyBorder="1" applyAlignment="1">
      <alignment horizontal="center" vertical="center"/>
    </xf>
    <xf numFmtId="0" fontId="34" fillId="3" borderId="10" xfId="2" applyFont="1" applyFill="1" applyBorder="1" applyAlignment="1">
      <alignment horizontal="center" vertical="center"/>
    </xf>
    <xf numFmtId="0" fontId="8" fillId="3" borderId="38" xfId="2" applyNumberFormat="1" applyFont="1" applyFill="1" applyBorder="1" applyAlignment="1" applyProtection="1">
      <alignment horizontal="center" vertical="center"/>
    </xf>
    <xf numFmtId="0" fontId="8" fillId="3" borderId="34" xfId="2" applyNumberFormat="1" applyFont="1" applyFill="1" applyBorder="1" applyAlignment="1" applyProtection="1">
      <alignment horizontal="center" vertical="center"/>
    </xf>
    <xf numFmtId="0" fontId="8" fillId="3" borderId="13" xfId="2" applyNumberFormat="1" applyFont="1" applyFill="1" applyBorder="1" applyAlignment="1" applyProtection="1">
      <alignment horizontal="center" vertical="center"/>
    </xf>
    <xf numFmtId="0" fontId="8" fillId="3" borderId="14" xfId="2" applyNumberFormat="1" applyFont="1" applyFill="1" applyBorder="1" applyAlignment="1" applyProtection="1">
      <alignment horizontal="center" vertical="center"/>
    </xf>
    <xf numFmtId="0" fontId="34" fillId="3" borderId="8" xfId="2" applyFont="1" applyFill="1" applyBorder="1" applyAlignment="1">
      <alignment horizontal="center" vertical="center" wrapText="1"/>
    </xf>
    <xf numFmtId="0" fontId="34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2" fontId="13" fillId="0" borderId="22" xfId="2" applyNumberFormat="1" applyFont="1" applyFill="1" applyBorder="1" applyAlignment="1">
      <alignment horizontal="center" vertical="center"/>
    </xf>
    <xf numFmtId="0" fontId="46" fillId="15" borderId="0" xfId="2" applyFont="1" applyFill="1" applyBorder="1" applyAlignment="1">
      <alignment horizontal="center" vertical="center"/>
    </xf>
    <xf numFmtId="0" fontId="6" fillId="15" borderId="0" xfId="2" applyFont="1" applyFill="1" applyBorder="1" applyAlignment="1">
      <alignment horizontal="center"/>
    </xf>
    <xf numFmtId="2" fontId="13" fillId="0" borderId="0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/>
    </xf>
    <xf numFmtId="2" fontId="17" fillId="0" borderId="22" xfId="2" applyNumberFormat="1" applyFont="1" applyFill="1" applyBorder="1" applyAlignment="1">
      <alignment horizontal="center" vertical="center"/>
    </xf>
    <xf numFmtId="0" fontId="46" fillId="14" borderId="0" xfId="2" applyFont="1" applyFill="1" applyBorder="1" applyAlignment="1">
      <alignment horizontal="center" vertical="center"/>
    </xf>
    <xf numFmtId="0" fontId="6" fillId="14" borderId="0" xfId="2" applyFont="1" applyFill="1" applyBorder="1" applyAlignment="1">
      <alignment horizontal="center" vertical="center"/>
    </xf>
    <xf numFmtId="0" fontId="19" fillId="14" borderId="0" xfId="2" applyFont="1" applyFill="1" applyBorder="1" applyAlignment="1">
      <alignment horizontal="center" vertical="center"/>
    </xf>
    <xf numFmtId="2" fontId="13" fillId="0" borderId="22" xfId="2" applyNumberFormat="1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 vertical="center" wrapText="1"/>
    </xf>
    <xf numFmtId="0" fontId="34" fillId="3" borderId="38" xfId="2" applyNumberFormat="1" applyFont="1" applyFill="1" applyBorder="1" applyAlignment="1" applyProtection="1">
      <alignment horizontal="center" vertical="center"/>
    </xf>
    <xf numFmtId="0" fontId="34" fillId="3" borderId="34" xfId="2" applyNumberFormat="1" applyFont="1" applyFill="1" applyBorder="1" applyAlignment="1" applyProtection="1">
      <alignment horizontal="center" vertical="center"/>
    </xf>
    <xf numFmtId="0" fontId="19" fillId="15" borderId="0" xfId="2" applyFont="1" applyFill="1" applyBorder="1" applyAlignment="1">
      <alignment horizontal="center"/>
    </xf>
    <xf numFmtId="0" fontId="34" fillId="17" borderId="11" xfId="2" applyFont="1" applyFill="1" applyBorder="1" applyAlignment="1">
      <alignment horizontal="center" vertical="center"/>
    </xf>
    <xf numFmtId="0" fontId="34" fillId="17" borderId="12" xfId="2" applyFont="1" applyFill="1" applyBorder="1" applyAlignment="1">
      <alignment horizontal="center" vertical="center"/>
    </xf>
    <xf numFmtId="164" fontId="17" fillId="0" borderId="22" xfId="2" applyNumberFormat="1" applyFont="1" applyFill="1" applyBorder="1" applyAlignment="1">
      <alignment horizontal="center" vertical="center"/>
    </xf>
    <xf numFmtId="0" fontId="8" fillId="17" borderId="11" xfId="2" applyFont="1" applyFill="1" applyBorder="1" applyAlignment="1">
      <alignment horizontal="center" vertical="center"/>
    </xf>
    <xf numFmtId="0" fontId="8" fillId="17" borderId="12" xfId="2" applyFont="1" applyFill="1" applyBorder="1" applyAlignment="1">
      <alignment horizontal="center" vertical="center"/>
    </xf>
    <xf numFmtId="0" fontId="46" fillId="16" borderId="0" xfId="2" applyFont="1" applyFill="1" applyBorder="1" applyAlignment="1">
      <alignment horizontal="center" vertical="center"/>
    </xf>
    <xf numFmtId="0" fontId="6" fillId="18" borderId="0" xfId="2" applyFont="1" applyFill="1" applyBorder="1" applyAlignment="1">
      <alignment horizontal="center"/>
    </xf>
    <xf numFmtId="0" fontId="19" fillId="18" borderId="0" xfId="2" applyFont="1" applyFill="1" applyBorder="1" applyAlignment="1">
      <alignment horizontal="center"/>
    </xf>
    <xf numFmtId="0" fontId="8" fillId="17" borderId="13" xfId="2" applyFont="1" applyFill="1" applyBorder="1" applyAlignment="1">
      <alignment horizontal="center" vertical="center"/>
    </xf>
    <xf numFmtId="0" fontId="8" fillId="17" borderId="14" xfId="2" applyFont="1" applyFill="1" applyBorder="1" applyAlignment="1">
      <alignment horizontal="center" vertical="center"/>
    </xf>
    <xf numFmtId="0" fontId="8" fillId="17" borderId="39" xfId="2" applyFont="1" applyFill="1" applyBorder="1" applyAlignment="1">
      <alignment horizontal="center" vertical="center"/>
    </xf>
    <xf numFmtId="0" fontId="8" fillId="17" borderId="40" xfId="2" applyFont="1" applyFill="1" applyBorder="1" applyAlignment="1">
      <alignment horizontal="center" vertical="center"/>
    </xf>
    <xf numFmtId="0" fontId="8" fillId="17" borderId="17" xfId="2" applyFont="1" applyFill="1" applyBorder="1" applyAlignment="1">
      <alignment horizontal="center" vertical="center"/>
    </xf>
    <xf numFmtId="0" fontId="8" fillId="17" borderId="26" xfId="2" applyFont="1" applyFill="1" applyBorder="1" applyAlignment="1">
      <alignment horizontal="center" vertical="center"/>
    </xf>
    <xf numFmtId="0" fontId="6" fillId="16" borderId="0" xfId="2" applyFont="1" applyFill="1" applyBorder="1" applyAlignment="1">
      <alignment horizontal="center" vertical="center"/>
    </xf>
    <xf numFmtId="0" fontId="19" fillId="16" borderId="0" xfId="2" applyFont="1" applyFill="1" applyBorder="1" applyAlignment="1">
      <alignment horizontal="center" vertical="center"/>
    </xf>
    <xf numFmtId="164" fontId="8" fillId="0" borderId="22" xfId="2" applyNumberFormat="1" applyFont="1" applyFill="1" applyBorder="1" applyAlignment="1">
      <alignment horizontal="center"/>
    </xf>
    <xf numFmtId="164" fontId="8" fillId="0" borderId="22" xfId="2" applyNumberFormat="1" applyFont="1" applyFill="1" applyBorder="1" applyAlignment="1">
      <alignment horizontal="center" vertical="center"/>
    </xf>
    <xf numFmtId="0" fontId="8" fillId="23" borderId="11" xfId="2" applyFont="1" applyFill="1" applyBorder="1" applyAlignment="1">
      <alignment horizontal="center" vertical="center"/>
    </xf>
    <xf numFmtId="0" fontId="8" fillId="23" borderId="12" xfId="2" applyFont="1" applyFill="1" applyBorder="1" applyAlignment="1">
      <alignment horizontal="center" vertical="center"/>
    </xf>
    <xf numFmtId="164" fontId="17" fillId="0" borderId="26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right" vertical="center"/>
    </xf>
    <xf numFmtId="1" fontId="9" fillId="0" borderId="12" xfId="2" applyNumberFormat="1" applyFont="1" applyFill="1" applyBorder="1" applyAlignment="1">
      <alignment horizontal="right" vertical="center"/>
    </xf>
    <xf numFmtId="0" fontId="8" fillId="23" borderId="13" xfId="2" applyFont="1" applyFill="1" applyBorder="1" applyAlignment="1">
      <alignment horizontal="center" vertical="center"/>
    </xf>
    <xf numFmtId="0" fontId="8" fillId="23" borderId="14" xfId="2" applyFont="1" applyFill="1" applyBorder="1" applyAlignment="1">
      <alignment horizontal="center" vertical="center"/>
    </xf>
    <xf numFmtId="164" fontId="17" fillId="12" borderId="22" xfId="2" applyNumberFormat="1" applyFont="1" applyFill="1" applyBorder="1" applyAlignment="1">
      <alignment horizontal="center" vertical="center"/>
    </xf>
    <xf numFmtId="0" fontId="8" fillId="17" borderId="38" xfId="2" applyFont="1" applyFill="1" applyBorder="1" applyAlignment="1">
      <alignment horizontal="center" vertical="center"/>
    </xf>
    <xf numFmtId="0" fontId="8" fillId="17" borderId="34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 vertical="center"/>
    </xf>
    <xf numFmtId="0" fontId="34" fillId="17" borderId="9" xfId="2" applyFont="1" applyFill="1" applyBorder="1" applyAlignment="1">
      <alignment horizontal="center"/>
    </xf>
    <xf numFmtId="0" fontId="34" fillId="17" borderId="10" xfId="2" applyFont="1" applyFill="1" applyBorder="1" applyAlignment="1">
      <alignment horizontal="center"/>
    </xf>
    <xf numFmtId="0" fontId="8" fillId="17" borderId="30" xfId="2" applyFont="1" applyFill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8" fillId="17" borderId="36" xfId="2" applyFont="1" applyFill="1" applyBorder="1" applyAlignment="1">
      <alignment horizontal="center" vertical="center"/>
    </xf>
    <xf numFmtId="0" fontId="8" fillId="17" borderId="37" xfId="2" applyFont="1" applyFill="1" applyBorder="1" applyAlignment="1">
      <alignment horizontal="center" vertical="center"/>
    </xf>
    <xf numFmtId="0" fontId="34" fillId="17" borderId="30" xfId="2" applyFont="1" applyFill="1" applyBorder="1" applyAlignment="1">
      <alignment horizontal="center" vertical="center"/>
    </xf>
    <xf numFmtId="0" fontId="8" fillId="21" borderId="13" xfId="2" applyFont="1" applyFill="1" applyBorder="1" applyAlignment="1">
      <alignment horizontal="center" vertical="center"/>
    </xf>
    <xf numFmtId="0" fontId="8" fillId="21" borderId="14" xfId="2" applyFont="1" applyFill="1" applyBorder="1" applyAlignment="1">
      <alignment horizontal="center" vertical="center"/>
    </xf>
    <xf numFmtId="0" fontId="34" fillId="3" borderId="11" xfId="2" applyFont="1" applyFill="1" applyBorder="1" applyAlignment="1">
      <alignment horizontal="center" vertical="center" wrapText="1"/>
    </xf>
    <xf numFmtId="0" fontId="34" fillId="3" borderId="12" xfId="2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center" vertical="center"/>
    </xf>
    <xf numFmtId="0" fontId="34" fillId="3" borderId="12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49" fillId="3" borderId="0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/>
    </xf>
    <xf numFmtId="0" fontId="13" fillId="11" borderId="22" xfId="2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 applyProtection="1">
      <alignment horizontal="center" vertical="center"/>
    </xf>
    <xf numFmtId="0" fontId="8" fillId="3" borderId="37" xfId="2" applyNumberFormat="1" applyFont="1" applyFill="1" applyBorder="1" applyAlignment="1" applyProtection="1">
      <alignment horizontal="center" vertical="center"/>
    </xf>
    <xf numFmtId="0" fontId="8" fillId="3" borderId="39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horizontal="center" vertical="center" wrapText="1"/>
    </xf>
    <xf numFmtId="0" fontId="8" fillId="21" borderId="17" xfId="2" applyFont="1" applyFill="1" applyBorder="1" applyAlignment="1">
      <alignment horizontal="center" vertical="center"/>
    </xf>
    <xf numFmtId="0" fontId="8" fillId="21" borderId="26" xfId="2" applyFont="1" applyFill="1" applyBorder="1" applyAlignment="1">
      <alignment horizontal="center" vertical="center"/>
    </xf>
    <xf numFmtId="0" fontId="46" fillId="19" borderId="0" xfId="2" applyFont="1" applyFill="1" applyBorder="1" applyAlignment="1">
      <alignment horizontal="center" vertical="center"/>
    </xf>
    <xf numFmtId="0" fontId="6" fillId="19" borderId="0" xfId="2" applyFont="1" applyFill="1" applyBorder="1" applyAlignment="1">
      <alignment horizontal="center" vertical="center"/>
    </xf>
    <xf numFmtId="0" fontId="19" fillId="19" borderId="0" xfId="2" applyFont="1" applyFill="1" applyBorder="1" applyAlignment="1">
      <alignment horizontal="center" vertical="center"/>
    </xf>
    <xf numFmtId="0" fontId="13" fillId="0" borderId="22" xfId="2" applyFont="1" applyFill="1" applyBorder="1" applyAlignment="1">
      <alignment horizontal="center"/>
    </xf>
    <xf numFmtId="0" fontId="13" fillId="11" borderId="7" xfId="2" applyFont="1" applyFill="1" applyBorder="1" applyAlignment="1">
      <alignment horizontal="center" vertical="center"/>
    </xf>
    <xf numFmtId="0" fontId="34" fillId="3" borderId="13" xfId="2" applyFont="1" applyFill="1" applyBorder="1" applyAlignment="1">
      <alignment horizontal="center" vertical="center"/>
    </xf>
    <xf numFmtId="0" fontId="34" fillId="3" borderId="14" xfId="2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horizontal="center" vertical="center"/>
    </xf>
    <xf numFmtId="0" fontId="8" fillId="3" borderId="42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4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8" fillId="20" borderId="11" xfId="2" applyFont="1" applyFill="1" applyBorder="1" applyAlignment="1">
      <alignment horizontal="center" vertical="center"/>
    </xf>
    <xf numFmtId="0" fontId="8" fillId="20" borderId="12" xfId="2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 vertical="center"/>
    </xf>
    <xf numFmtId="0" fontId="8" fillId="3" borderId="33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20" borderId="2" xfId="2" applyFont="1" applyFill="1" applyBorder="1" applyAlignment="1">
      <alignment horizontal="center" vertical="center"/>
    </xf>
    <xf numFmtId="164" fontId="8" fillId="3" borderId="13" xfId="2" applyNumberFormat="1" applyFont="1" applyFill="1" applyBorder="1" applyAlignment="1">
      <alignment horizontal="center" vertical="center"/>
    </xf>
    <xf numFmtId="164" fontId="8" fillId="3" borderId="14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37" xfId="2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/>
    </xf>
    <xf numFmtId="0" fontId="34" fillId="3" borderId="13" xfId="2" applyFont="1" applyFill="1" applyBorder="1" applyAlignment="1">
      <alignment horizontal="center"/>
    </xf>
    <xf numFmtId="0" fontId="34" fillId="3" borderId="14" xfId="2" applyFont="1" applyFill="1" applyBorder="1" applyAlignment="1">
      <alignment horizontal="center"/>
    </xf>
    <xf numFmtId="0" fontId="6" fillId="6" borderId="15" xfId="2" applyFont="1" applyFill="1" applyBorder="1" applyAlignment="1">
      <alignment horizontal="center"/>
    </xf>
    <xf numFmtId="0" fontId="6" fillId="6" borderId="0" xfId="2" applyFont="1" applyFill="1" applyBorder="1" applyAlignment="1">
      <alignment horizontal="center"/>
    </xf>
    <xf numFmtId="0" fontId="17" fillId="3" borderId="9" xfId="2" applyFont="1" applyFill="1" applyBorder="1" applyAlignment="1">
      <alignment horizontal="center" vertical="center"/>
    </xf>
    <xf numFmtId="0" fontId="17" fillId="3" borderId="10" xfId="2" applyFont="1" applyFill="1" applyBorder="1" applyAlignment="1">
      <alignment horizontal="center" vertical="center"/>
    </xf>
    <xf numFmtId="0" fontId="19" fillId="6" borderId="15" xfId="2" applyFont="1" applyFill="1" applyBorder="1" applyAlignment="1">
      <alignment horizontal="center" vertical="center"/>
    </xf>
    <xf numFmtId="0" fontId="19" fillId="6" borderId="0" xfId="2" applyFont="1" applyFill="1" applyBorder="1" applyAlignment="1">
      <alignment horizontal="center" vertical="center"/>
    </xf>
    <xf numFmtId="0" fontId="3" fillId="6" borderId="15" xfId="2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36" xfId="2" applyFont="1" applyFill="1" applyBorder="1" applyAlignment="1">
      <alignment horizontal="center"/>
    </xf>
    <xf numFmtId="0" fontId="8" fillId="3" borderId="37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164" fontId="17" fillId="0" borderId="7" xfId="2" applyNumberFormat="1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/>
    </xf>
    <xf numFmtId="0" fontId="29" fillId="6" borderId="0" xfId="0" applyFont="1" applyFill="1" applyAlignment="1">
      <alignment horizontal="center"/>
    </xf>
    <xf numFmtId="0" fontId="4" fillId="3" borderId="0" xfId="2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606</xdr:row>
      <xdr:rowOff>69921</xdr:rowOff>
    </xdr:from>
    <xdr:ext cx="45719" cy="937629"/>
    <xdr:sp macro="" textlink="">
      <xdr:nvSpPr>
        <xdr:cNvPr id="2" name="Rectangle 1"/>
        <xdr:cNvSpPr/>
      </xdr:nvSpPr>
      <xdr:spPr>
        <a:xfrm rot="20776298" flipV="1">
          <a:off x="12106275" y="101253996"/>
          <a:ext cx="457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tx1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19</xdr:col>
      <xdr:colOff>0</xdr:colOff>
      <xdr:row>101</xdr:row>
      <xdr:rowOff>48861</xdr:rowOff>
    </xdr:from>
    <xdr:ext cx="45719" cy="937629"/>
    <xdr:sp macro="" textlink="">
      <xdr:nvSpPr>
        <xdr:cNvPr id="3" name="Rectangle 2"/>
        <xdr:cNvSpPr/>
      </xdr:nvSpPr>
      <xdr:spPr>
        <a:xfrm rot="21212784" flipH="1">
          <a:off x="20672656" y="19565586"/>
          <a:ext cx="457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-QL-STP-WO-RCC,ERCC%202015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"/>
      <sheetName val="PL"/>
      <sheetName val="STP"/>
      <sheetName val="WO"/>
      <sheetName val="Major"/>
      <sheetName val="Minor"/>
      <sheetName val="Financial Year 2015-16"/>
      <sheetName val="RCC"/>
      <sheetName val="ERCC"/>
      <sheetName val="RP"/>
      <sheetName val="QL "/>
      <sheetName val=" PL "/>
      <sheetName val="Sheet1"/>
    </sheetNames>
    <sheetDataSet>
      <sheetData sheetId="0">
        <row r="72">
          <cell r="E72">
            <v>3484</v>
          </cell>
          <cell r="G72">
            <v>1189</v>
          </cell>
          <cell r="I72">
            <v>10603</v>
          </cell>
          <cell r="K72">
            <v>18103</v>
          </cell>
        </row>
      </sheetData>
      <sheetData sheetId="1">
        <row r="72">
          <cell r="E72">
            <v>1</v>
          </cell>
          <cell r="G72">
            <v>0</v>
          </cell>
          <cell r="I72">
            <v>2</v>
          </cell>
          <cell r="K72">
            <v>46</v>
          </cell>
        </row>
      </sheetData>
      <sheetData sheetId="2">
        <row r="73">
          <cell r="E73">
            <v>126</v>
          </cell>
          <cell r="G73">
            <v>11</v>
          </cell>
          <cell r="I73">
            <v>757</v>
          </cell>
          <cell r="K73">
            <v>2560</v>
          </cell>
        </row>
      </sheetData>
      <sheetData sheetId="3">
        <row r="73">
          <cell r="E73">
            <v>101</v>
          </cell>
          <cell r="G73">
            <v>77</v>
          </cell>
          <cell r="I73">
            <v>730</v>
          </cell>
          <cell r="K73">
            <v>1532</v>
          </cell>
        </row>
      </sheetData>
      <sheetData sheetId="4">
        <row r="72">
          <cell r="E72">
            <v>0</v>
          </cell>
          <cell r="H72">
            <v>1</v>
          </cell>
          <cell r="J72">
            <v>10</v>
          </cell>
        </row>
      </sheetData>
      <sheetData sheetId="5">
        <row r="73">
          <cell r="E73">
            <v>384</v>
          </cell>
          <cell r="G73">
            <v>366</v>
          </cell>
          <cell r="I73">
            <v>3282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G8" sqref="G8"/>
    </sheetView>
  </sheetViews>
  <sheetFormatPr defaultRowHeight="15"/>
  <cols>
    <col min="1" max="1" width="5.5703125" customWidth="1"/>
    <col min="2" max="2" width="25.5703125" customWidth="1"/>
    <col min="3" max="3" width="9.7109375" customWidth="1"/>
    <col min="4" max="4" width="12.7109375" customWidth="1"/>
    <col min="5" max="5" width="18" customWidth="1"/>
    <col min="6" max="6" width="14.5703125" customWidth="1"/>
    <col min="7" max="7" width="16.85546875" bestFit="1" customWidth="1"/>
    <col min="8" max="8" width="15" customWidth="1"/>
  </cols>
  <sheetData>
    <row r="1" spans="1:8" ht="34.5">
      <c r="A1" s="758" t="s">
        <v>0</v>
      </c>
      <c r="B1" s="758"/>
      <c r="C1" s="758"/>
      <c r="D1" s="758"/>
      <c r="E1" s="758"/>
      <c r="F1" s="758"/>
      <c r="G1" s="758"/>
      <c r="H1" s="758"/>
    </row>
    <row r="2" spans="1:8" ht="27">
      <c r="A2" s="759" t="s">
        <v>1</v>
      </c>
      <c r="B2" s="759"/>
      <c r="C2" s="759"/>
      <c r="D2" s="759"/>
      <c r="E2" s="759"/>
      <c r="F2" s="759"/>
      <c r="G2" s="759"/>
      <c r="H2" s="759"/>
    </row>
    <row r="3" spans="1:8" ht="25.5">
      <c r="A3" s="760" t="s">
        <v>318</v>
      </c>
      <c r="B3" s="760"/>
      <c r="C3" s="760"/>
      <c r="D3" s="760"/>
      <c r="E3" s="760"/>
      <c r="F3" s="760"/>
      <c r="G3" s="760"/>
      <c r="H3" s="760"/>
    </row>
    <row r="4" spans="1:8" ht="25.5">
      <c r="A4" s="765"/>
      <c r="B4" s="765"/>
      <c r="C4" s="765"/>
      <c r="D4" s="765"/>
      <c r="E4" s="765"/>
      <c r="F4" s="765"/>
      <c r="G4" s="765"/>
      <c r="H4" s="765"/>
    </row>
    <row r="5" spans="1:8" ht="16.5">
      <c r="A5" s="761" t="s">
        <v>2</v>
      </c>
      <c r="B5" s="763" t="s">
        <v>3</v>
      </c>
      <c r="C5" s="265" t="s">
        <v>4</v>
      </c>
      <c r="D5" s="265" t="s">
        <v>5</v>
      </c>
      <c r="E5" s="265" t="s">
        <v>6</v>
      </c>
      <c r="F5" s="265" t="s">
        <v>7</v>
      </c>
      <c r="G5" s="265" t="s">
        <v>8</v>
      </c>
      <c r="H5" s="265" t="s">
        <v>9</v>
      </c>
    </row>
    <row r="6" spans="1:8" ht="15.75">
      <c r="A6" s="762"/>
      <c r="B6" s="764"/>
      <c r="C6" s="267" t="s">
        <v>10</v>
      </c>
      <c r="D6" s="267" t="s">
        <v>11</v>
      </c>
      <c r="E6" s="267" t="s">
        <v>379</v>
      </c>
      <c r="F6" s="267" t="s">
        <v>378</v>
      </c>
      <c r="G6" s="267" t="s">
        <v>377</v>
      </c>
      <c r="H6" s="267" t="s">
        <v>12</v>
      </c>
    </row>
    <row r="7" spans="1:8" ht="21.75" customHeight="1">
      <c r="A7" s="266" t="s">
        <v>13</v>
      </c>
      <c r="B7" s="1"/>
      <c r="C7" s="2"/>
      <c r="D7" s="2"/>
      <c r="E7" s="2"/>
      <c r="F7" s="2"/>
      <c r="G7" s="2"/>
      <c r="H7" s="2"/>
    </row>
    <row r="8" spans="1:8" s="462" customFormat="1" ht="21.75" customHeight="1">
      <c r="A8" s="459">
        <v>1</v>
      </c>
      <c r="B8" s="460" t="s">
        <v>14</v>
      </c>
      <c r="C8" s="459">
        <f>'Major Minerals'!C17</f>
        <v>0</v>
      </c>
      <c r="D8" s="461">
        <f>'Major Minerals'!D17</f>
        <v>0</v>
      </c>
      <c r="E8" s="461">
        <f>'Major Minerals'!E17/100000</f>
        <v>0</v>
      </c>
      <c r="F8" s="461">
        <f>'Major Minerals'!F17/10000000</f>
        <v>0</v>
      </c>
      <c r="G8" s="461">
        <f>'Major Minerals'!G17/100000</f>
        <v>0</v>
      </c>
      <c r="H8" s="459">
        <f>'Major Minerals'!H17</f>
        <v>0</v>
      </c>
    </row>
    <row r="9" spans="1:8" s="462" customFormat="1" ht="21.75" customHeight="1">
      <c r="A9" s="459">
        <v>2</v>
      </c>
      <c r="B9" s="460" t="s">
        <v>15</v>
      </c>
      <c r="C9" s="459">
        <f>'Major Minerals'!C50</f>
        <v>3</v>
      </c>
      <c r="D9" s="461">
        <f>'Major Minerals'!D50</f>
        <v>706.75</v>
      </c>
      <c r="E9" s="461">
        <f>'Major Minerals'!E50/100000</f>
        <v>11.03992</v>
      </c>
      <c r="F9" s="461">
        <f>'Major Minerals'!F50/10000000</f>
        <v>220.79839999999999</v>
      </c>
      <c r="G9" s="461">
        <f>'Major Minerals'!G50/100000</f>
        <v>1698.28</v>
      </c>
      <c r="H9" s="459">
        <f>'Major Minerals'!H50</f>
        <v>1890</v>
      </c>
    </row>
    <row r="10" spans="1:8" s="462" customFormat="1" ht="21.75" customHeight="1">
      <c r="A10" s="459">
        <v>3</v>
      </c>
      <c r="B10" s="460" t="s">
        <v>16</v>
      </c>
      <c r="C10" s="459">
        <f>'Major Minerals'!C61</f>
        <v>17</v>
      </c>
      <c r="D10" s="461">
        <f>'Major Minerals'!D61</f>
        <v>2235.0934000000002</v>
      </c>
      <c r="E10" s="461">
        <f>'Major Minerals'!E61/100000</f>
        <v>41.338700000000003</v>
      </c>
      <c r="F10" s="461">
        <f>'Major Minerals'!F61/10000000</f>
        <v>795.11886000000004</v>
      </c>
      <c r="G10" s="461">
        <f>'Major Minerals'!G61/100000</f>
        <v>3084.6723400000001</v>
      </c>
      <c r="H10" s="459">
        <f>'Major Minerals'!H61</f>
        <v>992</v>
      </c>
    </row>
    <row r="11" spans="1:8" s="462" customFormat="1" ht="21.75" customHeight="1">
      <c r="A11" s="459">
        <v>4</v>
      </c>
      <c r="B11" s="460" t="s">
        <v>320</v>
      </c>
      <c r="C11" s="459">
        <f>'Major Minerals'!C71+'Major Minerals'!C79+'Major Minerals'!C86</f>
        <v>8</v>
      </c>
      <c r="D11" s="459">
        <f>'Major Minerals'!D71+'Major Minerals'!D79+'Major Minerals'!D86</f>
        <v>6964.9699999999993</v>
      </c>
      <c r="E11" s="721">
        <v>59.004586920000001</v>
      </c>
      <c r="F11" s="721">
        <v>1403.9092453200001</v>
      </c>
      <c r="G11" s="721">
        <v>115555.03036999999</v>
      </c>
      <c r="H11" s="722">
        <v>6724</v>
      </c>
    </row>
    <row r="12" spans="1:8" s="462" customFormat="1" ht="21.75" customHeight="1">
      <c r="A12" s="459">
        <v>5</v>
      </c>
      <c r="B12" s="460" t="s">
        <v>19</v>
      </c>
      <c r="C12" s="459">
        <f>'Major Minerals'!C101</f>
        <v>0</v>
      </c>
      <c r="D12" s="461">
        <f>'Major Minerals'!D101</f>
        <v>0</v>
      </c>
      <c r="E12" s="463">
        <f>'Major Minerals'!E101/100000</f>
        <v>3.6718599999999999E-3</v>
      </c>
      <c r="F12" s="461">
        <f>'Major Minerals'!F101/10000000</f>
        <v>1332.701587</v>
      </c>
      <c r="G12" s="461">
        <f>'Major Minerals'!G101/100000</f>
        <v>6675.44</v>
      </c>
      <c r="H12" s="459">
        <f>'Major Minerals'!H101</f>
        <v>0</v>
      </c>
    </row>
    <row r="13" spans="1:8" s="462" customFormat="1" ht="21.75" customHeight="1">
      <c r="A13" s="459">
        <v>6</v>
      </c>
      <c r="B13" s="460" t="s">
        <v>20</v>
      </c>
      <c r="C13" s="459">
        <f>'Major Minerals'!C93</f>
        <v>1</v>
      </c>
      <c r="D13" s="461">
        <f>'Major Minerals'!D93</f>
        <v>18.898</v>
      </c>
      <c r="E13" s="461">
        <f>'Major Minerals'!E93/100000</f>
        <v>3.4569999999999997E-2</v>
      </c>
      <c r="F13" s="461">
        <f>'Major Minerals'!F93/10000000</f>
        <v>1.0370999999999999</v>
      </c>
      <c r="G13" s="461">
        <f>'Major Minerals'!G93/100000</f>
        <v>8</v>
      </c>
      <c r="H13" s="459">
        <f>'Major Minerals'!H93</f>
        <v>70</v>
      </c>
    </row>
    <row r="14" spans="1:8" s="462" customFormat="1" ht="21.75" customHeight="1">
      <c r="A14" s="694" t="s">
        <v>21</v>
      </c>
      <c r="B14" s="464"/>
      <c r="C14" s="3"/>
      <c r="D14" s="465"/>
      <c r="E14" s="465"/>
      <c r="F14" s="465"/>
      <c r="G14" s="466"/>
      <c r="H14" s="693"/>
    </row>
    <row r="15" spans="1:8" s="462" customFormat="1" ht="21.75" customHeight="1">
      <c r="A15" s="467">
        <v>7</v>
      </c>
      <c r="B15" s="692" t="s">
        <v>385</v>
      </c>
      <c r="C15" s="703">
        <f>'Major Minerals'!C8</f>
        <v>0</v>
      </c>
      <c r="D15" s="703">
        <f>'Major Minerals'!D8</f>
        <v>0</v>
      </c>
      <c r="E15" s="703">
        <f>'Major Minerals'!E8/100000</f>
        <v>0</v>
      </c>
      <c r="F15" s="703">
        <f>'Major Minerals'!F8/10000000</f>
        <v>0</v>
      </c>
      <c r="G15" s="703">
        <f>'Major Minerals'!G8/100000</f>
        <v>0</v>
      </c>
      <c r="H15" s="703">
        <f>'Major Minerals'!H8</f>
        <v>0</v>
      </c>
    </row>
    <row r="16" spans="1:8" s="462" customFormat="1" ht="21.75" customHeight="1">
      <c r="A16" s="467">
        <v>8</v>
      </c>
      <c r="B16" s="692" t="s">
        <v>386</v>
      </c>
      <c r="C16" s="703">
        <f>'Major Minerals'!C23</f>
        <v>3</v>
      </c>
      <c r="D16" s="703">
        <f>'Major Minerals'!D23</f>
        <v>14.335000000000001</v>
      </c>
      <c r="E16" s="703">
        <f>'Major Minerals'!E23/1000000</f>
        <v>0</v>
      </c>
      <c r="F16" s="703">
        <f>'Major Minerals'!F23/10000000</f>
        <v>0</v>
      </c>
      <c r="G16" s="704">
        <f>'Major Minerals'!G23/100000</f>
        <v>2.3396300000000001</v>
      </c>
      <c r="H16" s="703">
        <f>'Major Minerals'!H23</f>
        <v>12</v>
      </c>
    </row>
    <row r="17" spans="1:8" s="462" customFormat="1" ht="21.75" customHeight="1">
      <c r="A17" s="467">
        <v>9</v>
      </c>
      <c r="B17" s="692" t="s">
        <v>387</v>
      </c>
      <c r="C17" s="703">
        <f>'Major Minerals'!C36</f>
        <v>1</v>
      </c>
      <c r="D17" s="703">
        <f>'Major Minerals'!D36</f>
        <v>46.32</v>
      </c>
      <c r="E17" s="703">
        <f>'Major Minerals'!E36/100000</f>
        <v>0</v>
      </c>
      <c r="F17" s="703">
        <f>'Major Minerals'!F36/10000000</f>
        <v>0</v>
      </c>
      <c r="G17" s="705">
        <f>'Major Minerals'!G36/100000</f>
        <v>1.8528</v>
      </c>
      <c r="H17" s="703">
        <f>'Major Minerals'!H36</f>
        <v>4</v>
      </c>
    </row>
    <row r="18" spans="1:8" s="462" customFormat="1" ht="21.75" customHeight="1">
      <c r="A18" s="467">
        <v>10</v>
      </c>
      <c r="B18" s="692" t="s">
        <v>388</v>
      </c>
      <c r="C18" s="706">
        <f>'Major Minerals'!C30</f>
        <v>0</v>
      </c>
      <c r="D18" s="706">
        <f>'Major Minerals'!D30</f>
        <v>0</v>
      </c>
      <c r="E18" s="706">
        <f>'Major Minerals'!E30/100000</f>
        <v>0</v>
      </c>
      <c r="F18" s="706">
        <f>'Major Minerals'!F30/10000000</f>
        <v>0</v>
      </c>
      <c r="G18" s="706">
        <f>'Major Minerals'!G30/100000</f>
        <v>0</v>
      </c>
      <c r="H18" s="706">
        <f>'Major Minerals'!H30</f>
        <v>0</v>
      </c>
    </row>
    <row r="19" spans="1:8" s="462" customFormat="1" ht="21.75" customHeight="1">
      <c r="A19" s="467">
        <v>11</v>
      </c>
      <c r="B19" s="460" t="s">
        <v>338</v>
      </c>
      <c r="C19" s="459">
        <f>'Major Minerals'!C44</f>
        <v>1</v>
      </c>
      <c r="D19" s="459">
        <f>'Major Minerals'!D44</f>
        <v>123.5</v>
      </c>
      <c r="E19" s="463">
        <f>'Major Minerals'!E44/100000</f>
        <v>3.2214899999999998E-2</v>
      </c>
      <c r="F19" s="459">
        <f>'Major Minerals'!F44/10000000</f>
        <v>0</v>
      </c>
      <c r="G19" s="459">
        <f>'Major Minerals'!G44/100000</f>
        <v>3.23</v>
      </c>
      <c r="H19" s="459">
        <f>'Major Minerals'!H44</f>
        <v>6</v>
      </c>
    </row>
    <row r="20" spans="1:8" s="462" customFormat="1" ht="21.75" customHeight="1">
      <c r="A20" s="467">
        <v>12</v>
      </c>
      <c r="B20" s="468" t="s">
        <v>28</v>
      </c>
      <c r="C20" s="459">
        <f>'Major Minerals'!C109</f>
        <v>8</v>
      </c>
      <c r="D20" s="461">
        <f>'Major Minerals'!D109</f>
        <v>1093.95</v>
      </c>
      <c r="E20" s="461">
        <f>'Major Minerals'!E109/100000</f>
        <v>0</v>
      </c>
      <c r="F20" s="461">
        <f>'Major Minerals'!F109/10000000</f>
        <v>0</v>
      </c>
      <c r="G20" s="461">
        <f>'Major Minerals'!G109/100000</f>
        <v>4.41</v>
      </c>
      <c r="H20" s="459">
        <f>'Major Minerals'!H109</f>
        <v>0</v>
      </c>
    </row>
    <row r="21" spans="1:8" s="462" customFormat="1" ht="21.75" customHeight="1">
      <c r="A21" s="467">
        <v>13</v>
      </c>
      <c r="B21" s="469" t="s">
        <v>29</v>
      </c>
      <c r="C21" s="459">
        <f>'Major Minerals'!C119</f>
        <v>17</v>
      </c>
      <c r="D21" s="461">
        <f>'Major Minerals'!D119</f>
        <v>79.316599999999994</v>
      </c>
      <c r="E21" s="461">
        <f>'Major Minerals'!E119/100000</f>
        <v>8.09E-3</v>
      </c>
      <c r="F21" s="461">
        <f>'Major Minerals'!F119/10000000</f>
        <v>7.9219999999999999E-2</v>
      </c>
      <c r="G21" s="461">
        <f>'Major Minerals'!G119/100000</f>
        <v>2.5706600000000002</v>
      </c>
      <c r="H21" s="459">
        <f>'Major Minerals'!H119</f>
        <v>15</v>
      </c>
    </row>
    <row r="22" spans="1:8" s="462" customFormat="1" ht="21.75" customHeight="1">
      <c r="A22" s="467">
        <v>14</v>
      </c>
      <c r="B22" s="460" t="s">
        <v>32</v>
      </c>
      <c r="C22" s="459">
        <f>'Major Minerals'!C126</f>
        <v>5</v>
      </c>
      <c r="D22" s="461">
        <f>'Major Minerals'!D126</f>
        <v>163.01</v>
      </c>
      <c r="E22" s="461">
        <f>'Major Minerals'!E126/100000</f>
        <v>0</v>
      </c>
      <c r="F22" s="461">
        <f>'Major Minerals'!F126/10000000</f>
        <v>0</v>
      </c>
      <c r="G22" s="461">
        <f>'Major Minerals'!G126/100000</f>
        <v>1.20973</v>
      </c>
      <c r="H22" s="459">
        <f>'Major Minerals'!H126</f>
        <v>0</v>
      </c>
    </row>
    <row r="23" spans="1:8" s="462" customFormat="1" ht="21.75" customHeight="1">
      <c r="A23" s="467">
        <v>15</v>
      </c>
      <c r="B23" s="460" t="s">
        <v>33</v>
      </c>
      <c r="C23" s="459">
        <f>'Major Minerals'!C153</f>
        <v>7</v>
      </c>
      <c r="D23" s="461">
        <f>'Major Minerals'!D153</f>
        <v>14634.23</v>
      </c>
      <c r="E23" s="461">
        <f>'Major Minerals'!E153/100000</f>
        <v>94.909169700000007</v>
      </c>
      <c r="F23" s="461">
        <f>'Major Minerals'!F153/10000000</f>
        <v>1260.9793824999999</v>
      </c>
      <c r="G23" s="461">
        <f>'Major Minerals'!G153/100000</f>
        <v>6529.66255</v>
      </c>
      <c r="H23" s="459">
        <f>'Major Minerals'!H153</f>
        <v>324</v>
      </c>
    </row>
    <row r="24" spans="1:8" s="462" customFormat="1" ht="21.75" customHeight="1">
      <c r="A24" s="467">
        <v>16</v>
      </c>
      <c r="B24" s="460" t="s">
        <v>34</v>
      </c>
      <c r="C24" s="459">
        <f>'Major Minerals'!C145</f>
        <v>40</v>
      </c>
      <c r="D24" s="461">
        <f>'Major Minerals'!D145</f>
        <v>19376.296999999999</v>
      </c>
      <c r="E24" s="461">
        <f>'Major Minerals'!E145/100000</f>
        <v>674.6309265000001</v>
      </c>
      <c r="F24" s="461">
        <f>'Major Minerals'!F145/10000000</f>
        <v>1270.681242742</v>
      </c>
      <c r="G24" s="461">
        <f>'Major Minerals'!G145/100000</f>
        <v>54604.830390000003</v>
      </c>
      <c r="H24" s="459">
        <f>'Major Minerals'!H145</f>
        <v>5142</v>
      </c>
    </row>
    <row r="25" spans="1:8" s="462" customFormat="1" ht="21.75" customHeight="1">
      <c r="A25" s="467">
        <v>17</v>
      </c>
      <c r="B25" s="460" t="s">
        <v>35</v>
      </c>
      <c r="C25" s="459">
        <f>'Major Minerals'!C160</f>
        <v>2</v>
      </c>
      <c r="D25" s="461">
        <f>'Major Minerals'!D160</f>
        <v>9.75</v>
      </c>
      <c r="E25" s="461">
        <f>'Major Minerals'!E160/100000</f>
        <v>0</v>
      </c>
      <c r="F25" s="461">
        <f>'Major Minerals'!F160/10000000</f>
        <v>0</v>
      </c>
      <c r="G25" s="461">
        <f>'Major Minerals'!G160/100000</f>
        <v>0.13719999999999999</v>
      </c>
      <c r="H25" s="459">
        <f>'Major Minerals'!H160</f>
        <v>0</v>
      </c>
    </row>
    <row r="26" spans="1:8" s="462" customFormat="1" ht="21.75" customHeight="1">
      <c r="A26" s="467">
        <v>18</v>
      </c>
      <c r="B26" s="460" t="s">
        <v>41</v>
      </c>
      <c r="C26" s="459">
        <f>'Major Minerals'!C166</f>
        <v>3</v>
      </c>
      <c r="D26" s="461">
        <f>'Major Minerals'!D166</f>
        <v>1673.38</v>
      </c>
      <c r="E26" s="461">
        <f>'Major Minerals'!E166/100000</f>
        <v>15.84479</v>
      </c>
      <c r="F26" s="461">
        <f>'Major Minerals'!F166/10000000</f>
        <v>316.89580000000001</v>
      </c>
      <c r="G26" s="461">
        <f>'Major Minerals'!G166/100000</f>
        <v>5420.19</v>
      </c>
      <c r="H26" s="459">
        <f>'Major Minerals'!H166</f>
        <v>615</v>
      </c>
    </row>
    <row r="27" spans="1:8" s="462" customFormat="1" ht="21.75" customHeight="1">
      <c r="A27" s="467">
        <v>19</v>
      </c>
      <c r="B27" s="460" t="s">
        <v>42</v>
      </c>
      <c r="C27" s="459">
        <f>'Major Minerals'!C174</f>
        <v>5</v>
      </c>
      <c r="D27" s="461">
        <f>'Major Minerals'!D174</f>
        <v>1015.95</v>
      </c>
      <c r="E27" s="461">
        <f>'Major Minerals'!E174/100000</f>
        <v>1.7999999999999999E-2</v>
      </c>
      <c r="F27" s="461">
        <f>'Major Minerals'!F174/10000000</f>
        <v>0.14399999999999999</v>
      </c>
      <c r="G27" s="461">
        <f>'Major Minerals'!G174/100000</f>
        <v>17.010760000000001</v>
      </c>
      <c r="H27" s="459">
        <f>'Major Minerals'!H174</f>
        <v>19</v>
      </c>
    </row>
    <row r="28" spans="1:8" s="462" customFormat="1" ht="21.75" customHeight="1">
      <c r="A28" s="467">
        <v>20</v>
      </c>
      <c r="B28" s="460" t="s">
        <v>44</v>
      </c>
      <c r="C28" s="459">
        <f>'Major Minerals'!C182</f>
        <v>24</v>
      </c>
      <c r="D28" s="461">
        <f>'Major Minerals'!D182</f>
        <v>221.53399999999999</v>
      </c>
      <c r="E28" s="461">
        <f>'Major Minerals'!E182/100000</f>
        <v>0.27800000000000002</v>
      </c>
      <c r="F28" s="461">
        <f>'Major Minerals'!F182/10000000</f>
        <v>1.5210399999999999</v>
      </c>
      <c r="G28" s="461">
        <f>'Major Minerals'!G182/100000</f>
        <v>15.219659999999999</v>
      </c>
      <c r="H28" s="459">
        <f>'Major Minerals'!H182</f>
        <v>113</v>
      </c>
    </row>
    <row r="29" spans="1:8" s="462" customFormat="1" ht="21.75" customHeight="1">
      <c r="A29" s="467">
        <v>21</v>
      </c>
      <c r="B29" s="460" t="s">
        <v>46</v>
      </c>
      <c r="C29" s="459">
        <f>'Major Minerals'!C189</f>
        <v>2</v>
      </c>
      <c r="D29" s="461">
        <f>'Major Minerals'!D189</f>
        <v>30.32</v>
      </c>
      <c r="E29" s="461">
        <f>'Major Minerals'!E189/100000</f>
        <v>1.03E-2</v>
      </c>
      <c r="F29" s="461">
        <f>'Major Minerals'!F189/10000000</f>
        <v>0</v>
      </c>
      <c r="G29" s="461">
        <f>'Major Minerals'!G189/100000</f>
        <v>2.7946599999999999</v>
      </c>
      <c r="H29" s="459">
        <f>'Major Minerals'!H189</f>
        <v>5</v>
      </c>
    </row>
    <row r="30" spans="1:8" s="462" customFormat="1" ht="21.75" customHeight="1">
      <c r="A30" s="467">
        <v>22</v>
      </c>
      <c r="B30" s="460" t="s">
        <v>47</v>
      </c>
      <c r="C30" s="459">
        <f>'Major Minerals'!C200</f>
        <v>16</v>
      </c>
      <c r="D30" s="461">
        <f>'Major Minerals'!D200</f>
        <v>245.92000000000002</v>
      </c>
      <c r="E30" s="461">
        <f>'Major Minerals'!E200/100000</f>
        <v>1.7248399999999999</v>
      </c>
      <c r="F30" s="461">
        <f>'Major Minerals'!F200/10000000</f>
        <v>16.722912999999998</v>
      </c>
      <c r="G30" s="461">
        <f>'Major Minerals'!G200/100000</f>
        <v>227.06331</v>
      </c>
      <c r="H30" s="459">
        <f>'Major Minerals'!H200</f>
        <v>255</v>
      </c>
    </row>
    <row r="31" spans="1:8" s="462" customFormat="1" ht="16.5">
      <c r="A31" s="470"/>
      <c r="B31" s="470" t="s">
        <v>49</v>
      </c>
      <c r="C31" s="470">
        <f>SUM(C8:C30)</f>
        <v>163</v>
      </c>
      <c r="D31" s="471">
        <f t="shared" ref="D31:H31" si="0">SUM(D8:D30)</f>
        <v>48653.52399999999</v>
      </c>
      <c r="E31" s="472">
        <f t="shared" si="0"/>
        <v>898.87777988000016</v>
      </c>
      <c r="F31" s="472">
        <f>SUM(F8:F30)</f>
        <v>6620.5887905620002</v>
      </c>
      <c r="G31" s="471">
        <f t="shared" si="0"/>
        <v>193853.94406000004</v>
      </c>
      <c r="H31" s="470">
        <f t="shared" si="0"/>
        <v>16186</v>
      </c>
    </row>
    <row r="34" spans="6:6">
      <c r="F34" s="691"/>
    </row>
  </sheetData>
  <sheetProtection password="CF7A" sheet="1" objects="1" scenarios="1"/>
  <mergeCells count="6">
    <mergeCell ref="A1:H1"/>
    <mergeCell ref="A2:H2"/>
    <mergeCell ref="A3:H3"/>
    <mergeCell ref="A5:A6"/>
    <mergeCell ref="B5:B6"/>
    <mergeCell ref="A4:H4"/>
  </mergeCells>
  <pageMargins left="0.59" right="0.36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5"/>
  <sheetViews>
    <sheetView topLeftCell="A606" workbookViewId="0">
      <selection activeCell="A420" sqref="A420:H420"/>
    </sheetView>
  </sheetViews>
  <sheetFormatPr defaultRowHeight="15"/>
  <cols>
    <col min="1" max="1" width="9" style="85" customWidth="1"/>
    <col min="2" max="2" width="27.7109375" style="85" customWidth="1"/>
    <col min="3" max="3" width="10" style="85" customWidth="1"/>
    <col min="4" max="4" width="13.85546875" style="85" customWidth="1"/>
    <col min="5" max="5" width="11.85546875" style="85" customWidth="1"/>
    <col min="6" max="6" width="14.42578125" style="85" customWidth="1"/>
    <col min="7" max="7" width="17.28515625" style="85" bestFit="1" customWidth="1"/>
    <col min="8" max="8" width="11.85546875" style="85" customWidth="1"/>
    <col min="9" max="16384" width="9.140625" style="85"/>
  </cols>
  <sheetData>
    <row r="1" spans="1:8" ht="30.75">
      <c r="A1" s="807" t="s">
        <v>0</v>
      </c>
      <c r="B1" s="807"/>
      <c r="C1" s="807"/>
      <c r="D1" s="807"/>
      <c r="E1" s="807"/>
      <c r="F1" s="807"/>
      <c r="G1" s="807"/>
      <c r="H1" s="807"/>
    </row>
    <row r="2" spans="1:8" ht="25.5">
      <c r="A2" s="808" t="s">
        <v>382</v>
      </c>
      <c r="B2" s="808"/>
      <c r="C2" s="808"/>
      <c r="D2" s="808"/>
      <c r="E2" s="808"/>
      <c r="F2" s="808"/>
      <c r="G2" s="808"/>
      <c r="H2" s="808"/>
    </row>
    <row r="3" spans="1:8" ht="22.5">
      <c r="A3" s="809" t="s">
        <v>319</v>
      </c>
      <c r="B3" s="809"/>
      <c r="C3" s="809"/>
      <c r="D3" s="809"/>
      <c r="E3" s="809"/>
      <c r="F3" s="809"/>
      <c r="G3" s="809"/>
      <c r="H3" s="809"/>
    </row>
    <row r="5" spans="1:8" ht="18.75">
      <c r="A5" s="778" t="s">
        <v>22</v>
      </c>
      <c r="B5" s="778"/>
      <c r="C5" s="778"/>
      <c r="D5" s="778"/>
      <c r="E5" s="778"/>
      <c r="F5" s="778"/>
      <c r="G5" s="778"/>
      <c r="H5" s="778"/>
    </row>
    <row r="6" spans="1:8" ht="17.100000000000001" customHeight="1">
      <c r="A6" s="779" t="s">
        <v>2</v>
      </c>
      <c r="B6" s="781" t="s">
        <v>275</v>
      </c>
      <c r="C6" s="709" t="s">
        <v>4</v>
      </c>
      <c r="D6" s="709" t="s">
        <v>5</v>
      </c>
      <c r="E6" s="709" t="s">
        <v>6</v>
      </c>
      <c r="F6" s="709" t="s">
        <v>7</v>
      </c>
      <c r="G6" s="709" t="s">
        <v>8</v>
      </c>
      <c r="H6" s="709" t="s">
        <v>9</v>
      </c>
    </row>
    <row r="7" spans="1:8" ht="17.100000000000001" customHeight="1">
      <c r="A7" s="780"/>
      <c r="B7" s="782"/>
      <c r="C7" s="4" t="s">
        <v>10</v>
      </c>
      <c r="D7" s="4" t="s">
        <v>77</v>
      </c>
      <c r="E7" s="4" t="s">
        <v>78</v>
      </c>
      <c r="F7" s="54" t="s">
        <v>79</v>
      </c>
      <c r="G7" s="54" t="s">
        <v>79</v>
      </c>
      <c r="H7" s="4" t="s">
        <v>12</v>
      </c>
    </row>
    <row r="8" spans="1:8" ht="17.100000000000001" customHeight="1">
      <c r="A8" s="97">
        <v>1</v>
      </c>
      <c r="B8" s="5" t="s">
        <v>251</v>
      </c>
      <c r="C8" s="82">
        <f>Distt.Minor!C134</f>
        <v>114</v>
      </c>
      <c r="D8" s="82">
        <f>Distt.Minor!D134</f>
        <v>5353.75</v>
      </c>
      <c r="E8" s="82">
        <f>Distt.Minor!E134</f>
        <v>3402161</v>
      </c>
      <c r="F8" s="82">
        <f>Distt.Minor!F134</f>
        <v>2381512700</v>
      </c>
      <c r="G8" s="82">
        <f>Distt.Minor!G134</f>
        <v>206079292</v>
      </c>
      <c r="H8" s="82">
        <f>Distt.Minor!H134</f>
        <v>700</v>
      </c>
    </row>
    <row r="9" spans="1:8" ht="17.100000000000001" customHeight="1">
      <c r="A9" s="97">
        <v>2</v>
      </c>
      <c r="B9" s="5" t="s">
        <v>259</v>
      </c>
      <c r="C9" s="165">
        <f>Distt.Minor!C252</f>
        <v>2</v>
      </c>
      <c r="D9" s="165">
        <f>Distt.Minor!D252</f>
        <v>9</v>
      </c>
      <c r="E9" s="165">
        <f>Distt.Minor!E252</f>
        <v>0</v>
      </c>
      <c r="F9" s="165">
        <f>Distt.Minor!F252</f>
        <v>0</v>
      </c>
      <c r="G9" s="165">
        <f>Distt.Minor!G252</f>
        <v>0</v>
      </c>
      <c r="H9" s="165">
        <f>Distt.Minor!H252</f>
        <v>0</v>
      </c>
    </row>
    <row r="10" spans="1:8" ht="17.100000000000001" customHeight="1">
      <c r="A10" s="935" t="s">
        <v>49</v>
      </c>
      <c r="B10" s="936"/>
      <c r="C10" s="6">
        <f t="shared" ref="C10:H10" si="0">SUM(C8:C9)</f>
        <v>116</v>
      </c>
      <c r="D10" s="7">
        <f t="shared" si="0"/>
        <v>5362.75</v>
      </c>
      <c r="E10" s="6">
        <f t="shared" si="0"/>
        <v>3402161</v>
      </c>
      <c r="F10" s="6">
        <f t="shared" si="0"/>
        <v>2381512700</v>
      </c>
      <c r="G10" s="6">
        <f t="shared" si="0"/>
        <v>206079292</v>
      </c>
      <c r="H10" s="6">
        <f t="shared" si="0"/>
        <v>700</v>
      </c>
    </row>
    <row r="11" spans="1:8" ht="17.100000000000001" customHeight="1">
      <c r="A11" s="101"/>
      <c r="B11" s="10"/>
      <c r="C11" s="11"/>
      <c r="D11" s="12"/>
      <c r="E11" s="13"/>
      <c r="F11" s="13"/>
      <c r="G11" s="13"/>
      <c r="H11" s="11"/>
    </row>
    <row r="12" spans="1:8" ht="17.100000000000001" customHeight="1">
      <c r="A12" s="778" t="s">
        <v>23</v>
      </c>
      <c r="B12" s="778"/>
      <c r="C12" s="778"/>
      <c r="D12" s="778"/>
      <c r="E12" s="778"/>
      <c r="F12" s="778"/>
      <c r="G12" s="778"/>
      <c r="H12" s="778"/>
    </row>
    <row r="13" spans="1:8" ht="17.100000000000001" customHeight="1">
      <c r="A13" s="779" t="s">
        <v>2</v>
      </c>
      <c r="B13" s="781" t="s">
        <v>275</v>
      </c>
      <c r="C13" s="709" t="s">
        <v>4</v>
      </c>
      <c r="D13" s="709" t="s">
        <v>5</v>
      </c>
      <c r="E13" s="709" t="s">
        <v>6</v>
      </c>
      <c r="F13" s="709" t="s">
        <v>7</v>
      </c>
      <c r="G13" s="709" t="s">
        <v>8</v>
      </c>
      <c r="H13" s="709" t="s">
        <v>9</v>
      </c>
    </row>
    <row r="14" spans="1:8" ht="17.100000000000001" customHeight="1">
      <c r="A14" s="780"/>
      <c r="B14" s="782"/>
      <c r="C14" s="4" t="s">
        <v>10</v>
      </c>
      <c r="D14" s="4" t="s">
        <v>77</v>
      </c>
      <c r="E14" s="4" t="s">
        <v>78</v>
      </c>
      <c r="F14" s="54" t="s">
        <v>79</v>
      </c>
      <c r="G14" s="54" t="s">
        <v>79</v>
      </c>
      <c r="H14" s="4" t="s">
        <v>12</v>
      </c>
    </row>
    <row r="15" spans="1:8" ht="17.100000000000001" customHeight="1">
      <c r="A15" s="97">
        <v>1</v>
      </c>
      <c r="B15" s="5" t="s">
        <v>272</v>
      </c>
      <c r="C15" s="165">
        <f>Distt.Minor!C522</f>
        <v>1</v>
      </c>
      <c r="D15" s="165">
        <f>Distt.Minor!D522</f>
        <v>31</v>
      </c>
      <c r="E15" s="165">
        <f>Distt.Minor!E522</f>
        <v>3500</v>
      </c>
      <c r="F15" s="165">
        <f>Distt.Minor!F522</f>
        <v>2502500</v>
      </c>
      <c r="G15" s="165">
        <f>Distt.Minor!G522</f>
        <v>300000</v>
      </c>
      <c r="H15" s="165">
        <f>Distt.Minor!H522</f>
        <v>11</v>
      </c>
    </row>
    <row r="16" spans="1:8" ht="17.100000000000001" customHeight="1">
      <c r="A16" s="935" t="s">
        <v>49</v>
      </c>
      <c r="B16" s="936"/>
      <c r="C16" s="6">
        <f t="shared" ref="C16:H16" si="1">SUM(C15:C15)</f>
        <v>1</v>
      </c>
      <c r="D16" s="7">
        <f t="shared" si="1"/>
        <v>31</v>
      </c>
      <c r="E16" s="9">
        <f t="shared" si="1"/>
        <v>3500</v>
      </c>
      <c r="F16" s="9">
        <f t="shared" si="1"/>
        <v>2502500</v>
      </c>
      <c r="G16" s="9">
        <f t="shared" si="1"/>
        <v>300000</v>
      </c>
      <c r="H16" s="6">
        <f t="shared" si="1"/>
        <v>11</v>
      </c>
    </row>
    <row r="17" spans="1:8" ht="17.100000000000001" customHeight="1">
      <c r="A17" s="89"/>
      <c r="B17" s="89"/>
      <c r="C17" s="89"/>
      <c r="D17" s="89"/>
      <c r="E17" s="89"/>
      <c r="F17" s="89"/>
      <c r="G17" s="89"/>
      <c r="H17" s="89"/>
    </row>
    <row r="18" spans="1:8" ht="17.100000000000001" customHeight="1">
      <c r="A18" s="939" t="s">
        <v>52</v>
      </c>
      <c r="B18" s="939"/>
      <c r="C18" s="939"/>
      <c r="D18" s="939"/>
      <c r="E18" s="939"/>
      <c r="F18" s="939"/>
      <c r="G18" s="939"/>
      <c r="H18" s="939"/>
    </row>
    <row r="19" spans="1:8" ht="17.100000000000001" customHeight="1">
      <c r="A19" s="779" t="s">
        <v>2</v>
      </c>
      <c r="B19" s="781" t="s">
        <v>275</v>
      </c>
      <c r="C19" s="709" t="s">
        <v>4</v>
      </c>
      <c r="D19" s="709" t="s">
        <v>5</v>
      </c>
      <c r="E19" s="709" t="s">
        <v>6</v>
      </c>
      <c r="F19" s="709" t="s">
        <v>7</v>
      </c>
      <c r="G19" s="709" t="s">
        <v>8</v>
      </c>
      <c r="H19" s="709" t="s">
        <v>9</v>
      </c>
    </row>
    <row r="20" spans="1:8" ht="17.100000000000001" customHeight="1">
      <c r="A20" s="780"/>
      <c r="B20" s="782"/>
      <c r="C20" s="4" t="s">
        <v>10</v>
      </c>
      <c r="D20" s="4" t="s">
        <v>51</v>
      </c>
      <c r="E20" s="4" t="s">
        <v>78</v>
      </c>
      <c r="F20" s="4" t="s">
        <v>79</v>
      </c>
      <c r="G20" s="4" t="s">
        <v>79</v>
      </c>
      <c r="H20" s="4" t="s">
        <v>12</v>
      </c>
    </row>
    <row r="21" spans="1:8" ht="17.100000000000001" customHeight="1">
      <c r="A21" s="97">
        <v>1</v>
      </c>
      <c r="B21" s="166" t="s">
        <v>290</v>
      </c>
      <c r="C21" s="167">
        <f>Distt.Minor!C303</f>
        <v>6</v>
      </c>
      <c r="D21" s="167">
        <f>Distt.Minor!D303</f>
        <v>6.0049999999999999</v>
      </c>
      <c r="E21" s="167">
        <f>Distt.Minor!E303</f>
        <v>5766</v>
      </c>
      <c r="F21" s="167">
        <f>Distt.Minor!F303</f>
        <v>4612800</v>
      </c>
      <c r="G21" s="167">
        <f>Distt.Minor!G303</f>
        <v>847000</v>
      </c>
      <c r="H21" s="167">
        <f>Distt.Minor!H303</f>
        <v>20</v>
      </c>
    </row>
    <row r="22" spans="1:8" ht="17.100000000000001" customHeight="1">
      <c r="A22" s="97">
        <v>2</v>
      </c>
      <c r="B22" s="166" t="s">
        <v>248</v>
      </c>
      <c r="C22" s="107">
        <f>Distt.Minor!C59</f>
        <v>23</v>
      </c>
      <c r="D22" s="107">
        <f>Distt.Minor!D59</f>
        <v>48.44</v>
      </c>
      <c r="E22" s="107">
        <f>Distt.Minor!E59</f>
        <v>161251</v>
      </c>
      <c r="F22" s="107">
        <f>Distt.Minor!F59</f>
        <v>40312750</v>
      </c>
      <c r="G22" s="107">
        <f>Distt.Minor!G59</f>
        <v>29663988</v>
      </c>
      <c r="H22" s="107">
        <f>Distt.Minor!H59</f>
        <v>115</v>
      </c>
    </row>
    <row r="23" spans="1:8" ht="17.100000000000001" customHeight="1">
      <c r="A23" s="935" t="s">
        <v>49</v>
      </c>
      <c r="B23" s="936"/>
      <c r="C23" s="33">
        <f t="shared" ref="C23:H23" si="2">SUM(C21:C22)</f>
        <v>29</v>
      </c>
      <c r="D23" s="34">
        <f t="shared" si="2"/>
        <v>54.445</v>
      </c>
      <c r="E23" s="33">
        <f t="shared" si="2"/>
        <v>167017</v>
      </c>
      <c r="F23" s="33">
        <f t="shared" si="2"/>
        <v>44925550</v>
      </c>
      <c r="G23" s="33">
        <f t="shared" si="2"/>
        <v>30510988</v>
      </c>
      <c r="H23" s="33">
        <f t="shared" si="2"/>
        <v>135</v>
      </c>
    </row>
    <row r="24" spans="1:8" ht="17.100000000000001" customHeight="1">
      <c r="A24" s="111"/>
      <c r="B24" s="111"/>
      <c r="C24" s="111"/>
      <c r="D24" s="111"/>
      <c r="E24" s="111"/>
      <c r="F24" s="111"/>
      <c r="G24" s="111"/>
      <c r="H24" s="111"/>
    </row>
    <row r="25" spans="1:8" ht="17.100000000000001" customHeight="1">
      <c r="A25" s="939" t="s">
        <v>131</v>
      </c>
      <c r="B25" s="939"/>
      <c r="C25" s="939"/>
      <c r="D25" s="939"/>
      <c r="E25" s="939"/>
      <c r="F25" s="939"/>
      <c r="G25" s="939"/>
      <c r="H25" s="939"/>
    </row>
    <row r="26" spans="1:8" ht="17.100000000000001" customHeight="1">
      <c r="A26" s="779" t="s">
        <v>2</v>
      </c>
      <c r="B26" s="781" t="s">
        <v>275</v>
      </c>
      <c r="C26" s="709" t="s">
        <v>4</v>
      </c>
      <c r="D26" s="709" t="s">
        <v>5</v>
      </c>
      <c r="E26" s="709" t="s">
        <v>6</v>
      </c>
      <c r="F26" s="709" t="s">
        <v>7</v>
      </c>
      <c r="G26" s="709" t="s">
        <v>8</v>
      </c>
      <c r="H26" s="709" t="s">
        <v>9</v>
      </c>
    </row>
    <row r="27" spans="1:8" ht="17.100000000000001" customHeight="1">
      <c r="A27" s="780"/>
      <c r="B27" s="782"/>
      <c r="C27" s="4" t="s">
        <v>10</v>
      </c>
      <c r="D27" s="4" t="s">
        <v>51</v>
      </c>
      <c r="E27" s="4" t="s">
        <v>78</v>
      </c>
      <c r="F27" s="54" t="s">
        <v>79</v>
      </c>
      <c r="G27" s="54" t="s">
        <v>79</v>
      </c>
      <c r="H27" s="4" t="s">
        <v>12</v>
      </c>
    </row>
    <row r="28" spans="1:8" ht="17.100000000000001" customHeight="1">
      <c r="A28" s="97">
        <v>1</v>
      </c>
      <c r="B28" s="166" t="s">
        <v>245</v>
      </c>
      <c r="C28" s="64">
        <f>Distt.Minor!C13</f>
        <v>0</v>
      </c>
      <c r="D28" s="64">
        <f>Distt.Minor!D13</f>
        <v>0</v>
      </c>
      <c r="E28" s="64">
        <f>Distt.Minor!E13</f>
        <v>468689</v>
      </c>
      <c r="F28" s="64">
        <f>Distt.Minor!F13</f>
        <v>362865600</v>
      </c>
      <c r="G28" s="64">
        <f>Distt.Minor!G13</f>
        <v>10923848</v>
      </c>
      <c r="H28" s="64">
        <f>Distt.Minor!H13</f>
        <v>520</v>
      </c>
    </row>
    <row r="29" spans="1:8" ht="17.100000000000001" customHeight="1">
      <c r="A29" s="97">
        <v>2</v>
      </c>
      <c r="B29" s="166" t="s">
        <v>276</v>
      </c>
      <c r="C29" s="107">
        <f>Distt.Minor!C31</f>
        <v>0</v>
      </c>
      <c r="D29" s="107">
        <f>Distt.Minor!D31</f>
        <v>0</v>
      </c>
      <c r="E29" s="107">
        <f>Distt.Minor!E31</f>
        <v>1204000</v>
      </c>
      <c r="F29" s="107">
        <f>Distt.Minor!F31</f>
        <v>1444800000</v>
      </c>
      <c r="G29" s="107">
        <f>Distt.Minor!G31</f>
        <v>37834250</v>
      </c>
      <c r="H29" s="107">
        <f>Distt.Minor!H31</f>
        <v>1360</v>
      </c>
    </row>
    <row r="30" spans="1:8" ht="17.100000000000001" customHeight="1">
      <c r="A30" s="97">
        <v>3</v>
      </c>
      <c r="B30" s="166" t="s">
        <v>247</v>
      </c>
      <c r="C30" s="107">
        <f>Distt.Minor!C48</f>
        <v>0</v>
      </c>
      <c r="D30" s="107">
        <f>Distt.Minor!D48</f>
        <v>0</v>
      </c>
      <c r="E30" s="107">
        <f>Distt.Minor!E48</f>
        <v>18640</v>
      </c>
      <c r="F30" s="107">
        <f>Distt.Minor!F48</f>
        <v>932000</v>
      </c>
      <c r="G30" s="107">
        <f>Distt.Minor!G48</f>
        <v>466000</v>
      </c>
      <c r="H30" s="107">
        <f>Distt.Minor!H48</f>
        <v>100</v>
      </c>
    </row>
    <row r="31" spans="1:8" ht="17.100000000000001" customHeight="1">
      <c r="A31" s="97">
        <v>4</v>
      </c>
      <c r="B31" s="166" t="s">
        <v>249</v>
      </c>
      <c r="C31" s="83">
        <f>Distt.Minor!C91</f>
        <v>0</v>
      </c>
      <c r="D31" s="83">
        <f>Distt.Minor!D91</f>
        <v>0</v>
      </c>
      <c r="E31" s="83">
        <f>Distt.Minor!E91</f>
        <v>1063125</v>
      </c>
      <c r="F31" s="83">
        <f>Distt.Minor!F91</f>
        <v>26578125</v>
      </c>
      <c r="G31" s="83">
        <f>Distt.Minor!G91</f>
        <v>32545959</v>
      </c>
      <c r="H31" s="83">
        <f>Distt.Minor!H91</f>
        <v>0</v>
      </c>
    </row>
    <row r="32" spans="1:8" ht="17.100000000000001" customHeight="1">
      <c r="A32" s="97">
        <v>5</v>
      </c>
      <c r="B32" s="166" t="s">
        <v>250</v>
      </c>
      <c r="C32" s="107">
        <f>Distt.Minor!C106</f>
        <v>0</v>
      </c>
      <c r="D32" s="107">
        <f>Distt.Minor!D106</f>
        <v>86</v>
      </c>
      <c r="E32" s="107">
        <f>Distt.Minor!E106</f>
        <v>963888</v>
      </c>
      <c r="F32" s="107">
        <f>Distt.Minor!F106</f>
        <v>240972000</v>
      </c>
      <c r="G32" s="107">
        <f>Distt.Minor!G106</f>
        <v>20213136</v>
      </c>
      <c r="H32" s="107">
        <f>Distt.Minor!H106</f>
        <v>2666</v>
      </c>
    </row>
    <row r="33" spans="1:8" ht="17.100000000000001" customHeight="1">
      <c r="A33" s="97">
        <v>6</v>
      </c>
      <c r="B33" s="166" t="s">
        <v>251</v>
      </c>
      <c r="C33" s="83">
        <f>Distt.Minor!C131</f>
        <v>0</v>
      </c>
      <c r="D33" s="83">
        <f>Distt.Minor!D131</f>
        <v>0</v>
      </c>
      <c r="E33" s="83">
        <f>Distt.Minor!E131</f>
        <v>720000</v>
      </c>
      <c r="F33" s="83">
        <f>Distt.Minor!F131</f>
        <v>504000000</v>
      </c>
      <c r="G33" s="83">
        <f>Distt.Minor!G131</f>
        <v>17242892</v>
      </c>
      <c r="H33" s="83">
        <f>Distt.Minor!H131</f>
        <v>850</v>
      </c>
    </row>
    <row r="34" spans="1:8" ht="17.100000000000001" customHeight="1">
      <c r="A34" s="97">
        <v>7</v>
      </c>
      <c r="B34" s="166" t="s">
        <v>253</v>
      </c>
      <c r="C34" s="107">
        <f>Distt.Minor!C163</f>
        <v>0</v>
      </c>
      <c r="D34" s="107">
        <f>Distt.Minor!D163</f>
        <v>0</v>
      </c>
      <c r="E34" s="107">
        <f>Distt.Minor!E163</f>
        <v>91725</v>
      </c>
      <c r="F34" s="107">
        <f>Distt.Minor!F163</f>
        <v>11007000</v>
      </c>
      <c r="G34" s="107">
        <f>Distt.Minor!G163</f>
        <v>2751757</v>
      </c>
      <c r="H34" s="107">
        <f>Distt.Minor!H163</f>
        <v>0</v>
      </c>
    </row>
    <row r="35" spans="1:8" ht="17.100000000000001" customHeight="1">
      <c r="A35" s="97">
        <v>8</v>
      </c>
      <c r="B35" s="166" t="s">
        <v>288</v>
      </c>
      <c r="C35" s="107">
        <f>Distt.Minor!C185</f>
        <v>11</v>
      </c>
      <c r="D35" s="107">
        <f>Distt.Minor!D185</f>
        <v>11</v>
      </c>
      <c r="E35" s="107">
        <f>Distt.Minor!E185</f>
        <v>405240</v>
      </c>
      <c r="F35" s="107">
        <f>Distt.Minor!F185</f>
        <v>648384000</v>
      </c>
      <c r="G35" s="107">
        <f>Distt.Minor!G185</f>
        <v>10131013</v>
      </c>
      <c r="H35" s="107">
        <f>Distt.Minor!H185</f>
        <v>15</v>
      </c>
    </row>
    <row r="36" spans="1:8" ht="17.100000000000001" customHeight="1">
      <c r="A36" s="97">
        <v>9</v>
      </c>
      <c r="B36" s="166" t="s">
        <v>254</v>
      </c>
      <c r="C36" s="107">
        <f>Distt.Minor!C196</f>
        <v>0</v>
      </c>
      <c r="D36" s="107">
        <f>Distt.Minor!D196</f>
        <v>64.53</v>
      </c>
      <c r="E36" s="107">
        <f>Distt.Minor!E196</f>
        <v>235200</v>
      </c>
      <c r="F36" s="107">
        <f>Distt.Minor!F196</f>
        <v>58800000</v>
      </c>
      <c r="G36" s="107">
        <f>Distt.Minor!G196</f>
        <v>6874000</v>
      </c>
      <c r="H36" s="107">
        <f>Distt.Minor!H196</f>
        <v>0</v>
      </c>
    </row>
    <row r="37" spans="1:8" ht="17.100000000000001" customHeight="1">
      <c r="A37" s="97">
        <v>10</v>
      </c>
      <c r="B37" s="166" t="s">
        <v>255</v>
      </c>
      <c r="C37" s="107">
        <f>Distt.Minor!C224</f>
        <v>0</v>
      </c>
      <c r="D37" s="107">
        <f>Distt.Minor!D224</f>
        <v>0</v>
      </c>
      <c r="E37" s="107">
        <f>Distt.Minor!E224</f>
        <v>43865.4</v>
      </c>
      <c r="F37" s="107">
        <f>Distt.Minor!F224</f>
        <v>24125750</v>
      </c>
      <c r="G37" s="107">
        <f>Distt.Minor!G224</f>
        <v>1096635</v>
      </c>
      <c r="H37" s="107">
        <f>Distt.Minor!H224</f>
        <v>0</v>
      </c>
    </row>
    <row r="38" spans="1:8" ht="17.100000000000001" customHeight="1">
      <c r="A38" s="97">
        <v>11</v>
      </c>
      <c r="B38" s="169" t="s">
        <v>289</v>
      </c>
      <c r="C38" s="168">
        <f>Distt.Minor!C210</f>
        <v>0</v>
      </c>
      <c r="D38" s="168">
        <f>Distt.Minor!D210</f>
        <v>0</v>
      </c>
      <c r="E38" s="168">
        <f>Distt.Minor!E210</f>
        <v>1062600</v>
      </c>
      <c r="F38" s="168">
        <f>Distt.Minor!F210</f>
        <v>850080000</v>
      </c>
      <c r="G38" s="168">
        <f>Distt.Minor!G210</f>
        <v>27752870</v>
      </c>
      <c r="H38" s="168">
        <f>Distt.Minor!H210</f>
        <v>800</v>
      </c>
    </row>
    <row r="39" spans="1:8" ht="17.100000000000001" customHeight="1">
      <c r="A39" s="97">
        <v>12</v>
      </c>
      <c r="B39" s="166" t="s">
        <v>361</v>
      </c>
      <c r="C39" s="97">
        <f>Distt.Minor!C233</f>
        <v>0</v>
      </c>
      <c r="D39" s="97">
        <f>Distt.Minor!D233</f>
        <v>0</v>
      </c>
      <c r="E39" s="97">
        <f>Distt.Minor!E233</f>
        <v>4484025</v>
      </c>
      <c r="F39" s="97">
        <f>Distt.Minor!F233</f>
        <v>3833841375</v>
      </c>
      <c r="G39" s="97">
        <f>Distt.Minor!G233</f>
        <v>139125639</v>
      </c>
      <c r="H39" s="97">
        <f>Distt.Minor!H233</f>
        <v>12</v>
      </c>
    </row>
    <row r="40" spans="1:8" ht="17.100000000000001" customHeight="1">
      <c r="A40" s="97">
        <v>13</v>
      </c>
      <c r="B40" s="166" t="s">
        <v>259</v>
      </c>
      <c r="C40" s="97">
        <f>Distt.Minor!C254</f>
        <v>0</v>
      </c>
      <c r="D40" s="97">
        <f>Distt.Minor!D254</f>
        <v>40</v>
      </c>
      <c r="E40" s="97">
        <f>Distt.Minor!E254</f>
        <v>0</v>
      </c>
      <c r="F40" s="97">
        <f>Distt.Minor!F254</f>
        <v>0</v>
      </c>
      <c r="G40" s="97">
        <f>Distt.Minor!G254</f>
        <v>1240000</v>
      </c>
      <c r="H40" s="97">
        <f>Distt.Minor!H254</f>
        <v>50</v>
      </c>
    </row>
    <row r="41" spans="1:8" ht="17.100000000000001" customHeight="1">
      <c r="A41" s="97">
        <v>14</v>
      </c>
      <c r="B41" s="166" t="s">
        <v>257</v>
      </c>
      <c r="C41" s="107">
        <f>Distt.Minor!C269</f>
        <v>0</v>
      </c>
      <c r="D41" s="107">
        <f>Distt.Minor!D269</f>
        <v>0</v>
      </c>
      <c r="E41" s="107">
        <f>Distt.Minor!E269</f>
        <v>2584000</v>
      </c>
      <c r="F41" s="107">
        <f>Distt.Minor!F269</f>
        <v>64600000</v>
      </c>
      <c r="G41" s="107">
        <f>Distt.Minor!G269</f>
        <v>64160000</v>
      </c>
      <c r="H41" s="107">
        <f>Distt.Minor!H269</f>
        <v>3500</v>
      </c>
    </row>
    <row r="42" spans="1:8" ht="17.100000000000001" customHeight="1">
      <c r="A42" s="97">
        <v>15</v>
      </c>
      <c r="B42" s="166" t="s">
        <v>265</v>
      </c>
      <c r="C42" s="107">
        <f>Distt.Minor!C397</f>
        <v>0</v>
      </c>
      <c r="D42" s="107">
        <f>Distt.Minor!D397</f>
        <v>0</v>
      </c>
      <c r="E42" s="107">
        <f>Distt.Minor!E397</f>
        <v>7000</v>
      </c>
      <c r="F42" s="107">
        <f>Distt.Minor!F397</f>
        <v>343000</v>
      </c>
      <c r="G42" s="107">
        <f>Distt.Minor!G397</f>
        <v>300000</v>
      </c>
      <c r="H42" s="107">
        <f>Distt.Minor!H397</f>
        <v>10</v>
      </c>
    </row>
    <row r="43" spans="1:8" ht="17.100000000000001" customHeight="1">
      <c r="A43" s="97">
        <v>16</v>
      </c>
      <c r="B43" s="166" t="s">
        <v>362</v>
      </c>
      <c r="C43" s="82">
        <f>Distt.Minor!C322</f>
        <v>0</v>
      </c>
      <c r="D43" s="82">
        <f>Distt.Minor!D322</f>
        <v>0</v>
      </c>
      <c r="E43" s="82">
        <f>Distt.Minor!E322</f>
        <v>0</v>
      </c>
      <c r="F43" s="82">
        <f>Distt.Minor!F322</f>
        <v>0</v>
      </c>
      <c r="G43" s="82">
        <f>Distt.Minor!G322</f>
        <v>14478000</v>
      </c>
      <c r="H43" s="82">
        <f>Distt.Minor!H322</f>
        <v>700</v>
      </c>
    </row>
    <row r="44" spans="1:8" ht="17.100000000000001" customHeight="1">
      <c r="A44" s="97">
        <v>17</v>
      </c>
      <c r="B44" s="166" t="s">
        <v>292</v>
      </c>
      <c r="C44" s="107">
        <f>Distt.Minor!C359</f>
        <v>0</v>
      </c>
      <c r="D44" s="107">
        <f>Distt.Minor!D359</f>
        <v>0</v>
      </c>
      <c r="E44" s="107">
        <f>Distt.Minor!E359</f>
        <v>0</v>
      </c>
      <c r="F44" s="107">
        <f>Distt.Minor!F359</f>
        <v>0</v>
      </c>
      <c r="G44" s="107">
        <f>Distt.Minor!G359</f>
        <v>420000</v>
      </c>
      <c r="H44" s="107">
        <f>Distt.Minor!H359</f>
        <v>0</v>
      </c>
    </row>
    <row r="45" spans="1:8" ht="17.100000000000001" customHeight="1">
      <c r="A45" s="97">
        <v>18</v>
      </c>
      <c r="B45" s="166" t="s">
        <v>269</v>
      </c>
      <c r="C45" s="97">
        <f>Distt.Minor!C476</f>
        <v>0</v>
      </c>
      <c r="D45" s="97">
        <f>Distt.Minor!D476</f>
        <v>0</v>
      </c>
      <c r="E45" s="97">
        <f>Distt.Minor!E476</f>
        <v>0</v>
      </c>
      <c r="F45" s="97">
        <f>Distt.Minor!F476</f>
        <v>0</v>
      </c>
      <c r="G45" s="97">
        <f>Distt.Minor!G476</f>
        <v>25200000</v>
      </c>
      <c r="H45" s="97">
        <f>Distt.Minor!H476</f>
        <v>0</v>
      </c>
    </row>
    <row r="46" spans="1:8" ht="17.100000000000001" customHeight="1">
      <c r="A46" s="97">
        <v>19</v>
      </c>
      <c r="B46" s="166" t="s">
        <v>372</v>
      </c>
      <c r="C46" s="171">
        <f>Distt.Minor!C462</f>
        <v>0</v>
      </c>
      <c r="D46" s="171">
        <f>Distt.Minor!D462</f>
        <v>0</v>
      </c>
      <c r="E46" s="171">
        <f>Distt.Minor!E462</f>
        <v>4636800</v>
      </c>
      <c r="F46" s="171">
        <f>Distt.Minor!F462</f>
        <v>3964464000</v>
      </c>
      <c r="G46" s="171">
        <f>Distt.Minor!G462</f>
        <v>151400000</v>
      </c>
      <c r="H46" s="171">
        <f>Distt.Minor!H462</f>
        <v>8</v>
      </c>
    </row>
    <row r="47" spans="1:8" ht="17.100000000000001" customHeight="1">
      <c r="A47" s="97">
        <v>20</v>
      </c>
      <c r="B47" s="166" t="s">
        <v>283</v>
      </c>
      <c r="C47" s="83">
        <f>Distt.Minor!C508</f>
        <v>0</v>
      </c>
      <c r="D47" s="83">
        <f>Distt.Minor!D508</f>
        <v>0</v>
      </c>
      <c r="E47" s="83">
        <f>Distt.Minor!E508</f>
        <v>29600</v>
      </c>
      <c r="F47" s="83">
        <f>Distt.Minor!F508</f>
        <v>29600000</v>
      </c>
      <c r="G47" s="83">
        <f>Distt.Minor!G508</f>
        <v>740000</v>
      </c>
      <c r="H47" s="83">
        <f>Distt.Minor!H508</f>
        <v>225</v>
      </c>
    </row>
    <row r="48" spans="1:8" ht="17.100000000000001" customHeight="1">
      <c r="A48" s="935" t="s">
        <v>49</v>
      </c>
      <c r="B48" s="936"/>
      <c r="C48" s="35">
        <f t="shared" ref="C48:H48" si="3">SUM(C28:C47)</f>
        <v>11</v>
      </c>
      <c r="D48" s="34">
        <f t="shared" si="3"/>
        <v>201.53</v>
      </c>
      <c r="E48" s="33">
        <f t="shared" si="3"/>
        <v>18018397.399999999</v>
      </c>
      <c r="F48" s="33">
        <f t="shared" si="3"/>
        <v>12065392850</v>
      </c>
      <c r="G48" s="33">
        <f t="shared" si="3"/>
        <v>564895999</v>
      </c>
      <c r="H48" s="33">
        <f t="shared" si="3"/>
        <v>10816</v>
      </c>
    </row>
    <row r="49" spans="1:8" ht="17.100000000000001" customHeight="1">
      <c r="A49" s="111"/>
      <c r="B49" s="111"/>
      <c r="C49" s="111"/>
      <c r="D49" s="111"/>
      <c r="E49" s="111"/>
      <c r="F49" s="111"/>
      <c r="G49" s="111"/>
      <c r="H49" s="111"/>
    </row>
    <row r="50" spans="1:8" ht="17.100000000000001" customHeight="1">
      <c r="A50" s="778" t="s">
        <v>24</v>
      </c>
      <c r="B50" s="778"/>
      <c r="C50" s="778"/>
      <c r="D50" s="778"/>
      <c r="E50" s="778"/>
      <c r="F50" s="778"/>
      <c r="G50" s="778"/>
      <c r="H50" s="778"/>
    </row>
    <row r="51" spans="1:8" ht="17.100000000000001" customHeight="1">
      <c r="A51" s="779" t="s">
        <v>2</v>
      </c>
      <c r="B51" s="781" t="s">
        <v>275</v>
      </c>
      <c r="C51" s="709" t="s">
        <v>4</v>
      </c>
      <c r="D51" s="709" t="s">
        <v>5</v>
      </c>
      <c r="E51" s="709" t="s">
        <v>6</v>
      </c>
      <c r="F51" s="709" t="s">
        <v>7</v>
      </c>
      <c r="G51" s="709" t="s">
        <v>8</v>
      </c>
      <c r="H51" s="709" t="s">
        <v>9</v>
      </c>
    </row>
    <row r="52" spans="1:8" ht="17.100000000000001" customHeight="1">
      <c r="A52" s="780"/>
      <c r="B52" s="782"/>
      <c r="C52" s="4" t="s">
        <v>10</v>
      </c>
      <c r="D52" s="4" t="s">
        <v>77</v>
      </c>
      <c r="E52" s="4" t="s">
        <v>78</v>
      </c>
      <c r="F52" s="54" t="s">
        <v>79</v>
      </c>
      <c r="G52" s="54" t="s">
        <v>79</v>
      </c>
      <c r="H52" s="4" t="s">
        <v>12</v>
      </c>
    </row>
    <row r="53" spans="1:8" ht="17.100000000000001" customHeight="1">
      <c r="A53" s="97">
        <v>1</v>
      </c>
      <c r="B53" s="170" t="s">
        <v>250</v>
      </c>
      <c r="C53" s="165">
        <f>Distt.Minor!C111</f>
        <v>4</v>
      </c>
      <c r="D53" s="165">
        <f>Distt.Minor!D111</f>
        <v>18.899999999999999</v>
      </c>
      <c r="E53" s="165">
        <f>Distt.Minor!E111</f>
        <v>0</v>
      </c>
      <c r="F53" s="165">
        <f>Distt.Minor!F111</f>
        <v>0</v>
      </c>
      <c r="G53" s="165">
        <f>Distt.Minor!G111</f>
        <v>0</v>
      </c>
      <c r="H53" s="165">
        <f>Distt.Minor!H111</f>
        <v>0</v>
      </c>
    </row>
    <row r="54" spans="1:8" ht="17.100000000000001" customHeight="1">
      <c r="A54" s="97">
        <v>2</v>
      </c>
      <c r="B54" s="172" t="s">
        <v>261</v>
      </c>
      <c r="C54" s="171">
        <f>Distt.Minor!C324</f>
        <v>4</v>
      </c>
      <c r="D54" s="171">
        <f>Distt.Minor!D324</f>
        <v>19.88</v>
      </c>
      <c r="E54" s="171">
        <f>Distt.Minor!E324</f>
        <v>0</v>
      </c>
      <c r="F54" s="171">
        <f>Distt.Minor!F324</f>
        <v>0</v>
      </c>
      <c r="G54" s="171">
        <f>Distt.Minor!G324</f>
        <v>30000</v>
      </c>
      <c r="H54" s="171">
        <f>Distt.Minor!H324</f>
        <v>40</v>
      </c>
    </row>
    <row r="55" spans="1:8" ht="17.100000000000001" customHeight="1">
      <c r="A55" s="97">
        <v>3</v>
      </c>
      <c r="B55" s="170" t="s">
        <v>257</v>
      </c>
      <c r="C55" s="173">
        <f>Distt.Minor!C267</f>
        <v>1</v>
      </c>
      <c r="D55" s="173">
        <f>Distt.Minor!D267</f>
        <v>296.41000000000003</v>
      </c>
      <c r="E55" s="173">
        <f>Distt.Minor!E267</f>
        <v>0</v>
      </c>
      <c r="F55" s="173">
        <f>Distt.Minor!F267</f>
        <v>0</v>
      </c>
      <c r="G55" s="173">
        <f>Distt.Minor!G267</f>
        <v>0</v>
      </c>
      <c r="H55" s="173">
        <f>Distt.Minor!H267</f>
        <v>0</v>
      </c>
    </row>
    <row r="56" spans="1:8" ht="17.100000000000001" customHeight="1">
      <c r="A56" s="97">
        <v>4</v>
      </c>
      <c r="B56" s="170" t="s">
        <v>369</v>
      </c>
      <c r="C56" s="115">
        <f>Distt.Minor!C423</f>
        <v>0</v>
      </c>
      <c r="D56" s="115">
        <f>Distt.Minor!D423</f>
        <v>0</v>
      </c>
      <c r="E56" s="115">
        <f>Distt.Minor!E423</f>
        <v>0</v>
      </c>
      <c r="F56" s="115">
        <f>Distt.Minor!F423</f>
        <v>0</v>
      </c>
      <c r="G56" s="115">
        <f>Distt.Minor!G423</f>
        <v>130000</v>
      </c>
      <c r="H56" s="115">
        <f>Distt.Minor!H423</f>
        <v>0</v>
      </c>
    </row>
    <row r="57" spans="1:8" ht="17.100000000000001" customHeight="1">
      <c r="A57" s="97">
        <v>5</v>
      </c>
      <c r="B57" s="170" t="s">
        <v>280</v>
      </c>
      <c r="C57" s="174">
        <f>Distt.Minor!C435</f>
        <v>5</v>
      </c>
      <c r="D57" s="174">
        <f>Distt.Minor!D435</f>
        <v>23.1</v>
      </c>
      <c r="E57" s="174">
        <f>Distt.Minor!E435</f>
        <v>0</v>
      </c>
      <c r="F57" s="174">
        <f>Distt.Minor!F435</f>
        <v>0</v>
      </c>
      <c r="G57" s="174">
        <f>Distt.Minor!G435</f>
        <v>49656</v>
      </c>
      <c r="H57" s="174">
        <f>Distt.Minor!H435</f>
        <v>0</v>
      </c>
    </row>
    <row r="58" spans="1:8" ht="17.100000000000001" customHeight="1">
      <c r="A58" s="97">
        <v>6</v>
      </c>
      <c r="B58" s="170" t="s">
        <v>269</v>
      </c>
      <c r="C58" s="84">
        <f>Distt.Minor!C479</f>
        <v>8</v>
      </c>
      <c r="D58" s="84">
        <f>Distt.Minor!D479</f>
        <v>107.24299999999999</v>
      </c>
      <c r="E58" s="84">
        <f>Distt.Minor!E479</f>
        <v>0</v>
      </c>
      <c r="F58" s="84">
        <f>Distt.Minor!F479</f>
        <v>0</v>
      </c>
      <c r="G58" s="84">
        <f>Distt.Minor!G479</f>
        <v>187426</v>
      </c>
      <c r="H58" s="84">
        <f>Distt.Minor!H479</f>
        <v>0</v>
      </c>
    </row>
    <row r="59" spans="1:8" ht="17.100000000000001" customHeight="1">
      <c r="A59" s="97">
        <v>7</v>
      </c>
      <c r="B59" s="170" t="s">
        <v>270</v>
      </c>
      <c r="C59" s="168">
        <f>Distt.Minor!C497</f>
        <v>4</v>
      </c>
      <c r="D59" s="168">
        <f>Distt.Minor!D497</f>
        <v>216.03</v>
      </c>
      <c r="E59" s="168">
        <f>Distt.Minor!E497</f>
        <v>26500</v>
      </c>
      <c r="F59" s="168">
        <f>Distt.Minor!F497</f>
        <v>24645000</v>
      </c>
      <c r="G59" s="168">
        <f>Distt.Minor!G497</f>
        <v>3617000</v>
      </c>
      <c r="H59" s="168">
        <f>Distt.Minor!H497</f>
        <v>525</v>
      </c>
    </row>
    <row r="60" spans="1:8" ht="17.100000000000001" customHeight="1">
      <c r="A60" s="97">
        <v>8</v>
      </c>
      <c r="B60" s="170" t="s">
        <v>272</v>
      </c>
      <c r="C60" s="165">
        <f>Distt.Minor!C535</f>
        <v>13</v>
      </c>
      <c r="D60" s="165">
        <f>Distt.Minor!D535</f>
        <v>207.2</v>
      </c>
      <c r="E60" s="165">
        <f>Distt.Minor!E535</f>
        <v>41155</v>
      </c>
      <c r="F60" s="165">
        <f>Distt.Minor!F535</f>
        <v>15229150</v>
      </c>
      <c r="G60" s="165">
        <f>Distt.Minor!G535</f>
        <v>7152000</v>
      </c>
      <c r="H60" s="165">
        <f>Distt.Minor!H535</f>
        <v>69</v>
      </c>
    </row>
    <row r="61" spans="1:8" ht="17.100000000000001" customHeight="1">
      <c r="A61" s="935" t="s">
        <v>49</v>
      </c>
      <c r="B61" s="936"/>
      <c r="C61" s="6">
        <f t="shared" ref="C61:H61" si="4">SUM(C53:C60)</f>
        <v>39</v>
      </c>
      <c r="D61" s="7">
        <f t="shared" si="4"/>
        <v>888.76300000000015</v>
      </c>
      <c r="E61" s="7">
        <f t="shared" si="4"/>
        <v>67655</v>
      </c>
      <c r="F61" s="9">
        <f t="shared" si="4"/>
        <v>39874150</v>
      </c>
      <c r="G61" s="9">
        <f t="shared" si="4"/>
        <v>11166082</v>
      </c>
      <c r="H61" s="6">
        <f t="shared" si="4"/>
        <v>634</v>
      </c>
    </row>
    <row r="62" spans="1:8" ht="17.100000000000001" customHeight="1">
      <c r="A62" s="101"/>
      <c r="B62" s="10"/>
      <c r="C62" s="11"/>
      <c r="D62" s="12"/>
      <c r="E62" s="13"/>
      <c r="F62" s="13"/>
      <c r="G62" s="13"/>
      <c r="H62" s="11"/>
    </row>
    <row r="63" spans="1:8" ht="17.100000000000001" customHeight="1">
      <c r="A63" s="778" t="s">
        <v>25</v>
      </c>
      <c r="B63" s="778"/>
      <c r="C63" s="778"/>
      <c r="D63" s="778"/>
      <c r="E63" s="778"/>
      <c r="F63" s="778"/>
      <c r="G63" s="778"/>
      <c r="H63" s="778"/>
    </row>
    <row r="64" spans="1:8" ht="17.100000000000001" customHeight="1">
      <c r="A64" s="779" t="s">
        <v>2</v>
      </c>
      <c r="B64" s="781" t="s">
        <v>275</v>
      </c>
      <c r="C64" s="709" t="s">
        <v>4</v>
      </c>
      <c r="D64" s="709" t="s">
        <v>5</v>
      </c>
      <c r="E64" s="709" t="s">
        <v>6</v>
      </c>
      <c r="F64" s="709" t="s">
        <v>7</v>
      </c>
      <c r="G64" s="709" t="s">
        <v>8</v>
      </c>
      <c r="H64" s="709" t="s">
        <v>9</v>
      </c>
    </row>
    <row r="65" spans="1:8" ht="17.100000000000001" customHeight="1">
      <c r="A65" s="780"/>
      <c r="B65" s="782"/>
      <c r="C65" s="4" t="s">
        <v>10</v>
      </c>
      <c r="D65" s="4" t="s">
        <v>77</v>
      </c>
      <c r="E65" s="4" t="s">
        <v>78</v>
      </c>
      <c r="F65" s="54" t="s">
        <v>79</v>
      </c>
      <c r="G65" s="54" t="s">
        <v>79</v>
      </c>
      <c r="H65" s="4" t="s">
        <v>12</v>
      </c>
    </row>
    <row r="66" spans="1:8" ht="17.100000000000001" customHeight="1">
      <c r="A66" s="97">
        <v>1</v>
      </c>
      <c r="B66" s="170" t="s">
        <v>248</v>
      </c>
      <c r="C66" s="165">
        <f>Distt.Minor!C64</f>
        <v>3</v>
      </c>
      <c r="D66" s="165">
        <f>Distt.Minor!D64</f>
        <v>14.9</v>
      </c>
      <c r="E66" s="165">
        <f>Distt.Minor!E64</f>
        <v>0</v>
      </c>
      <c r="F66" s="165">
        <f>Distt.Minor!F64</f>
        <v>0</v>
      </c>
      <c r="G66" s="165">
        <f>Distt.Minor!G64</f>
        <v>132375</v>
      </c>
      <c r="H66" s="165">
        <f>Distt.Minor!H64</f>
        <v>3</v>
      </c>
    </row>
    <row r="67" spans="1:8" ht="17.100000000000001" customHeight="1">
      <c r="A67" s="97">
        <v>2</v>
      </c>
      <c r="B67" s="170" t="s">
        <v>250</v>
      </c>
      <c r="C67" s="165">
        <f>Distt.Minor!C112</f>
        <v>27</v>
      </c>
      <c r="D67" s="165">
        <f>Distt.Minor!D112</f>
        <v>423.49200000000002</v>
      </c>
      <c r="E67" s="165">
        <f>Distt.Minor!E112</f>
        <v>187765</v>
      </c>
      <c r="F67" s="165">
        <f>Distt.Minor!F112</f>
        <v>73874000</v>
      </c>
      <c r="G67" s="165">
        <f>Distt.Minor!G112</f>
        <v>12967967</v>
      </c>
      <c r="H67" s="165">
        <f>Distt.Minor!H112</f>
        <v>260</v>
      </c>
    </row>
    <row r="68" spans="1:8" ht="17.100000000000001" customHeight="1">
      <c r="A68" s="97">
        <v>3</v>
      </c>
      <c r="B68" s="170" t="s">
        <v>253</v>
      </c>
      <c r="C68" s="168">
        <f>Distt.Minor!C172</f>
        <v>12</v>
      </c>
      <c r="D68" s="168">
        <f>Distt.Minor!D172</f>
        <v>193.5761</v>
      </c>
      <c r="E68" s="168">
        <f>Distt.Minor!E172</f>
        <v>286590.3</v>
      </c>
      <c r="F68" s="168">
        <f>Distt.Minor!F172</f>
        <v>101076118</v>
      </c>
      <c r="G68" s="168">
        <f>Distt.Minor!G172</f>
        <v>13456671</v>
      </c>
      <c r="H68" s="168">
        <f>Distt.Minor!H172</f>
        <v>295</v>
      </c>
    </row>
    <row r="69" spans="1:8" ht="17.100000000000001" customHeight="1">
      <c r="A69" s="97">
        <v>4</v>
      </c>
      <c r="B69" s="170" t="s">
        <v>257</v>
      </c>
      <c r="C69" s="165">
        <f>Distt.Minor!C272+Distt.Minor!C274</f>
        <v>9</v>
      </c>
      <c r="D69" s="165">
        <f>Distt.Minor!D272+Distt.Minor!D274</f>
        <v>1859.9712</v>
      </c>
      <c r="E69" s="165">
        <f>Distt.Minor!E272+Distt.Minor!E274</f>
        <v>73228.53</v>
      </c>
      <c r="F69" s="165">
        <f>Distt.Minor!F272+Distt.Minor!F274</f>
        <v>35222922.93</v>
      </c>
      <c r="G69" s="165">
        <f>Distt.Minor!G272+Distt.Minor!G274</f>
        <v>4505000</v>
      </c>
      <c r="H69" s="165">
        <f>Distt.Minor!H272+Distt.Minor!H274</f>
        <v>200</v>
      </c>
    </row>
    <row r="70" spans="1:8" ht="17.100000000000001" customHeight="1">
      <c r="A70" s="97">
        <v>5</v>
      </c>
      <c r="B70" s="170" t="s">
        <v>278</v>
      </c>
      <c r="C70" s="83">
        <f>Distt.Minor!C360</f>
        <v>10</v>
      </c>
      <c r="D70" s="83">
        <f>Distt.Minor!D360</f>
        <v>66.687299999999993</v>
      </c>
      <c r="E70" s="83">
        <f>Distt.Minor!E360</f>
        <v>30433</v>
      </c>
      <c r="F70" s="83">
        <f>Distt.Minor!F360</f>
        <v>21303100</v>
      </c>
      <c r="G70" s="83">
        <f>Distt.Minor!G360</f>
        <v>1826000</v>
      </c>
      <c r="H70" s="83">
        <f>Distt.Minor!H360</f>
        <v>140</v>
      </c>
    </row>
    <row r="71" spans="1:8" ht="17.100000000000001" customHeight="1">
      <c r="A71" s="97">
        <v>6</v>
      </c>
      <c r="B71" s="170" t="s">
        <v>264</v>
      </c>
      <c r="C71" s="175">
        <f>Distt.Minor!C388</f>
        <v>172</v>
      </c>
      <c r="D71" s="175">
        <f>Distt.Minor!D388</f>
        <v>808.05240000000003</v>
      </c>
      <c r="E71" s="175">
        <f>Distt.Minor!E388</f>
        <v>970880</v>
      </c>
      <c r="F71" s="175">
        <f>Distt.Minor!F388</f>
        <v>374760000</v>
      </c>
      <c r="G71" s="175">
        <f>Distt.Minor!G388</f>
        <v>50455600</v>
      </c>
      <c r="H71" s="175">
        <f>Distt.Minor!H388</f>
        <v>2245</v>
      </c>
    </row>
    <row r="72" spans="1:8" ht="17.100000000000001" customHeight="1">
      <c r="A72" s="97">
        <v>7</v>
      </c>
      <c r="B72" s="170" t="s">
        <v>265</v>
      </c>
      <c r="C72" s="165">
        <f>Distt.Minor!C405</f>
        <v>24</v>
      </c>
      <c r="D72" s="165">
        <f>Distt.Minor!D405</f>
        <v>551</v>
      </c>
      <c r="E72" s="165">
        <f>Distt.Minor!E405</f>
        <v>511200</v>
      </c>
      <c r="F72" s="165">
        <f>Distt.Minor!F405</f>
        <v>178920000</v>
      </c>
      <c r="G72" s="165">
        <f>Distt.Minor!G405</f>
        <v>23000000</v>
      </c>
      <c r="H72" s="165">
        <f>Distt.Minor!H405</f>
        <v>500</v>
      </c>
    </row>
    <row r="73" spans="1:8" ht="17.100000000000001" customHeight="1">
      <c r="A73" s="97">
        <v>8</v>
      </c>
      <c r="B73" s="170" t="s">
        <v>367</v>
      </c>
      <c r="C73" s="97">
        <f>Distt.Minor!C454</f>
        <v>4</v>
      </c>
      <c r="D73" s="97">
        <f>Distt.Minor!D454</f>
        <v>19.019400000000001</v>
      </c>
      <c r="E73" s="97">
        <f>Distt.Minor!E454</f>
        <v>0</v>
      </c>
      <c r="F73" s="97">
        <f>Distt.Minor!F454</f>
        <v>0</v>
      </c>
      <c r="G73" s="97">
        <f>Distt.Minor!G454</f>
        <v>15000</v>
      </c>
      <c r="H73" s="97">
        <f>Distt.Minor!H454</f>
        <v>0</v>
      </c>
    </row>
    <row r="74" spans="1:8" ht="17.100000000000001" customHeight="1">
      <c r="A74" s="97">
        <v>9</v>
      </c>
      <c r="B74" s="5" t="s">
        <v>272</v>
      </c>
      <c r="C74" s="115">
        <f>Distt.Minor!C534</f>
        <v>4</v>
      </c>
      <c r="D74" s="115">
        <f>Distt.Minor!D534</f>
        <v>137.19999999999999</v>
      </c>
      <c r="E74" s="115">
        <f>Distt.Minor!E534</f>
        <v>340</v>
      </c>
      <c r="F74" s="115">
        <f>Distt.Minor!F534</f>
        <v>153000</v>
      </c>
      <c r="G74" s="115">
        <f>Distt.Minor!G534</f>
        <v>17000</v>
      </c>
      <c r="H74" s="115">
        <f>Distt.Minor!H534</f>
        <v>24</v>
      </c>
    </row>
    <row r="75" spans="1:8" ht="17.100000000000001" customHeight="1">
      <c r="A75" s="935" t="s">
        <v>49</v>
      </c>
      <c r="B75" s="936"/>
      <c r="C75" s="6">
        <f t="shared" ref="C75:H75" si="5">SUM(C66:C74)</f>
        <v>265</v>
      </c>
      <c r="D75" s="7">
        <f t="shared" si="5"/>
        <v>4073.8984</v>
      </c>
      <c r="E75" s="7">
        <f t="shared" si="5"/>
        <v>2060436.83</v>
      </c>
      <c r="F75" s="18">
        <f t="shared" si="5"/>
        <v>785309140.93000007</v>
      </c>
      <c r="G75" s="9">
        <f t="shared" si="5"/>
        <v>106375613</v>
      </c>
      <c r="H75" s="9">
        <f t="shared" si="5"/>
        <v>3667</v>
      </c>
    </row>
    <row r="76" spans="1:8" ht="17.100000000000001" customHeight="1">
      <c r="A76" s="127"/>
      <c r="B76" s="127"/>
      <c r="C76" s="128"/>
      <c r="D76" s="129"/>
      <c r="E76" s="129"/>
      <c r="F76" s="130"/>
      <c r="G76" s="131"/>
      <c r="H76" s="131"/>
    </row>
    <row r="77" spans="1:8" ht="17.100000000000001" customHeight="1">
      <c r="A77" s="939" t="s">
        <v>54</v>
      </c>
      <c r="B77" s="939"/>
      <c r="C77" s="939"/>
      <c r="D77" s="939"/>
      <c r="E77" s="939"/>
      <c r="F77" s="939"/>
      <c r="G77" s="939"/>
      <c r="H77" s="939"/>
    </row>
    <row r="78" spans="1:8" ht="17.100000000000001" customHeight="1">
      <c r="A78" s="779" t="s">
        <v>2</v>
      </c>
      <c r="B78" s="781" t="s">
        <v>275</v>
      </c>
      <c r="C78" s="709" t="s">
        <v>4</v>
      </c>
      <c r="D78" s="709" t="s">
        <v>5</v>
      </c>
      <c r="E78" s="709" t="s">
        <v>6</v>
      </c>
      <c r="F78" s="709" t="s">
        <v>7</v>
      </c>
      <c r="G78" s="709" t="s">
        <v>8</v>
      </c>
      <c r="H78" s="709" t="s">
        <v>9</v>
      </c>
    </row>
    <row r="79" spans="1:8" ht="17.100000000000001" customHeight="1">
      <c r="A79" s="780"/>
      <c r="B79" s="782"/>
      <c r="C79" s="4" t="s">
        <v>10</v>
      </c>
      <c r="D79" s="4" t="s">
        <v>51</v>
      </c>
      <c r="E79" s="4" t="s">
        <v>78</v>
      </c>
      <c r="F79" s="54" t="s">
        <v>79</v>
      </c>
      <c r="G79" s="54" t="s">
        <v>79</v>
      </c>
      <c r="H79" s="4" t="s">
        <v>12</v>
      </c>
    </row>
    <row r="80" spans="1:8" ht="17.100000000000001" customHeight="1">
      <c r="A80" s="97">
        <v>1</v>
      </c>
      <c r="B80" s="166" t="s">
        <v>276</v>
      </c>
      <c r="C80" s="107">
        <f>Distt.Minor!C30</f>
        <v>1</v>
      </c>
      <c r="D80" s="107">
        <f>Distt.Minor!D30</f>
        <v>1</v>
      </c>
      <c r="E80" s="107">
        <f>Distt.Minor!E30</f>
        <v>0</v>
      </c>
      <c r="F80" s="107">
        <f>Distt.Minor!F30</f>
        <v>0</v>
      </c>
      <c r="G80" s="107">
        <f>Distt.Minor!G30</f>
        <v>77000</v>
      </c>
      <c r="H80" s="107">
        <f>Distt.Minor!H30</f>
        <v>0</v>
      </c>
    </row>
    <row r="81" spans="1:8" ht="17.100000000000001" customHeight="1">
      <c r="A81" s="97">
        <v>2</v>
      </c>
      <c r="B81" s="166" t="s">
        <v>249</v>
      </c>
      <c r="C81" s="176">
        <f>Distt.Minor!C88</f>
        <v>1</v>
      </c>
      <c r="D81" s="176">
        <f>Distt.Minor!D88</f>
        <v>0.71</v>
      </c>
      <c r="E81" s="176">
        <f>Distt.Minor!E88</f>
        <v>34</v>
      </c>
      <c r="F81" s="176">
        <f>Distt.Minor!F88</f>
        <v>4590</v>
      </c>
      <c r="G81" s="176">
        <f>Distt.Minor!G88</f>
        <v>27000</v>
      </c>
      <c r="H81" s="176">
        <f>Distt.Minor!H88</f>
        <v>9</v>
      </c>
    </row>
    <row r="82" spans="1:8" ht="17.100000000000001" customHeight="1">
      <c r="A82" s="935" t="s">
        <v>49</v>
      </c>
      <c r="B82" s="936"/>
      <c r="C82" s="35">
        <f t="shared" ref="C82:H82" si="6">SUM(C80:C81)</f>
        <v>2</v>
      </c>
      <c r="D82" s="34">
        <f t="shared" si="6"/>
        <v>1.71</v>
      </c>
      <c r="E82" s="33">
        <f t="shared" si="6"/>
        <v>34</v>
      </c>
      <c r="F82" s="33">
        <f t="shared" si="6"/>
        <v>4590</v>
      </c>
      <c r="G82" s="33">
        <f t="shared" si="6"/>
        <v>104000</v>
      </c>
      <c r="H82" s="33">
        <f t="shared" si="6"/>
        <v>9</v>
      </c>
    </row>
    <row r="83" spans="1:8" ht="17.100000000000001" customHeight="1">
      <c r="A83" s="111"/>
      <c r="B83" s="111"/>
      <c r="C83" s="111"/>
      <c r="D83" s="111"/>
      <c r="E83" s="111"/>
      <c r="F83" s="111"/>
      <c r="G83" s="111"/>
      <c r="H83" s="111"/>
    </row>
    <row r="84" spans="1:8" ht="17.100000000000001" customHeight="1">
      <c r="A84" s="939" t="s">
        <v>55</v>
      </c>
      <c r="B84" s="939"/>
      <c r="C84" s="939"/>
      <c r="D84" s="939"/>
      <c r="E84" s="939"/>
      <c r="F84" s="939"/>
      <c r="G84" s="939"/>
      <c r="H84" s="939"/>
    </row>
    <row r="85" spans="1:8" ht="17.100000000000001" customHeight="1">
      <c r="A85" s="779" t="s">
        <v>2</v>
      </c>
      <c r="B85" s="781" t="s">
        <v>275</v>
      </c>
      <c r="C85" s="709" t="s">
        <v>4</v>
      </c>
      <c r="D85" s="709" t="s">
        <v>5</v>
      </c>
      <c r="E85" s="709" t="s">
        <v>6</v>
      </c>
      <c r="F85" s="709" t="s">
        <v>7</v>
      </c>
      <c r="G85" s="709" t="s">
        <v>8</v>
      </c>
      <c r="H85" s="709" t="s">
        <v>9</v>
      </c>
    </row>
    <row r="86" spans="1:8" ht="17.100000000000001" customHeight="1">
      <c r="A86" s="780"/>
      <c r="B86" s="782"/>
      <c r="C86" s="4" t="s">
        <v>10</v>
      </c>
      <c r="D86" s="4" t="s">
        <v>51</v>
      </c>
      <c r="E86" s="4" t="s">
        <v>78</v>
      </c>
      <c r="F86" s="54" t="s">
        <v>79</v>
      </c>
      <c r="G86" s="54" t="s">
        <v>79</v>
      </c>
      <c r="H86" s="4" t="s">
        <v>12</v>
      </c>
    </row>
    <row r="87" spans="1:8" ht="17.100000000000001" customHeight="1">
      <c r="A87" s="97">
        <v>1</v>
      </c>
      <c r="B87" s="166" t="s">
        <v>365</v>
      </c>
      <c r="C87" s="83">
        <f>Distt.Minor!C164</f>
        <v>3</v>
      </c>
      <c r="D87" s="83">
        <f>Distt.Minor!D164</f>
        <v>2.02</v>
      </c>
      <c r="E87" s="83">
        <f>Distt.Minor!E164</f>
        <v>0</v>
      </c>
      <c r="F87" s="83">
        <f>Distt.Minor!F164</f>
        <v>0</v>
      </c>
      <c r="G87" s="83">
        <f>Distt.Minor!G164</f>
        <v>172832</v>
      </c>
      <c r="H87" s="83">
        <f>Distt.Minor!H164</f>
        <v>3</v>
      </c>
    </row>
    <row r="88" spans="1:8" ht="17.100000000000001" customHeight="1">
      <c r="A88" s="97">
        <v>2</v>
      </c>
      <c r="B88" s="166" t="s">
        <v>267</v>
      </c>
      <c r="C88" s="107">
        <f>Distt.Minor!C433</f>
        <v>27</v>
      </c>
      <c r="D88" s="107">
        <f>Distt.Minor!D433</f>
        <v>28.53</v>
      </c>
      <c r="E88" s="107">
        <f>Distt.Minor!E433</f>
        <v>110116.66</v>
      </c>
      <c r="F88" s="107">
        <f>Distt.Minor!F433</f>
        <v>38540831</v>
      </c>
      <c r="G88" s="107">
        <f>Distt.Minor!G433</f>
        <v>6607000</v>
      </c>
      <c r="H88" s="107">
        <f>Distt.Minor!H433</f>
        <v>1050</v>
      </c>
    </row>
    <row r="89" spans="1:8" ht="17.100000000000001" customHeight="1">
      <c r="A89" s="935" t="s">
        <v>49</v>
      </c>
      <c r="B89" s="936"/>
      <c r="C89" s="35">
        <f t="shared" ref="C89:H89" si="7">SUM(C87:C88)</f>
        <v>30</v>
      </c>
      <c r="D89" s="34">
        <f t="shared" si="7"/>
        <v>30.55</v>
      </c>
      <c r="E89" s="33">
        <f t="shared" si="7"/>
        <v>110116.66</v>
      </c>
      <c r="F89" s="35">
        <f t="shared" si="7"/>
        <v>38540831</v>
      </c>
      <c r="G89" s="33">
        <f t="shared" si="7"/>
        <v>6779832</v>
      </c>
      <c r="H89" s="33">
        <f t="shared" si="7"/>
        <v>1053</v>
      </c>
    </row>
    <row r="90" spans="1:8" ht="17.100000000000001" customHeight="1">
      <c r="A90" s="111"/>
      <c r="B90" s="111"/>
      <c r="C90" s="111"/>
      <c r="D90" s="111"/>
      <c r="E90" s="111"/>
      <c r="F90" s="111"/>
      <c r="G90" s="111"/>
      <c r="H90" s="111"/>
    </row>
    <row r="91" spans="1:8" ht="17.100000000000001" customHeight="1">
      <c r="A91" s="778" t="s">
        <v>26</v>
      </c>
      <c r="B91" s="778"/>
      <c r="C91" s="778"/>
      <c r="D91" s="778"/>
      <c r="E91" s="778"/>
      <c r="F91" s="778"/>
      <c r="G91" s="778"/>
      <c r="H91" s="778"/>
    </row>
    <row r="92" spans="1:8" ht="17.100000000000001" customHeight="1">
      <c r="A92" s="779" t="s">
        <v>2</v>
      </c>
      <c r="B92" s="781" t="s">
        <v>275</v>
      </c>
      <c r="C92" s="709" t="s">
        <v>4</v>
      </c>
      <c r="D92" s="709" t="s">
        <v>5</v>
      </c>
      <c r="E92" s="709" t="s">
        <v>6</v>
      </c>
      <c r="F92" s="709" t="s">
        <v>7</v>
      </c>
      <c r="G92" s="709" t="s">
        <v>8</v>
      </c>
      <c r="H92" s="709" t="s">
        <v>9</v>
      </c>
    </row>
    <row r="93" spans="1:8" ht="17.100000000000001" customHeight="1">
      <c r="A93" s="780"/>
      <c r="B93" s="782"/>
      <c r="C93" s="4" t="s">
        <v>10</v>
      </c>
      <c r="D93" s="4" t="s">
        <v>77</v>
      </c>
      <c r="E93" s="4" t="s">
        <v>78</v>
      </c>
      <c r="F93" s="54" t="s">
        <v>79</v>
      </c>
      <c r="G93" s="54" t="s">
        <v>79</v>
      </c>
      <c r="H93" s="4" t="s">
        <v>12</v>
      </c>
    </row>
    <row r="94" spans="1:8" ht="17.100000000000001" customHeight="1">
      <c r="A94" s="97">
        <v>1</v>
      </c>
      <c r="B94" s="170" t="s">
        <v>247</v>
      </c>
      <c r="C94" s="165">
        <f>Distt.Minor!C49</f>
        <v>1</v>
      </c>
      <c r="D94" s="165">
        <f>Distt.Minor!D49</f>
        <v>71.322900000000004</v>
      </c>
      <c r="E94" s="165">
        <f>Distt.Minor!E49</f>
        <v>6532</v>
      </c>
      <c r="F94" s="165">
        <f>Distt.Minor!F49</f>
        <v>1306400</v>
      </c>
      <c r="G94" s="165">
        <f>Distt.Minor!G49</f>
        <v>609000</v>
      </c>
      <c r="H94" s="165">
        <f>Distt.Minor!H49</f>
        <v>20</v>
      </c>
    </row>
    <row r="95" spans="1:8" ht="17.100000000000001" customHeight="1">
      <c r="A95" s="97">
        <v>2</v>
      </c>
      <c r="B95" s="170" t="s">
        <v>255</v>
      </c>
      <c r="C95" s="165">
        <f>Distt.Minor!C223</f>
        <v>0</v>
      </c>
      <c r="D95" s="165">
        <f>Distt.Minor!D223</f>
        <v>0</v>
      </c>
      <c r="E95" s="165">
        <f>Distt.Minor!E223</f>
        <v>5575</v>
      </c>
      <c r="F95" s="165">
        <f>Distt.Minor!F223</f>
        <v>3902500</v>
      </c>
      <c r="G95" s="165">
        <f>Distt.Minor!G223</f>
        <v>503750</v>
      </c>
      <c r="H95" s="165">
        <f>Distt.Minor!H223</f>
        <v>0</v>
      </c>
    </row>
    <row r="96" spans="1:8" ht="17.100000000000001" customHeight="1">
      <c r="A96" s="97">
        <v>3</v>
      </c>
      <c r="B96" s="170" t="s">
        <v>257</v>
      </c>
      <c r="C96" s="165">
        <f>Distt.Minor!C278</f>
        <v>2</v>
      </c>
      <c r="D96" s="165">
        <f>Distt.Minor!D278</f>
        <v>116.3664</v>
      </c>
      <c r="E96" s="165">
        <f>Distt.Minor!E278</f>
        <v>0</v>
      </c>
      <c r="F96" s="165">
        <f>Distt.Minor!F278</f>
        <v>0</v>
      </c>
      <c r="G96" s="165">
        <f>Distt.Minor!G278</f>
        <v>25000</v>
      </c>
      <c r="H96" s="165">
        <f>Distt.Minor!H278</f>
        <v>70</v>
      </c>
    </row>
    <row r="97" spans="1:8" ht="17.100000000000001" customHeight="1">
      <c r="A97" s="97">
        <v>4</v>
      </c>
      <c r="B97" s="170" t="s">
        <v>259</v>
      </c>
      <c r="C97" s="82">
        <f>Distt.Minor!C248</f>
        <v>1</v>
      </c>
      <c r="D97" s="82">
        <f>Distt.Minor!D248</f>
        <v>32.369999999999997</v>
      </c>
      <c r="E97" s="82">
        <f>Distt.Minor!E248</f>
        <v>28.2</v>
      </c>
      <c r="F97" s="82">
        <f>Distt.Minor!F248</f>
        <v>18330</v>
      </c>
      <c r="G97" s="82">
        <f>Distt.Minor!G248</f>
        <v>67000</v>
      </c>
      <c r="H97" s="82">
        <f>Distt.Minor!H248</f>
        <v>10</v>
      </c>
    </row>
    <row r="98" spans="1:8" ht="17.100000000000001" customHeight="1">
      <c r="A98" s="97">
        <v>5</v>
      </c>
      <c r="B98" s="170" t="s">
        <v>280</v>
      </c>
      <c r="C98" s="174">
        <f>Distt.Minor!C439</f>
        <v>6</v>
      </c>
      <c r="D98" s="174">
        <f>Distt.Minor!D439</f>
        <v>572.15</v>
      </c>
      <c r="E98" s="174">
        <f>Distt.Minor!E439</f>
        <v>186699.99</v>
      </c>
      <c r="F98" s="174">
        <f>Distt.Minor!F439</f>
        <v>56009997</v>
      </c>
      <c r="G98" s="174">
        <f>Distt.Minor!G439</f>
        <v>13044000</v>
      </c>
      <c r="H98" s="174">
        <f>Distt.Minor!H439</f>
        <v>530</v>
      </c>
    </row>
    <row r="99" spans="1:8" ht="17.100000000000001" customHeight="1">
      <c r="A99" s="97">
        <v>6</v>
      </c>
      <c r="B99" s="170" t="s">
        <v>269</v>
      </c>
      <c r="C99" s="84">
        <f>Distt.Minor!C477</f>
        <v>1</v>
      </c>
      <c r="D99" s="84">
        <f>Distt.Minor!D477</f>
        <v>4.7877999999999998</v>
      </c>
      <c r="E99" s="84">
        <f>Distt.Minor!E477</f>
        <v>0</v>
      </c>
      <c r="F99" s="84">
        <f>Distt.Minor!F477</f>
        <v>0</v>
      </c>
      <c r="G99" s="84">
        <f>Distt.Minor!G477</f>
        <v>5000</v>
      </c>
      <c r="H99" s="84">
        <f>Distt.Minor!H477</f>
        <v>0</v>
      </c>
    </row>
    <row r="100" spans="1:8" ht="17.100000000000001" customHeight="1">
      <c r="A100" s="97">
        <v>7</v>
      </c>
      <c r="B100" s="170" t="s">
        <v>272</v>
      </c>
      <c r="C100" s="165">
        <f>Distt.Minor!C531</f>
        <v>4</v>
      </c>
      <c r="D100" s="165">
        <f>Distt.Minor!D531</f>
        <v>559.69000000000005</v>
      </c>
      <c r="E100" s="165">
        <f>Distt.Minor!E531</f>
        <v>358298</v>
      </c>
      <c r="F100" s="165">
        <f>Distt.Minor!F531</f>
        <v>215769600</v>
      </c>
      <c r="G100" s="165">
        <f>Distt.Minor!G531</f>
        <v>29477000</v>
      </c>
      <c r="H100" s="165">
        <f>Distt.Minor!H531</f>
        <v>21</v>
      </c>
    </row>
    <row r="101" spans="1:8" ht="17.100000000000001" customHeight="1">
      <c r="A101" s="935" t="s">
        <v>49</v>
      </c>
      <c r="B101" s="936"/>
      <c r="C101" s="6">
        <f t="shared" ref="C101:H101" si="8">SUM(C94:C100)</f>
        <v>15</v>
      </c>
      <c r="D101" s="7">
        <f t="shared" si="8"/>
        <v>1356.6871000000001</v>
      </c>
      <c r="E101" s="9">
        <f t="shared" si="8"/>
        <v>557133.18999999994</v>
      </c>
      <c r="F101" s="9">
        <f t="shared" si="8"/>
        <v>277006827</v>
      </c>
      <c r="G101" s="9">
        <f t="shared" si="8"/>
        <v>43730750</v>
      </c>
      <c r="H101" s="6">
        <f t="shared" si="8"/>
        <v>651</v>
      </c>
    </row>
    <row r="102" spans="1:8" ht="17.100000000000001" customHeight="1">
      <c r="A102" s="127"/>
      <c r="B102" s="127"/>
      <c r="C102" s="128"/>
      <c r="D102" s="129"/>
      <c r="E102" s="131"/>
      <c r="F102" s="131"/>
      <c r="G102" s="131"/>
      <c r="H102" s="128"/>
    </row>
    <row r="103" spans="1:8" ht="17.100000000000001" customHeight="1">
      <c r="A103" s="778" t="s">
        <v>40</v>
      </c>
      <c r="B103" s="778"/>
      <c r="C103" s="778"/>
      <c r="D103" s="778"/>
      <c r="E103" s="778"/>
      <c r="F103" s="778"/>
      <c r="G103" s="778"/>
      <c r="H103" s="778"/>
    </row>
    <row r="104" spans="1:8" ht="17.100000000000001" customHeight="1">
      <c r="A104" s="779" t="s">
        <v>2</v>
      </c>
      <c r="B104" s="781" t="s">
        <v>275</v>
      </c>
      <c r="C104" s="709" t="s">
        <v>4</v>
      </c>
      <c r="D104" s="709" t="s">
        <v>5</v>
      </c>
      <c r="E104" s="709" t="s">
        <v>6</v>
      </c>
      <c r="F104" s="709" t="s">
        <v>7</v>
      </c>
      <c r="G104" s="709" t="s">
        <v>8</v>
      </c>
      <c r="H104" s="709" t="s">
        <v>9</v>
      </c>
    </row>
    <row r="105" spans="1:8" ht="17.100000000000001" customHeight="1">
      <c r="A105" s="780"/>
      <c r="B105" s="782"/>
      <c r="C105" s="4" t="s">
        <v>10</v>
      </c>
      <c r="D105" s="4" t="s">
        <v>77</v>
      </c>
      <c r="E105" s="4" t="s">
        <v>78</v>
      </c>
      <c r="F105" s="54" t="s">
        <v>79</v>
      </c>
      <c r="G105" s="54" t="s">
        <v>79</v>
      </c>
      <c r="H105" s="4" t="s">
        <v>12</v>
      </c>
    </row>
    <row r="106" spans="1:8" ht="17.100000000000001" customHeight="1">
      <c r="A106" s="97">
        <v>1</v>
      </c>
      <c r="B106" s="170" t="s">
        <v>245</v>
      </c>
      <c r="C106" s="82">
        <f>Distt.Minor!C15</f>
        <v>497</v>
      </c>
      <c r="D106" s="82">
        <f>Distt.Minor!D15</f>
        <v>2201.0921999999414</v>
      </c>
      <c r="E106" s="82">
        <f>Distt.Minor!E15</f>
        <v>776230.33000004292</v>
      </c>
      <c r="F106" s="82">
        <f>Distt.Minor!F15</f>
        <v>237286900</v>
      </c>
      <c r="G106" s="82">
        <f>Distt.Minor!G15</f>
        <v>55238750</v>
      </c>
      <c r="H106" s="82">
        <f>Distt.Minor!H15</f>
        <v>1587</v>
      </c>
    </row>
    <row r="107" spans="1:8" ht="17.100000000000001" customHeight="1">
      <c r="A107" s="97">
        <v>2</v>
      </c>
      <c r="B107" s="170" t="s">
        <v>276</v>
      </c>
      <c r="C107" s="165">
        <f>Distt.Minor!C33</f>
        <v>1</v>
      </c>
      <c r="D107" s="165">
        <f>Distt.Minor!D33</f>
        <v>4</v>
      </c>
      <c r="E107" s="165">
        <f>Distt.Minor!E33</f>
        <v>0</v>
      </c>
      <c r="F107" s="165">
        <f>Distt.Minor!F33</f>
        <v>0</v>
      </c>
      <c r="G107" s="165">
        <f>Distt.Minor!G33</f>
        <v>74000</v>
      </c>
      <c r="H107" s="165">
        <f>Distt.Minor!H33</f>
        <v>0</v>
      </c>
    </row>
    <row r="108" spans="1:8" ht="17.100000000000001" customHeight="1">
      <c r="A108" s="97">
        <v>3</v>
      </c>
      <c r="B108" s="170" t="s">
        <v>250</v>
      </c>
      <c r="C108" s="165">
        <f>Distt.Minor!C114</f>
        <v>744</v>
      </c>
      <c r="D108" s="165">
        <f>Distt.Minor!D114</f>
        <v>4036.1424000000002</v>
      </c>
      <c r="E108" s="165">
        <f>Distt.Minor!E114</f>
        <v>536486</v>
      </c>
      <c r="F108" s="165">
        <f>Distt.Minor!F114</f>
        <v>268243000</v>
      </c>
      <c r="G108" s="165">
        <f>Distt.Minor!G114</f>
        <v>70475222</v>
      </c>
      <c r="H108" s="165">
        <f>Distt.Minor!H114</f>
        <v>3188</v>
      </c>
    </row>
    <row r="109" spans="1:8" ht="17.100000000000001" customHeight="1">
      <c r="A109" s="97">
        <v>4</v>
      </c>
      <c r="B109" s="170" t="s">
        <v>365</v>
      </c>
      <c r="C109" s="165">
        <f>Distt.Minor!C175</f>
        <v>0</v>
      </c>
      <c r="D109" s="165">
        <f>Distt.Minor!D175</f>
        <v>0</v>
      </c>
      <c r="E109" s="165">
        <f>Distt.Minor!E175</f>
        <v>25289.4</v>
      </c>
      <c r="F109" s="165">
        <f>Distt.Minor!F175</f>
        <v>7586820</v>
      </c>
      <c r="G109" s="165">
        <f>Distt.Minor!G175</f>
        <v>1402445.5</v>
      </c>
      <c r="H109" s="165">
        <f>Distt.Minor!H175</f>
        <v>0</v>
      </c>
    </row>
    <row r="110" spans="1:8" ht="17.100000000000001" customHeight="1">
      <c r="A110" s="97">
        <v>5</v>
      </c>
      <c r="B110" s="170" t="s">
        <v>376</v>
      </c>
      <c r="C110" s="165">
        <f>Distt.Minor!C389</f>
        <v>1</v>
      </c>
      <c r="D110" s="165">
        <f>Distt.Minor!D389</f>
        <v>4.5</v>
      </c>
      <c r="E110" s="165">
        <f>Distt.Minor!E389</f>
        <v>0</v>
      </c>
      <c r="F110" s="165">
        <f>Distt.Minor!F389</f>
        <v>0</v>
      </c>
      <c r="G110" s="165">
        <f>Distt.Minor!G389</f>
        <v>0</v>
      </c>
      <c r="H110" s="165">
        <f>Distt.Minor!H389</f>
        <v>0</v>
      </c>
    </row>
    <row r="111" spans="1:8" ht="17.100000000000001" customHeight="1">
      <c r="A111" s="97">
        <v>6</v>
      </c>
      <c r="B111" s="170" t="s">
        <v>257</v>
      </c>
      <c r="C111" s="165">
        <f>Distt.Minor!C273</f>
        <v>41</v>
      </c>
      <c r="D111" s="165">
        <f>Distt.Minor!D273</f>
        <v>187.85</v>
      </c>
      <c r="E111" s="165">
        <f>Distt.Minor!E273</f>
        <v>665466.66</v>
      </c>
      <c r="F111" s="165">
        <f>Distt.Minor!F273</f>
        <v>191987414.74000001</v>
      </c>
      <c r="G111" s="165">
        <f>Distt.Minor!G273</f>
        <v>39745000</v>
      </c>
      <c r="H111" s="165">
        <f>Distt.Minor!H273</f>
        <v>300</v>
      </c>
    </row>
    <row r="112" spans="1:8" ht="17.100000000000001" customHeight="1">
      <c r="A112" s="97">
        <v>7</v>
      </c>
      <c r="B112" s="170" t="s">
        <v>261</v>
      </c>
      <c r="C112" s="165">
        <f>Distt.Minor!C325</f>
        <v>20</v>
      </c>
      <c r="D112" s="165">
        <f>Distt.Minor!D325</f>
        <v>90.198700000000002</v>
      </c>
      <c r="E112" s="165">
        <f>Distt.Minor!E325</f>
        <v>72620</v>
      </c>
      <c r="F112" s="165">
        <f>Distt.Minor!F325</f>
        <v>21786000</v>
      </c>
      <c r="G112" s="165">
        <f>Distt.Minor!G325</f>
        <v>4462000</v>
      </c>
      <c r="H112" s="165">
        <f>Distt.Minor!H325</f>
        <v>200</v>
      </c>
    </row>
    <row r="113" spans="1:8" ht="17.100000000000001" customHeight="1">
      <c r="A113" s="97">
        <v>8</v>
      </c>
      <c r="B113" s="170" t="s">
        <v>283</v>
      </c>
      <c r="C113" s="246">
        <f>Distt.Minor!C512</f>
        <v>0</v>
      </c>
      <c r="D113" s="246">
        <f>Distt.Minor!D512</f>
        <v>0</v>
      </c>
      <c r="E113" s="246">
        <f>Distt.Minor!E512</f>
        <v>31809</v>
      </c>
      <c r="F113" s="246">
        <f>Distt.Minor!F512</f>
        <v>9542700</v>
      </c>
      <c r="G113" s="246">
        <f>Distt.Minor!G512</f>
        <v>2160000</v>
      </c>
      <c r="H113" s="246">
        <f>Distt.Minor!H512</f>
        <v>0</v>
      </c>
    </row>
    <row r="114" spans="1:8" ht="17.100000000000001" customHeight="1">
      <c r="A114" s="97">
        <v>9</v>
      </c>
      <c r="B114" s="170" t="s">
        <v>265</v>
      </c>
      <c r="C114" s="246">
        <f>Distt.Minor!C406</f>
        <v>29</v>
      </c>
      <c r="D114" s="246">
        <f>Distt.Minor!D406</f>
        <v>121</v>
      </c>
      <c r="E114" s="246">
        <f>Distt.Minor!E406</f>
        <v>30600</v>
      </c>
      <c r="F114" s="246">
        <f>Distt.Minor!F406</f>
        <v>7650000</v>
      </c>
      <c r="G114" s="246">
        <f>Distt.Minor!G406</f>
        <v>2688630</v>
      </c>
      <c r="H114" s="246">
        <f>Distt.Minor!H406</f>
        <v>87</v>
      </c>
    </row>
    <row r="115" spans="1:8" ht="17.100000000000001" customHeight="1">
      <c r="A115" s="97">
        <v>10</v>
      </c>
      <c r="B115" s="170" t="s">
        <v>269</v>
      </c>
      <c r="C115" s="84">
        <f>Distt.Minor!C480</f>
        <v>29</v>
      </c>
      <c r="D115" s="253">
        <f>Distt.Minor!D480</f>
        <v>317.0009</v>
      </c>
      <c r="E115" s="84">
        <f>Distt.Minor!E480</f>
        <v>149115</v>
      </c>
      <c r="F115" s="84">
        <f>Distt.Minor!F480</f>
        <v>74557500</v>
      </c>
      <c r="G115" s="84">
        <f>Distt.Minor!G480</f>
        <v>16731339</v>
      </c>
      <c r="H115" s="84">
        <f>Distt.Minor!H480</f>
        <v>60</v>
      </c>
    </row>
    <row r="116" spans="1:8" ht="17.100000000000001" customHeight="1">
      <c r="A116" s="97">
        <v>11</v>
      </c>
      <c r="B116" s="178" t="s">
        <v>272</v>
      </c>
      <c r="C116" s="179">
        <f>Distt.Minor!C536</f>
        <v>58</v>
      </c>
      <c r="D116" s="179">
        <f>Distt.Minor!D536</f>
        <v>328.85</v>
      </c>
      <c r="E116" s="179">
        <f>Distt.Minor!E536</f>
        <v>230167</v>
      </c>
      <c r="F116" s="179">
        <f>Distt.Minor!F536</f>
        <v>57541750</v>
      </c>
      <c r="G116" s="179">
        <f>Distt.Minor!G536</f>
        <v>13810000</v>
      </c>
      <c r="H116" s="179">
        <f>Distt.Minor!H536</f>
        <v>125</v>
      </c>
    </row>
    <row r="117" spans="1:8" ht="17.100000000000001" customHeight="1">
      <c r="A117" s="935" t="s">
        <v>49</v>
      </c>
      <c r="B117" s="936"/>
      <c r="C117" s="6">
        <f t="shared" ref="C117:H117" si="9">SUM(C106:C116)</f>
        <v>1420</v>
      </c>
      <c r="D117" s="7">
        <f t="shared" si="9"/>
        <v>7290.6341999999422</v>
      </c>
      <c r="E117" s="7">
        <f t="shared" si="9"/>
        <v>2517783.390000043</v>
      </c>
      <c r="F117" s="9">
        <f t="shared" si="9"/>
        <v>876182084.74000001</v>
      </c>
      <c r="G117" s="9">
        <f t="shared" si="9"/>
        <v>206787386.5</v>
      </c>
      <c r="H117" s="6">
        <f t="shared" si="9"/>
        <v>5547</v>
      </c>
    </row>
    <row r="118" spans="1:8" ht="17.100000000000001" customHeight="1">
      <c r="A118" s="127"/>
      <c r="B118" s="127"/>
      <c r="C118" s="128"/>
      <c r="D118" s="129"/>
      <c r="E118" s="131"/>
      <c r="F118" s="131"/>
      <c r="G118" s="131"/>
      <c r="H118" s="128"/>
    </row>
    <row r="119" spans="1:8" ht="17.100000000000001" customHeight="1">
      <c r="A119" s="778" t="s">
        <v>27</v>
      </c>
      <c r="B119" s="778"/>
      <c r="C119" s="778"/>
      <c r="D119" s="778"/>
      <c r="E119" s="778"/>
      <c r="F119" s="778"/>
      <c r="G119" s="778"/>
      <c r="H119" s="778"/>
    </row>
    <row r="120" spans="1:8" ht="17.100000000000001" customHeight="1">
      <c r="A120" s="779" t="s">
        <v>2</v>
      </c>
      <c r="B120" s="781" t="s">
        <v>275</v>
      </c>
      <c r="C120" s="709" t="s">
        <v>4</v>
      </c>
      <c r="D120" s="709" t="s">
        <v>5</v>
      </c>
      <c r="E120" s="709" t="s">
        <v>6</v>
      </c>
      <c r="F120" s="709" t="s">
        <v>7</v>
      </c>
      <c r="G120" s="709" t="s">
        <v>8</v>
      </c>
      <c r="H120" s="709" t="s">
        <v>9</v>
      </c>
    </row>
    <row r="121" spans="1:8" ht="17.100000000000001" customHeight="1">
      <c r="A121" s="780"/>
      <c r="B121" s="782"/>
      <c r="C121" s="4" t="s">
        <v>10</v>
      </c>
      <c r="D121" s="4" t="s">
        <v>77</v>
      </c>
      <c r="E121" s="4" t="s">
        <v>78</v>
      </c>
      <c r="F121" s="54" t="s">
        <v>79</v>
      </c>
      <c r="G121" s="54" t="s">
        <v>79</v>
      </c>
      <c r="H121" s="4" t="s">
        <v>12</v>
      </c>
    </row>
    <row r="122" spans="1:8" ht="17.100000000000001" customHeight="1">
      <c r="A122" s="97">
        <v>1</v>
      </c>
      <c r="B122" s="5" t="s">
        <v>249</v>
      </c>
      <c r="C122" s="180">
        <f>Distt.Minor!C93</f>
        <v>2</v>
      </c>
      <c r="D122" s="180">
        <f>Distt.Minor!D93</f>
        <v>9.7899999999999991</v>
      </c>
      <c r="E122" s="180">
        <f>Distt.Minor!E93</f>
        <v>0</v>
      </c>
      <c r="F122" s="180">
        <f>Distt.Minor!F93</f>
        <v>0</v>
      </c>
      <c r="G122" s="180">
        <f>Distt.Minor!G93</f>
        <v>0</v>
      </c>
      <c r="H122" s="180">
        <f>Distt.Minor!H93</f>
        <v>0</v>
      </c>
    </row>
    <row r="123" spans="1:8" ht="17.100000000000001" customHeight="1">
      <c r="A123" s="97">
        <v>2</v>
      </c>
      <c r="B123" s="16" t="s">
        <v>261</v>
      </c>
      <c r="C123" s="171">
        <f>Distt.Minor!C327</f>
        <v>2</v>
      </c>
      <c r="D123" s="171">
        <f>Distt.Minor!D327</f>
        <v>54.98</v>
      </c>
      <c r="E123" s="171">
        <f>Distt.Minor!E327</f>
        <v>0</v>
      </c>
      <c r="F123" s="171">
        <f>Distt.Minor!F327</f>
        <v>0</v>
      </c>
      <c r="G123" s="171">
        <f>Distt.Minor!G327</f>
        <v>11000</v>
      </c>
      <c r="H123" s="171">
        <f>Distt.Minor!H327</f>
        <v>0</v>
      </c>
    </row>
    <row r="124" spans="1:8" ht="17.100000000000001" customHeight="1">
      <c r="A124" s="935" t="s">
        <v>49</v>
      </c>
      <c r="B124" s="936"/>
      <c r="C124" s="6">
        <f t="shared" ref="C124:H124" si="10">SUM(C122:C123)</f>
        <v>4</v>
      </c>
      <c r="D124" s="7">
        <f t="shared" si="10"/>
        <v>64.77</v>
      </c>
      <c r="E124" s="9">
        <f t="shared" si="10"/>
        <v>0</v>
      </c>
      <c r="F124" s="9">
        <f t="shared" si="10"/>
        <v>0</v>
      </c>
      <c r="G124" s="6">
        <f t="shared" si="10"/>
        <v>11000</v>
      </c>
      <c r="H124" s="6">
        <f t="shared" si="10"/>
        <v>0</v>
      </c>
    </row>
    <row r="125" spans="1:8" ht="17.100000000000001" customHeight="1">
      <c r="A125" s="127"/>
      <c r="B125" s="127"/>
      <c r="C125" s="128"/>
      <c r="D125" s="129"/>
      <c r="E125" s="131"/>
      <c r="F125" s="131"/>
      <c r="G125" s="131"/>
      <c r="H125" s="128"/>
    </row>
    <row r="126" spans="1:8" ht="17.100000000000001" customHeight="1">
      <c r="A126" s="939" t="s">
        <v>135</v>
      </c>
      <c r="B126" s="939"/>
      <c r="C126" s="939"/>
      <c r="D126" s="939"/>
      <c r="E126" s="939"/>
      <c r="F126" s="939"/>
      <c r="G126" s="939"/>
      <c r="H126" s="939"/>
    </row>
    <row r="127" spans="1:8" ht="17.100000000000001" customHeight="1">
      <c r="A127" s="779" t="s">
        <v>2</v>
      </c>
      <c r="B127" s="781" t="s">
        <v>275</v>
      </c>
      <c r="C127" s="709" t="s">
        <v>4</v>
      </c>
      <c r="D127" s="709" t="s">
        <v>5</v>
      </c>
      <c r="E127" s="709" t="s">
        <v>6</v>
      </c>
      <c r="F127" s="709" t="s">
        <v>7</v>
      </c>
      <c r="G127" s="709" t="s">
        <v>8</v>
      </c>
      <c r="H127" s="709" t="s">
        <v>9</v>
      </c>
    </row>
    <row r="128" spans="1:8" ht="17.100000000000001" customHeight="1">
      <c r="A128" s="780"/>
      <c r="B128" s="782"/>
      <c r="C128" s="4" t="s">
        <v>10</v>
      </c>
      <c r="D128" s="4" t="s">
        <v>51</v>
      </c>
      <c r="E128" s="4" t="s">
        <v>78</v>
      </c>
      <c r="F128" s="237" t="s">
        <v>79</v>
      </c>
      <c r="G128" s="237" t="s">
        <v>79</v>
      </c>
      <c r="H128" s="4" t="s">
        <v>12</v>
      </c>
    </row>
    <row r="129" spans="1:8" ht="17.100000000000001" customHeight="1">
      <c r="A129" s="97">
        <v>1</v>
      </c>
      <c r="B129" s="166" t="s">
        <v>250</v>
      </c>
      <c r="C129" s="107">
        <f>Distt.Minor!C105</f>
        <v>1</v>
      </c>
      <c r="D129" s="107">
        <f>Distt.Minor!D105</f>
        <v>1</v>
      </c>
      <c r="E129" s="107">
        <f>Distt.Minor!E105</f>
        <v>0</v>
      </c>
      <c r="F129" s="107">
        <f>Distt.Minor!F105</f>
        <v>0</v>
      </c>
      <c r="G129" s="107">
        <f>Distt.Minor!G105</f>
        <v>33551</v>
      </c>
      <c r="H129" s="107">
        <f>Distt.Minor!H105</f>
        <v>5</v>
      </c>
    </row>
    <row r="130" spans="1:8" ht="17.100000000000001" customHeight="1">
      <c r="A130" s="97">
        <v>2</v>
      </c>
      <c r="B130" s="166" t="s">
        <v>248</v>
      </c>
      <c r="C130" s="107">
        <f>Distt.Minor!C62</f>
        <v>12</v>
      </c>
      <c r="D130" s="107">
        <f>Distt.Minor!D62</f>
        <v>28.82</v>
      </c>
      <c r="E130" s="107">
        <f>Distt.Minor!E62</f>
        <v>6897</v>
      </c>
      <c r="F130" s="107">
        <f>Distt.Minor!F62</f>
        <v>1517340</v>
      </c>
      <c r="G130" s="107">
        <f>Distt.Minor!G62</f>
        <v>2120619</v>
      </c>
      <c r="H130" s="107">
        <f>Distt.Minor!H62</f>
        <v>34</v>
      </c>
    </row>
    <row r="131" spans="1:8" ht="17.100000000000001" customHeight="1">
      <c r="A131" s="97">
        <v>3</v>
      </c>
      <c r="B131" s="166" t="s">
        <v>251</v>
      </c>
      <c r="C131" s="83">
        <f>Distt.Minor!C126</f>
        <v>1</v>
      </c>
      <c r="D131" s="83">
        <f>Distt.Minor!D126</f>
        <v>164</v>
      </c>
      <c r="E131" s="83">
        <f>Distt.Minor!E126</f>
        <v>1395</v>
      </c>
      <c r="F131" s="83">
        <f>Distt.Minor!F126</f>
        <v>383625</v>
      </c>
      <c r="G131" s="83">
        <f>Distt.Minor!G126</f>
        <v>284705</v>
      </c>
      <c r="H131" s="83">
        <f>Distt.Minor!H126</f>
        <v>3</v>
      </c>
    </row>
    <row r="132" spans="1:8" ht="17.100000000000001" customHeight="1">
      <c r="A132" s="97">
        <v>4</v>
      </c>
      <c r="B132" s="166" t="s">
        <v>368</v>
      </c>
      <c r="C132" s="181">
        <f>Distt.Minor!C384</f>
        <v>2</v>
      </c>
      <c r="D132" s="181">
        <f>Distt.Minor!D384</f>
        <v>2</v>
      </c>
      <c r="E132" s="181">
        <f>Distt.Minor!E384</f>
        <v>0</v>
      </c>
      <c r="F132" s="181">
        <f>Distt.Minor!F384</f>
        <v>0</v>
      </c>
      <c r="G132" s="181">
        <f>Distt.Minor!G384</f>
        <v>0</v>
      </c>
      <c r="H132" s="181">
        <f>Distt.Minor!H384</f>
        <v>0</v>
      </c>
    </row>
    <row r="133" spans="1:8" ht="17.100000000000001" customHeight="1">
      <c r="A133" s="97">
        <v>5</v>
      </c>
      <c r="B133" s="166" t="s">
        <v>292</v>
      </c>
      <c r="C133" s="83">
        <f>Distt.Minor!C354</f>
        <v>2</v>
      </c>
      <c r="D133" s="83">
        <f>Distt.Minor!D354</f>
        <v>2.39</v>
      </c>
      <c r="E133" s="83">
        <f>Distt.Minor!E354</f>
        <v>5000</v>
      </c>
      <c r="F133" s="83">
        <f>Distt.Minor!F354</f>
        <v>3500000</v>
      </c>
      <c r="G133" s="83">
        <f>Distt.Minor!G354</f>
        <v>75000</v>
      </c>
      <c r="H133" s="83">
        <f>Distt.Minor!H354</f>
        <v>30</v>
      </c>
    </row>
    <row r="134" spans="1:8" ht="17.100000000000001" customHeight="1">
      <c r="A134" s="97">
        <v>6</v>
      </c>
      <c r="B134" s="166" t="s">
        <v>269</v>
      </c>
      <c r="C134" s="83">
        <f>Distt.Minor!C478</f>
        <v>2</v>
      </c>
      <c r="D134" s="83">
        <f>Distt.Minor!D478</f>
        <v>8</v>
      </c>
      <c r="E134" s="83">
        <f>Distt.Minor!E478</f>
        <v>0</v>
      </c>
      <c r="F134" s="83">
        <f>Distt.Minor!F478</f>
        <v>0</v>
      </c>
      <c r="G134" s="83">
        <f>Distt.Minor!G478</f>
        <v>13000</v>
      </c>
      <c r="H134" s="83">
        <f>Distt.Minor!H478</f>
        <v>0</v>
      </c>
    </row>
    <row r="135" spans="1:8" ht="17.100000000000001" customHeight="1">
      <c r="A135" s="935" t="s">
        <v>49</v>
      </c>
      <c r="B135" s="936"/>
      <c r="C135" s="35">
        <f t="shared" ref="C135:H135" si="11">SUM(C129:C134)</f>
        <v>20</v>
      </c>
      <c r="D135" s="34">
        <f t="shared" si="11"/>
        <v>206.20999999999998</v>
      </c>
      <c r="E135" s="33">
        <f t="shared" si="11"/>
        <v>13292</v>
      </c>
      <c r="F135" s="35">
        <f t="shared" si="11"/>
        <v>5400965</v>
      </c>
      <c r="G135" s="33">
        <f t="shared" si="11"/>
        <v>2526875</v>
      </c>
      <c r="H135" s="33">
        <f t="shared" si="11"/>
        <v>72</v>
      </c>
    </row>
    <row r="136" spans="1:8" ht="17.100000000000001" customHeight="1">
      <c r="A136" s="111"/>
      <c r="B136" s="111"/>
      <c r="C136" s="111"/>
      <c r="D136" s="111"/>
      <c r="E136" s="111"/>
      <c r="F136" s="111"/>
      <c r="G136" s="111"/>
      <c r="H136" s="111"/>
    </row>
    <row r="137" spans="1:8" ht="17.100000000000001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17.100000000000001" customHeight="1">
      <c r="A138" s="939" t="s">
        <v>57</v>
      </c>
      <c r="B138" s="939"/>
      <c r="C138" s="939"/>
      <c r="D138" s="939"/>
      <c r="E138" s="939"/>
      <c r="F138" s="939"/>
      <c r="G138" s="939"/>
      <c r="H138" s="939"/>
    </row>
    <row r="139" spans="1:8" ht="17.100000000000001" customHeight="1">
      <c r="A139" s="779" t="s">
        <v>2</v>
      </c>
      <c r="B139" s="781" t="s">
        <v>275</v>
      </c>
      <c r="C139" s="709" t="s">
        <v>4</v>
      </c>
      <c r="D139" s="709" t="s">
        <v>5</v>
      </c>
      <c r="E139" s="709" t="s">
        <v>6</v>
      </c>
      <c r="F139" s="709" t="s">
        <v>7</v>
      </c>
      <c r="G139" s="709" t="s">
        <v>8</v>
      </c>
      <c r="H139" s="709" t="s">
        <v>9</v>
      </c>
    </row>
    <row r="140" spans="1:8" ht="17.100000000000001" customHeight="1">
      <c r="A140" s="780"/>
      <c r="B140" s="782"/>
      <c r="C140" s="4" t="s">
        <v>10</v>
      </c>
      <c r="D140" s="4" t="s">
        <v>51</v>
      </c>
      <c r="E140" s="4" t="s">
        <v>78</v>
      </c>
      <c r="F140" s="54" t="s">
        <v>79</v>
      </c>
      <c r="G140" s="54" t="s">
        <v>79</v>
      </c>
      <c r="H140" s="4" t="s">
        <v>12</v>
      </c>
    </row>
    <row r="141" spans="1:8" ht="17.100000000000001" customHeight="1">
      <c r="A141" s="97">
        <v>1</v>
      </c>
      <c r="B141" s="166" t="s">
        <v>245</v>
      </c>
      <c r="C141" s="64">
        <f>Distt.Minor!C9</f>
        <v>31</v>
      </c>
      <c r="D141" s="64">
        <f>Distt.Minor!D9</f>
        <v>70.66</v>
      </c>
      <c r="E141" s="64">
        <f>Distt.Minor!E9</f>
        <v>149439.25</v>
      </c>
      <c r="F141" s="64">
        <f>Distt.Minor!F9</f>
        <v>226035350</v>
      </c>
      <c r="G141" s="64">
        <f>Distt.Minor!G9</f>
        <v>31505612</v>
      </c>
      <c r="H141" s="64">
        <f>Distt.Minor!H9</f>
        <v>251</v>
      </c>
    </row>
    <row r="142" spans="1:8" ht="17.100000000000001" customHeight="1">
      <c r="A142" s="97">
        <v>2</v>
      </c>
      <c r="B142" s="166" t="s">
        <v>276</v>
      </c>
      <c r="C142" s="107">
        <f>Distt.Minor!C28</f>
        <v>1</v>
      </c>
      <c r="D142" s="107">
        <f>Distt.Minor!D28</f>
        <v>4</v>
      </c>
      <c r="E142" s="107">
        <f>Distt.Minor!E28</f>
        <v>12566</v>
      </c>
      <c r="F142" s="107">
        <f>Distt.Minor!F28</f>
        <v>8796200</v>
      </c>
      <c r="G142" s="107">
        <f>Distt.Minor!G28</f>
        <v>1267000</v>
      </c>
      <c r="H142" s="107">
        <f>Distt.Minor!H28</f>
        <v>10</v>
      </c>
    </row>
    <row r="143" spans="1:8" ht="17.100000000000001" customHeight="1">
      <c r="A143" s="97">
        <v>3</v>
      </c>
      <c r="B143" s="166" t="s">
        <v>248</v>
      </c>
      <c r="C143" s="107">
        <f>Distt.Minor!C58</f>
        <v>184</v>
      </c>
      <c r="D143" s="107">
        <f>Distt.Minor!D58</f>
        <v>414.25</v>
      </c>
      <c r="E143" s="107">
        <f>Distt.Minor!E58</f>
        <v>341963</v>
      </c>
      <c r="F143" s="107">
        <f>Distt.Minor!F58</f>
        <v>231946159</v>
      </c>
      <c r="G143" s="107">
        <f>Distt.Minor!G58</f>
        <v>133579333</v>
      </c>
      <c r="H143" s="107">
        <f>Distt.Minor!H58</f>
        <v>1783</v>
      </c>
    </row>
    <row r="144" spans="1:8" ht="17.100000000000001" customHeight="1">
      <c r="A144" s="97">
        <v>4</v>
      </c>
      <c r="B144" s="166" t="s">
        <v>250</v>
      </c>
      <c r="C144" s="107">
        <f>Distt.Minor!C102</f>
        <v>120</v>
      </c>
      <c r="D144" s="107">
        <f>Distt.Minor!D102</f>
        <v>330.16300000000001</v>
      </c>
      <c r="E144" s="107">
        <f>Distt.Minor!E102</f>
        <v>348461</v>
      </c>
      <c r="F144" s="107">
        <f>Distt.Minor!F102</f>
        <v>731768100</v>
      </c>
      <c r="G144" s="107">
        <f>Distt.Minor!G102</f>
        <v>108106244</v>
      </c>
      <c r="H144" s="107">
        <f>Distt.Minor!H102</f>
        <v>718</v>
      </c>
    </row>
    <row r="145" spans="1:8" ht="17.100000000000001" customHeight="1">
      <c r="A145" s="97">
        <v>5</v>
      </c>
      <c r="B145" s="166" t="s">
        <v>365</v>
      </c>
      <c r="C145" s="107">
        <f>Distt.Minor!C169</f>
        <v>1</v>
      </c>
      <c r="D145" s="107">
        <f>Distt.Minor!D169</f>
        <v>3</v>
      </c>
      <c r="E145" s="107">
        <f>Distt.Minor!E169</f>
        <v>595</v>
      </c>
      <c r="F145" s="107">
        <f>Distt.Minor!F169</f>
        <v>154700</v>
      </c>
      <c r="G145" s="107">
        <f>Distt.Minor!G169</f>
        <v>78750</v>
      </c>
      <c r="H145" s="107">
        <f>Distt.Minor!H169</f>
        <v>1</v>
      </c>
    </row>
    <row r="146" spans="1:8" ht="17.100000000000001" customHeight="1">
      <c r="A146" s="97">
        <v>6</v>
      </c>
      <c r="B146" s="166" t="s">
        <v>259</v>
      </c>
      <c r="C146" s="97">
        <f>Distt.Minor!C244</f>
        <v>112</v>
      </c>
      <c r="D146" s="97">
        <f>Distt.Minor!D244</f>
        <v>305.5</v>
      </c>
      <c r="E146" s="97">
        <f>Distt.Minor!E244</f>
        <v>255326</v>
      </c>
      <c r="F146" s="97">
        <f>Distt.Minor!F244</f>
        <v>891093200</v>
      </c>
      <c r="G146" s="97">
        <f>Distt.Minor!G244</f>
        <v>70947000</v>
      </c>
      <c r="H146" s="97">
        <f>Distt.Minor!H244</f>
        <v>720</v>
      </c>
    </row>
    <row r="147" spans="1:8" ht="17.100000000000001" customHeight="1">
      <c r="A147" s="97">
        <v>7</v>
      </c>
      <c r="B147" s="166" t="s">
        <v>257</v>
      </c>
      <c r="C147" s="107">
        <f>Distt.Minor!C268</f>
        <v>5</v>
      </c>
      <c r="D147" s="107">
        <f>Distt.Minor!D268</f>
        <v>10.612</v>
      </c>
      <c r="E147" s="107">
        <f>Distt.Minor!E268</f>
        <v>0</v>
      </c>
      <c r="F147" s="107">
        <f>Distt.Minor!F268</f>
        <v>0</v>
      </c>
      <c r="G147" s="107">
        <f>Distt.Minor!G268</f>
        <v>1048000</v>
      </c>
      <c r="H147" s="107">
        <f>Distt.Minor!H268</f>
        <v>25</v>
      </c>
    </row>
    <row r="148" spans="1:8" ht="17.100000000000001" customHeight="1">
      <c r="A148" s="97">
        <v>8</v>
      </c>
      <c r="B148" s="166" t="s">
        <v>260</v>
      </c>
      <c r="C148" s="83">
        <f>Distt.Minor!C288</f>
        <v>227</v>
      </c>
      <c r="D148" s="83">
        <f>Distt.Minor!D288</f>
        <v>480</v>
      </c>
      <c r="E148" s="83">
        <f>Distt.Minor!E288</f>
        <v>408114</v>
      </c>
      <c r="F148" s="83">
        <f>Distt.Minor!F288</f>
        <v>3913503841</v>
      </c>
      <c r="G148" s="83">
        <f>Distt.Minor!G288</f>
        <v>141163830</v>
      </c>
      <c r="H148" s="83">
        <f>Distt.Minor!H288</f>
        <v>1450</v>
      </c>
    </row>
    <row r="149" spans="1:8" ht="17.100000000000001" customHeight="1">
      <c r="A149" s="97">
        <v>9</v>
      </c>
      <c r="B149" s="166" t="s">
        <v>261</v>
      </c>
      <c r="C149" s="82">
        <f>Distt.Minor!C318</f>
        <v>26</v>
      </c>
      <c r="D149" s="82">
        <f>Distt.Minor!D318</f>
        <v>100.483</v>
      </c>
      <c r="E149" s="82">
        <f>Distt.Minor!E318</f>
        <v>55745</v>
      </c>
      <c r="F149" s="82">
        <f>Distt.Minor!F318</f>
        <v>44596000</v>
      </c>
      <c r="G149" s="82">
        <f>Distt.Minor!G318</f>
        <v>5017000</v>
      </c>
      <c r="H149" s="82">
        <f>Distt.Minor!H318</f>
        <v>20</v>
      </c>
    </row>
    <row r="150" spans="1:8" ht="17.100000000000001" customHeight="1">
      <c r="A150" s="97">
        <v>10</v>
      </c>
      <c r="B150" s="166" t="s">
        <v>262</v>
      </c>
      <c r="C150" s="83">
        <f>Distt.Minor!C337</f>
        <v>24</v>
      </c>
      <c r="D150" s="83">
        <f>Distt.Minor!D337</f>
        <v>35.1</v>
      </c>
      <c r="E150" s="83">
        <f>Distt.Minor!E337</f>
        <v>6208</v>
      </c>
      <c r="F150" s="83">
        <f>Distt.Minor!F337</f>
        <v>4966400</v>
      </c>
      <c r="G150" s="83">
        <f>Distt.Minor!G337</f>
        <v>7217000</v>
      </c>
      <c r="H150" s="83">
        <f>Distt.Minor!H337</f>
        <v>45</v>
      </c>
    </row>
    <row r="151" spans="1:8" ht="17.100000000000001" customHeight="1">
      <c r="A151" s="97">
        <v>11</v>
      </c>
      <c r="B151" s="166" t="s">
        <v>292</v>
      </c>
      <c r="C151" s="107">
        <f>Distt.Minor!C355</f>
        <v>1</v>
      </c>
      <c r="D151" s="107">
        <f>Distt.Minor!D355</f>
        <v>1</v>
      </c>
      <c r="E151" s="107">
        <f>Distt.Minor!E355</f>
        <v>0</v>
      </c>
      <c r="F151" s="107">
        <f>Distt.Minor!F355</f>
        <v>0</v>
      </c>
      <c r="G151" s="107">
        <f>Distt.Minor!G355</f>
        <v>73000</v>
      </c>
      <c r="H151" s="107">
        <f>Distt.Minor!H355</f>
        <v>0</v>
      </c>
    </row>
    <row r="152" spans="1:8" ht="17.100000000000001" customHeight="1">
      <c r="A152" s="97">
        <v>12</v>
      </c>
      <c r="B152" s="166" t="s">
        <v>265</v>
      </c>
      <c r="C152" s="165">
        <f>Distt.Minor!C401</f>
        <v>99</v>
      </c>
      <c r="D152" s="165">
        <f>Distt.Minor!D401</f>
        <v>241.12100000000001</v>
      </c>
      <c r="E152" s="165">
        <f>Distt.Minor!E401</f>
        <v>415505.48</v>
      </c>
      <c r="F152" s="165">
        <f>Distt.Minor!F401</f>
        <v>424170000</v>
      </c>
      <c r="G152" s="165">
        <f>Distt.Minor!G401</f>
        <v>39728000</v>
      </c>
      <c r="H152" s="165">
        <f>Distt.Minor!H401</f>
        <v>990</v>
      </c>
    </row>
    <row r="153" spans="1:8" ht="17.100000000000001" customHeight="1">
      <c r="A153" s="97">
        <v>13</v>
      </c>
      <c r="B153" s="166" t="s">
        <v>280</v>
      </c>
      <c r="C153" s="107">
        <f>Distt.Minor!C436</f>
        <v>68</v>
      </c>
      <c r="D153" s="107">
        <f>Distt.Minor!D436</f>
        <v>185.99</v>
      </c>
      <c r="E153" s="107">
        <f>Distt.Minor!E436</f>
        <v>218172.67</v>
      </c>
      <c r="F153" s="107">
        <f>Distt.Minor!F436</f>
        <v>224740573</v>
      </c>
      <c r="G153" s="107">
        <f>Distt.Minor!G436</f>
        <v>34856000</v>
      </c>
      <c r="H153" s="107">
        <f>Distt.Minor!H436</f>
        <v>1017</v>
      </c>
    </row>
    <row r="154" spans="1:8" ht="17.100000000000001" customHeight="1">
      <c r="A154" s="97">
        <v>14</v>
      </c>
      <c r="B154" s="166" t="s">
        <v>269</v>
      </c>
      <c r="C154" s="97">
        <f>Distt.Minor!C472</f>
        <v>3</v>
      </c>
      <c r="D154" s="97">
        <f>Distt.Minor!D472</f>
        <v>3.87</v>
      </c>
      <c r="E154" s="97">
        <f>Distt.Minor!E472</f>
        <v>0</v>
      </c>
      <c r="F154" s="97">
        <f>Distt.Minor!F472</f>
        <v>0</v>
      </c>
      <c r="G154" s="97">
        <f>Distt.Minor!G472</f>
        <v>44600</v>
      </c>
      <c r="H154" s="97">
        <f>Distt.Minor!H472</f>
        <v>0</v>
      </c>
    </row>
    <row r="155" spans="1:8" ht="17.100000000000001" customHeight="1">
      <c r="A155" s="97">
        <v>15</v>
      </c>
      <c r="B155" s="166" t="s">
        <v>270</v>
      </c>
      <c r="C155" s="168">
        <f>Distt.Minor!C492</f>
        <v>56</v>
      </c>
      <c r="D155" s="168">
        <f>Distt.Minor!D492</f>
        <v>118.14</v>
      </c>
      <c r="E155" s="168">
        <f>Distt.Minor!E492</f>
        <v>365820</v>
      </c>
      <c r="F155" s="168">
        <f>Distt.Minor!F492</f>
        <v>332896200</v>
      </c>
      <c r="G155" s="168">
        <f>Distt.Minor!G492</f>
        <v>101042000</v>
      </c>
      <c r="H155" s="168">
        <f>Distt.Minor!H492</f>
        <v>745</v>
      </c>
    </row>
    <row r="156" spans="1:8" ht="17.100000000000001" customHeight="1">
      <c r="A156" s="97">
        <v>16</v>
      </c>
      <c r="B156" s="166" t="s">
        <v>272</v>
      </c>
      <c r="C156" s="107">
        <f>Distt.Minor!C523</f>
        <v>3</v>
      </c>
      <c r="D156" s="107">
        <f>Distt.Minor!D523</f>
        <v>6.35</v>
      </c>
      <c r="E156" s="107">
        <f>Distt.Minor!E523</f>
        <v>8702</v>
      </c>
      <c r="F156" s="107">
        <f>Distt.Minor!F523</f>
        <v>16098700</v>
      </c>
      <c r="G156" s="107">
        <f>Distt.Minor!G523</f>
        <v>1871000</v>
      </c>
      <c r="H156" s="107">
        <f>Distt.Minor!H523</f>
        <v>35</v>
      </c>
    </row>
    <row r="157" spans="1:8" ht="17.100000000000001" customHeight="1">
      <c r="A157" s="935" t="s">
        <v>49</v>
      </c>
      <c r="B157" s="936"/>
      <c r="C157" s="35">
        <f t="shared" ref="C157:H157" si="12">SUM(C141:C156)</f>
        <v>961</v>
      </c>
      <c r="D157" s="34">
        <f t="shared" si="12"/>
        <v>2310.2389999999996</v>
      </c>
      <c r="E157" s="33">
        <f t="shared" si="12"/>
        <v>2586617.4</v>
      </c>
      <c r="F157" s="33">
        <f t="shared" si="12"/>
        <v>7050765423</v>
      </c>
      <c r="G157" s="33">
        <f t="shared" si="12"/>
        <v>677544369</v>
      </c>
      <c r="H157" s="33">
        <f t="shared" si="12"/>
        <v>7810</v>
      </c>
    </row>
    <row r="158" spans="1:8" ht="17.100000000000001" customHeight="1">
      <c r="A158" s="36"/>
      <c r="B158" s="36"/>
      <c r="C158" s="36"/>
      <c r="D158" s="37"/>
      <c r="E158" s="38"/>
      <c r="F158" s="36"/>
      <c r="G158" s="38"/>
      <c r="H158" s="38"/>
    </row>
    <row r="159" spans="1:8" ht="17.100000000000001" customHeight="1">
      <c r="A159" s="778" t="s">
        <v>30</v>
      </c>
      <c r="B159" s="778"/>
      <c r="C159" s="778"/>
      <c r="D159" s="778"/>
      <c r="E159" s="778"/>
      <c r="F159" s="778"/>
      <c r="G159" s="778"/>
      <c r="H159" s="778"/>
    </row>
    <row r="160" spans="1:8" ht="17.100000000000001" customHeight="1">
      <c r="A160" s="779" t="s">
        <v>2</v>
      </c>
      <c r="B160" s="781" t="s">
        <v>275</v>
      </c>
      <c r="C160" s="709" t="s">
        <v>4</v>
      </c>
      <c r="D160" s="709" t="s">
        <v>5</v>
      </c>
      <c r="E160" s="709" t="s">
        <v>6</v>
      </c>
      <c r="F160" s="709" t="s">
        <v>7</v>
      </c>
      <c r="G160" s="709" t="s">
        <v>8</v>
      </c>
      <c r="H160" s="709" t="s">
        <v>9</v>
      </c>
    </row>
    <row r="161" spans="1:8" ht="17.100000000000001" customHeight="1">
      <c r="A161" s="780"/>
      <c r="B161" s="782"/>
      <c r="C161" s="4" t="s">
        <v>10</v>
      </c>
      <c r="D161" s="4" t="s">
        <v>77</v>
      </c>
      <c r="E161" s="4" t="s">
        <v>78</v>
      </c>
      <c r="F161" s="54" t="s">
        <v>79</v>
      </c>
      <c r="G161" s="54" t="s">
        <v>79</v>
      </c>
      <c r="H161" s="4" t="s">
        <v>12</v>
      </c>
    </row>
    <row r="162" spans="1:8" ht="17.100000000000001" customHeight="1">
      <c r="A162" s="97">
        <v>1</v>
      </c>
      <c r="B162" s="170" t="s">
        <v>248</v>
      </c>
      <c r="C162" s="165">
        <f>Distt.Minor!C65</f>
        <v>2</v>
      </c>
      <c r="D162" s="165">
        <f>Distt.Minor!D65</f>
        <v>340.68</v>
      </c>
      <c r="E162" s="165">
        <f>Distt.Minor!E65</f>
        <v>11821</v>
      </c>
      <c r="F162" s="165">
        <f>Distt.Minor!F65</f>
        <v>6501550</v>
      </c>
      <c r="G162" s="165">
        <f>Distt.Minor!G65</f>
        <v>2098250</v>
      </c>
      <c r="H162" s="165">
        <f>Distt.Minor!H65</f>
        <v>10</v>
      </c>
    </row>
    <row r="163" spans="1:8" ht="17.100000000000001" customHeight="1">
      <c r="A163" s="97">
        <v>2</v>
      </c>
      <c r="B163" s="170" t="s">
        <v>251</v>
      </c>
      <c r="C163" s="82">
        <f>Distt.Minor!C133</f>
        <v>37</v>
      </c>
      <c r="D163" s="82">
        <f>Distt.Minor!D133</f>
        <v>5464.54</v>
      </c>
      <c r="E163" s="82">
        <f>Distt.Minor!E133</f>
        <v>1337838</v>
      </c>
      <c r="F163" s="82">
        <f>Distt.Minor!F133</f>
        <v>668919200</v>
      </c>
      <c r="G163" s="82">
        <f>Distt.Minor!G133</f>
        <v>169263795</v>
      </c>
      <c r="H163" s="82">
        <f>Distt.Minor!H133</f>
        <v>500</v>
      </c>
    </row>
    <row r="164" spans="1:8" ht="17.100000000000001" customHeight="1">
      <c r="A164" s="97">
        <v>3</v>
      </c>
      <c r="B164" s="170" t="s">
        <v>361</v>
      </c>
      <c r="C164" s="97">
        <f>Distt.Minor!C235</f>
        <v>5</v>
      </c>
      <c r="D164" s="97">
        <f>Distt.Minor!D235</f>
        <v>2923.38</v>
      </c>
      <c r="E164" s="97">
        <f>Distt.Minor!E235</f>
        <v>0</v>
      </c>
      <c r="F164" s="97">
        <f>Distt.Minor!F235</f>
        <v>0</v>
      </c>
      <c r="G164" s="97">
        <f>Distt.Minor!G235</f>
        <v>7596892</v>
      </c>
      <c r="H164" s="97">
        <f>Distt.Minor!H235</f>
        <v>0</v>
      </c>
    </row>
    <row r="165" spans="1:8" ht="17.100000000000001" customHeight="1">
      <c r="A165" s="97">
        <v>4</v>
      </c>
      <c r="B165" s="170" t="s">
        <v>259</v>
      </c>
      <c r="C165" s="82">
        <f>Distt.Minor!C247</f>
        <v>3</v>
      </c>
      <c r="D165" s="82">
        <f>Distt.Minor!D247</f>
        <v>922.476</v>
      </c>
      <c r="E165" s="82">
        <f>Distt.Minor!E247</f>
        <v>163670.1</v>
      </c>
      <c r="F165" s="82">
        <f>Distt.Minor!F247</f>
        <v>122752575</v>
      </c>
      <c r="G165" s="82">
        <f>Distt.Minor!G247</f>
        <v>21599000</v>
      </c>
      <c r="H165" s="82">
        <f>Distt.Minor!H247</f>
        <v>80</v>
      </c>
    </row>
    <row r="166" spans="1:8" ht="17.100000000000001" customHeight="1">
      <c r="A166" s="97">
        <v>5</v>
      </c>
      <c r="B166" s="170" t="s">
        <v>260</v>
      </c>
      <c r="C166" s="82">
        <f>Distt.Minor!C291</f>
        <v>1</v>
      </c>
      <c r="D166" s="82">
        <f>Distt.Minor!D291</f>
        <v>178.05</v>
      </c>
      <c r="E166" s="82">
        <f>Distt.Minor!E291</f>
        <v>0</v>
      </c>
      <c r="F166" s="82">
        <f>Distt.Minor!F291</f>
        <v>0</v>
      </c>
      <c r="G166" s="82">
        <f>Distt.Minor!G291</f>
        <v>178000</v>
      </c>
      <c r="H166" s="82">
        <f>Distt.Minor!H291</f>
        <v>0</v>
      </c>
    </row>
    <row r="167" spans="1:8" ht="17.100000000000001" customHeight="1">
      <c r="A167" s="97">
        <v>6</v>
      </c>
      <c r="B167" s="170" t="s">
        <v>264</v>
      </c>
      <c r="C167" s="175">
        <f>Distt.Minor!C385</f>
        <v>2</v>
      </c>
      <c r="D167" s="175">
        <f>Distt.Minor!D385</f>
        <v>1993.12</v>
      </c>
      <c r="E167" s="175">
        <f>Distt.Minor!E385</f>
        <v>190675.71</v>
      </c>
      <c r="F167" s="175">
        <f>Distt.Minor!F385</f>
        <v>113452048</v>
      </c>
      <c r="G167" s="175">
        <f>Distt.Minor!G385</f>
        <v>20545000</v>
      </c>
      <c r="H167" s="175">
        <f>Distt.Minor!H385</f>
        <v>1750</v>
      </c>
    </row>
    <row r="168" spans="1:8" ht="17.100000000000001" customHeight="1">
      <c r="A168" s="97">
        <v>7</v>
      </c>
      <c r="B168" s="170" t="s">
        <v>282</v>
      </c>
      <c r="C168" s="168">
        <f>Distt.Minor!C463</f>
        <v>13</v>
      </c>
      <c r="D168" s="168">
        <f>Distt.Minor!D463</f>
        <v>929.75</v>
      </c>
      <c r="E168" s="168">
        <f>Distt.Minor!E463</f>
        <v>434709.59</v>
      </c>
      <c r="F168" s="168">
        <f>Distt.Minor!F463</f>
        <v>228222225</v>
      </c>
      <c r="G168" s="168">
        <f>Distt.Minor!G463</f>
        <v>56501000</v>
      </c>
      <c r="H168" s="168">
        <f>Distt.Minor!H463</f>
        <v>130</v>
      </c>
    </row>
    <row r="169" spans="1:8" ht="17.100000000000001" customHeight="1">
      <c r="A169" s="935" t="s">
        <v>49</v>
      </c>
      <c r="B169" s="936"/>
      <c r="C169" s="6">
        <f t="shared" ref="C169:H169" si="13">SUM(C162:C168)</f>
        <v>63</v>
      </c>
      <c r="D169" s="7">
        <f t="shared" si="13"/>
        <v>12751.995999999999</v>
      </c>
      <c r="E169" s="9">
        <f t="shared" si="13"/>
        <v>2138714.4</v>
      </c>
      <c r="F169" s="9">
        <f t="shared" si="13"/>
        <v>1139847598</v>
      </c>
      <c r="G169" s="9">
        <f t="shared" si="13"/>
        <v>277781937</v>
      </c>
      <c r="H169" s="9">
        <f t="shared" si="13"/>
        <v>2470</v>
      </c>
    </row>
    <row r="170" spans="1:8" ht="17.100000000000001" customHeight="1">
      <c r="A170" s="36"/>
      <c r="B170" s="36"/>
      <c r="C170" s="36"/>
      <c r="D170" s="37"/>
      <c r="E170" s="38"/>
      <c r="F170" s="36"/>
      <c r="G170" s="38"/>
      <c r="H170" s="38"/>
    </row>
    <row r="171" spans="1:8" ht="17.100000000000001" customHeight="1">
      <c r="A171" s="942" t="s">
        <v>343</v>
      </c>
      <c r="B171" s="942"/>
      <c r="C171" s="942"/>
      <c r="D171" s="942"/>
      <c r="E171" s="942"/>
      <c r="F171" s="942"/>
      <c r="G171" s="942"/>
      <c r="H171" s="942"/>
    </row>
    <row r="172" spans="1:8" ht="17.100000000000001" customHeight="1">
      <c r="A172" s="779" t="s">
        <v>2</v>
      </c>
      <c r="B172" s="781" t="s">
        <v>76</v>
      </c>
      <c r="C172" s="709" t="s">
        <v>4</v>
      </c>
      <c r="D172" s="709" t="s">
        <v>5</v>
      </c>
      <c r="E172" s="709" t="s">
        <v>6</v>
      </c>
      <c r="F172" s="709" t="s">
        <v>7</v>
      </c>
      <c r="G172" s="709" t="s">
        <v>8</v>
      </c>
      <c r="H172" s="709" t="s">
        <v>9</v>
      </c>
    </row>
    <row r="173" spans="1:8" ht="17.100000000000001" customHeight="1">
      <c r="A173" s="943"/>
      <c r="B173" s="944"/>
      <c r="C173" s="239" t="s">
        <v>10</v>
      </c>
      <c r="D173" s="239" t="s">
        <v>77</v>
      </c>
      <c r="E173" s="239" t="s">
        <v>78</v>
      </c>
      <c r="F173" s="58" t="s">
        <v>79</v>
      </c>
      <c r="G173" s="58" t="s">
        <v>79</v>
      </c>
      <c r="H173" s="239" t="s">
        <v>12</v>
      </c>
    </row>
    <row r="174" spans="1:8" ht="17.100000000000001" customHeight="1">
      <c r="A174" s="97">
        <v>1</v>
      </c>
      <c r="B174" s="5" t="s">
        <v>344</v>
      </c>
      <c r="C174" s="97">
        <f>Distt.Minor!C387</f>
        <v>2</v>
      </c>
      <c r="D174" s="97">
        <f>Distt.Minor!D387</f>
        <v>8.0024999999999995</v>
      </c>
      <c r="E174" s="97">
        <f>Distt.Minor!E387</f>
        <v>1325</v>
      </c>
      <c r="F174" s="97">
        <f>Distt.Minor!F387</f>
        <v>357750</v>
      </c>
      <c r="G174" s="97">
        <f>Distt.Minor!G387</f>
        <v>70000</v>
      </c>
      <c r="H174" s="97">
        <f>Distt.Minor!H387</f>
        <v>30</v>
      </c>
    </row>
    <row r="175" spans="1:8" ht="17.100000000000001" customHeight="1">
      <c r="A175" s="945" t="s">
        <v>49</v>
      </c>
      <c r="B175" s="945"/>
      <c r="C175" s="6">
        <f t="shared" ref="C175:H175" si="14">SUM(C174:C174)</f>
        <v>2</v>
      </c>
      <c r="D175" s="7">
        <f t="shared" si="14"/>
        <v>8.0024999999999995</v>
      </c>
      <c r="E175" s="9">
        <f t="shared" si="14"/>
        <v>1325</v>
      </c>
      <c r="F175" s="9">
        <f t="shared" si="14"/>
        <v>357750</v>
      </c>
      <c r="G175" s="9">
        <f t="shared" si="14"/>
        <v>70000</v>
      </c>
      <c r="H175" s="6">
        <f t="shared" si="14"/>
        <v>30</v>
      </c>
    </row>
    <row r="176" spans="1:8" ht="17.100000000000001" customHeight="1">
      <c r="A176" s="243"/>
      <c r="B176" s="243"/>
      <c r="C176" s="128"/>
      <c r="D176" s="129"/>
      <c r="E176" s="131"/>
      <c r="F176" s="131"/>
      <c r="G176" s="131"/>
      <c r="H176" s="128"/>
    </row>
    <row r="177" spans="1:8" ht="17.100000000000001" customHeight="1">
      <c r="A177" s="778" t="s">
        <v>31</v>
      </c>
      <c r="B177" s="778"/>
      <c r="C177" s="778"/>
      <c r="D177" s="778"/>
      <c r="E177" s="778"/>
      <c r="F177" s="778"/>
      <c r="G177" s="778"/>
      <c r="H177" s="778"/>
    </row>
    <row r="178" spans="1:8" ht="17.100000000000001" customHeight="1">
      <c r="A178" s="779" t="s">
        <v>2</v>
      </c>
      <c r="B178" s="781" t="s">
        <v>275</v>
      </c>
      <c r="C178" s="709" t="s">
        <v>4</v>
      </c>
      <c r="D178" s="709" t="s">
        <v>5</v>
      </c>
      <c r="E178" s="709" t="s">
        <v>6</v>
      </c>
      <c r="F178" s="709" t="s">
        <v>7</v>
      </c>
      <c r="G178" s="709" t="s">
        <v>8</v>
      </c>
      <c r="H178" s="709" t="s">
        <v>9</v>
      </c>
    </row>
    <row r="179" spans="1:8" ht="17.100000000000001" customHeight="1">
      <c r="A179" s="780"/>
      <c r="B179" s="782"/>
      <c r="C179" s="4" t="s">
        <v>10</v>
      </c>
      <c r="D179" s="4" t="s">
        <v>77</v>
      </c>
      <c r="E179" s="4" t="s">
        <v>78</v>
      </c>
      <c r="F179" s="54" t="s">
        <v>79</v>
      </c>
      <c r="G179" s="54" t="s">
        <v>79</v>
      </c>
      <c r="H179" s="4" t="s">
        <v>12</v>
      </c>
    </row>
    <row r="180" spans="1:8" ht="17.100000000000001" customHeight="1">
      <c r="A180" s="97">
        <v>1</v>
      </c>
      <c r="B180" s="5" t="s">
        <v>260</v>
      </c>
      <c r="C180" s="82">
        <f>Distt.Minor!C292</f>
        <v>1</v>
      </c>
      <c r="D180" s="82">
        <f>Distt.Minor!D292</f>
        <v>24.55</v>
      </c>
      <c r="E180" s="82">
        <f>Distt.Minor!E292</f>
        <v>0</v>
      </c>
      <c r="F180" s="82">
        <f>Distt.Minor!F292</f>
        <v>0</v>
      </c>
      <c r="G180" s="82">
        <f>Distt.Minor!G292</f>
        <v>30000</v>
      </c>
      <c r="H180" s="82">
        <f>Distt.Minor!H292</f>
        <v>0</v>
      </c>
    </row>
    <row r="181" spans="1:8" ht="17.100000000000001" customHeight="1">
      <c r="A181" s="935" t="s">
        <v>49</v>
      </c>
      <c r="B181" s="936"/>
      <c r="C181" s="6">
        <f t="shared" ref="C181:H181" si="15">SUM(C180:C180)</f>
        <v>1</v>
      </c>
      <c r="D181" s="7">
        <f t="shared" si="15"/>
        <v>24.55</v>
      </c>
      <c r="E181" s="9">
        <f t="shared" si="15"/>
        <v>0</v>
      </c>
      <c r="F181" s="9">
        <f t="shared" si="15"/>
        <v>0</v>
      </c>
      <c r="G181" s="9">
        <f t="shared" si="15"/>
        <v>30000</v>
      </c>
      <c r="H181" s="6">
        <f t="shared" si="15"/>
        <v>0</v>
      </c>
    </row>
    <row r="182" spans="1:8" ht="17.100000000000001" customHeight="1">
      <c r="A182" s="36"/>
      <c r="B182" s="36"/>
      <c r="C182" s="36"/>
      <c r="D182" s="37"/>
      <c r="E182" s="38"/>
      <c r="F182" s="36"/>
      <c r="G182" s="38"/>
      <c r="H182" s="38"/>
    </row>
    <row r="183" spans="1:8" ht="17.100000000000001" customHeight="1">
      <c r="A183" s="939" t="s">
        <v>58</v>
      </c>
      <c r="B183" s="939"/>
      <c r="C183" s="939"/>
      <c r="D183" s="939"/>
      <c r="E183" s="939"/>
      <c r="F183" s="939"/>
      <c r="G183" s="939"/>
      <c r="H183" s="939"/>
    </row>
    <row r="184" spans="1:8" ht="17.100000000000001" customHeight="1">
      <c r="A184" s="779" t="s">
        <v>2</v>
      </c>
      <c r="B184" s="781" t="s">
        <v>275</v>
      </c>
      <c r="C184" s="709" t="s">
        <v>4</v>
      </c>
      <c r="D184" s="709" t="s">
        <v>5</v>
      </c>
      <c r="E184" s="709" t="s">
        <v>6</v>
      </c>
      <c r="F184" s="709" t="s">
        <v>7</v>
      </c>
      <c r="G184" s="709" t="s">
        <v>8</v>
      </c>
      <c r="H184" s="709" t="s">
        <v>9</v>
      </c>
    </row>
    <row r="185" spans="1:8" ht="17.100000000000001" customHeight="1">
      <c r="A185" s="780"/>
      <c r="B185" s="782"/>
      <c r="C185" s="4" t="s">
        <v>10</v>
      </c>
      <c r="D185" s="4" t="s">
        <v>51</v>
      </c>
      <c r="E185" s="4" t="s">
        <v>78</v>
      </c>
      <c r="F185" s="54" t="s">
        <v>79</v>
      </c>
      <c r="G185" s="54" t="s">
        <v>79</v>
      </c>
      <c r="H185" s="4" t="s">
        <v>12</v>
      </c>
    </row>
    <row r="186" spans="1:8" ht="17.100000000000001" customHeight="1">
      <c r="A186" s="97">
        <v>1</v>
      </c>
      <c r="B186" s="633" t="s">
        <v>245</v>
      </c>
      <c r="C186" s="83">
        <f>Distt.Minor!C14</f>
        <v>3</v>
      </c>
      <c r="D186" s="83">
        <f>Distt.Minor!D14</f>
        <v>1801.71</v>
      </c>
      <c r="E186" s="83">
        <f>Distt.Minor!E14</f>
        <v>367506</v>
      </c>
      <c r="F186" s="83">
        <f>Distt.Minor!F14</f>
        <v>165377700</v>
      </c>
      <c r="G186" s="83">
        <f>Distt.Minor!G14</f>
        <v>11913197</v>
      </c>
      <c r="H186" s="83">
        <f>Distt.Minor!H14</f>
        <v>185</v>
      </c>
    </row>
    <row r="187" spans="1:8" ht="17.100000000000001" customHeight="1">
      <c r="A187" s="97">
        <v>2</v>
      </c>
      <c r="B187" s="633" t="s">
        <v>276</v>
      </c>
      <c r="C187" s="64">
        <f>Distt.Minor!C32</f>
        <v>1</v>
      </c>
      <c r="D187" s="64">
        <f>Distt.Minor!D32</f>
        <v>1096.56</v>
      </c>
      <c r="E187" s="64">
        <f>Distt.Minor!E32</f>
        <v>117960</v>
      </c>
      <c r="F187" s="64">
        <f>Distt.Minor!F32</f>
        <v>41286000</v>
      </c>
      <c r="G187" s="64">
        <f>Distt.Minor!G32</f>
        <v>10042824</v>
      </c>
      <c r="H187" s="64">
        <f>Distt.Minor!H32</f>
        <v>445</v>
      </c>
    </row>
    <row r="188" spans="1:8" ht="17.100000000000001" customHeight="1">
      <c r="A188" s="97">
        <v>3</v>
      </c>
      <c r="B188" s="633" t="s">
        <v>247</v>
      </c>
      <c r="C188" s="107">
        <f>Distt.Minor!C47</f>
        <v>0</v>
      </c>
      <c r="D188" s="107">
        <f>Distt.Minor!D47</f>
        <v>0</v>
      </c>
      <c r="E188" s="107">
        <f>Distt.Minor!E47</f>
        <v>0</v>
      </c>
      <c r="F188" s="107">
        <f>Distt.Minor!F47</f>
        <v>0</v>
      </c>
      <c r="G188" s="107">
        <f>Distt.Minor!G47</f>
        <v>0</v>
      </c>
      <c r="H188" s="107">
        <f>Distt.Minor!H47</f>
        <v>0</v>
      </c>
    </row>
    <row r="189" spans="1:8" ht="17.100000000000001" customHeight="1">
      <c r="A189" s="97">
        <v>4</v>
      </c>
      <c r="B189" s="633" t="s">
        <v>286</v>
      </c>
      <c r="C189" s="184">
        <f>Distt.Minor!C76</f>
        <v>1</v>
      </c>
      <c r="D189" s="184">
        <f>Distt.Minor!D76</f>
        <v>159.27000000000001</v>
      </c>
      <c r="E189" s="184">
        <f>Distt.Minor!E76</f>
        <v>65200</v>
      </c>
      <c r="F189" s="184">
        <f>Distt.Minor!F76</f>
        <v>24971600</v>
      </c>
      <c r="G189" s="184">
        <f>Distt.Minor!G76</f>
        <v>1956000</v>
      </c>
      <c r="H189" s="184">
        <f>Distt.Minor!H76</f>
        <v>100</v>
      </c>
    </row>
    <row r="190" spans="1:8" ht="17.100000000000001" customHeight="1">
      <c r="A190" s="97">
        <v>5</v>
      </c>
      <c r="B190" s="633" t="s">
        <v>248</v>
      </c>
      <c r="C190" s="107">
        <f>Distt.Minor!C63</f>
        <v>4</v>
      </c>
      <c r="D190" s="107">
        <f>Distt.Minor!D63</f>
        <v>27299.800899999998</v>
      </c>
      <c r="E190" s="107">
        <f>Distt.Minor!E63</f>
        <v>4504458</v>
      </c>
      <c r="F190" s="107">
        <f>Distt.Minor!F63</f>
        <v>917536570</v>
      </c>
      <c r="G190" s="107">
        <f>Distt.Minor!G63</f>
        <v>234788754</v>
      </c>
      <c r="H190" s="107">
        <f>Distt.Minor!H63</f>
        <v>343</v>
      </c>
    </row>
    <row r="191" spans="1:8" ht="17.100000000000001" customHeight="1">
      <c r="A191" s="97">
        <v>7</v>
      </c>
      <c r="B191" s="633" t="s">
        <v>250</v>
      </c>
      <c r="C191" s="83">
        <f>Distt.Minor!C107</f>
        <v>7</v>
      </c>
      <c r="D191" s="83">
        <f>Distt.Minor!D107</f>
        <v>7938.85</v>
      </c>
      <c r="E191" s="83">
        <f>Distt.Minor!E107</f>
        <v>8618693</v>
      </c>
      <c r="F191" s="83">
        <f>Distt.Minor!F107</f>
        <v>2937153550</v>
      </c>
      <c r="G191" s="83">
        <f>Distt.Minor!G107</f>
        <v>282045197</v>
      </c>
      <c r="H191" s="83">
        <f>Distt.Minor!H107</f>
        <v>3063</v>
      </c>
    </row>
    <row r="192" spans="1:8" ht="17.100000000000001" customHeight="1">
      <c r="A192" s="97">
        <v>8</v>
      </c>
      <c r="B192" s="633" t="s">
        <v>251</v>
      </c>
      <c r="C192" s="83">
        <f>Distt.Minor!C125</f>
        <v>64</v>
      </c>
      <c r="D192" s="83">
        <f>Distt.Minor!D125</f>
        <v>197.15</v>
      </c>
      <c r="E192" s="83">
        <f>Distt.Minor!E125</f>
        <v>9216081</v>
      </c>
      <c r="F192" s="83">
        <f>Distt.Minor!F125</f>
        <v>921608100</v>
      </c>
      <c r="G192" s="83">
        <f>Distt.Minor!G125</f>
        <v>344330106</v>
      </c>
      <c r="H192" s="83">
        <f>Distt.Minor!H125</f>
        <v>800</v>
      </c>
    </row>
    <row r="193" spans="1:8" ht="17.100000000000001" customHeight="1">
      <c r="A193" s="97">
        <v>9</v>
      </c>
      <c r="B193" s="633" t="s">
        <v>252</v>
      </c>
      <c r="C193" s="107">
        <f>Distt.Minor!C147</f>
        <v>1</v>
      </c>
      <c r="D193" s="107">
        <f>Distt.Minor!D147</f>
        <v>173.51</v>
      </c>
      <c r="E193" s="107">
        <f>Distt.Minor!E147</f>
        <v>200427</v>
      </c>
      <c r="F193" s="107">
        <f>Distt.Minor!F147</f>
        <v>74442700</v>
      </c>
      <c r="G193" s="107">
        <f>Distt.Minor!G147</f>
        <v>2366550</v>
      </c>
      <c r="H193" s="107">
        <f>Distt.Minor!H147</f>
        <v>200</v>
      </c>
    </row>
    <row r="194" spans="1:8" ht="17.100000000000001" customHeight="1">
      <c r="A194" s="97">
        <v>10</v>
      </c>
      <c r="B194" s="633" t="s">
        <v>253</v>
      </c>
      <c r="C194" s="83">
        <f>Distt.Minor!C159</f>
        <v>0</v>
      </c>
      <c r="D194" s="83">
        <f>Distt.Minor!D159</f>
        <v>1831.8</v>
      </c>
      <c r="E194" s="83">
        <f>Distt.Minor!E159</f>
        <v>413857</v>
      </c>
      <c r="F194" s="83">
        <f>Distt.Minor!F159</f>
        <v>77569400</v>
      </c>
      <c r="G194" s="83">
        <f>Distt.Minor!G159</f>
        <v>15673307</v>
      </c>
      <c r="H194" s="83">
        <f>Distt.Minor!H159</f>
        <v>0</v>
      </c>
    </row>
    <row r="195" spans="1:8" ht="17.100000000000001" customHeight="1">
      <c r="A195" s="97">
        <v>11</v>
      </c>
      <c r="B195" s="633" t="s">
        <v>254</v>
      </c>
      <c r="C195" s="82">
        <f>Distt.Minor!C197</f>
        <v>0</v>
      </c>
      <c r="D195" s="82">
        <f>Distt.Minor!D197</f>
        <v>0</v>
      </c>
      <c r="E195" s="82">
        <f>Distt.Minor!E197</f>
        <v>0</v>
      </c>
      <c r="F195" s="82">
        <f>Distt.Minor!F197</f>
        <v>0</v>
      </c>
      <c r="G195" s="82">
        <f>Distt.Minor!G197</f>
        <v>10709450</v>
      </c>
      <c r="H195" s="82">
        <f>Distt.Minor!H197</f>
        <v>0</v>
      </c>
    </row>
    <row r="196" spans="1:8" ht="17.100000000000001" customHeight="1">
      <c r="A196" s="97">
        <v>12</v>
      </c>
      <c r="B196" s="633" t="s">
        <v>289</v>
      </c>
      <c r="C196" s="107">
        <f>Distt.Minor!C211</f>
        <v>0</v>
      </c>
      <c r="D196" s="107">
        <f>Distt.Minor!D211</f>
        <v>0</v>
      </c>
      <c r="E196" s="107">
        <f>Distt.Minor!E211</f>
        <v>0</v>
      </c>
      <c r="F196" s="107">
        <f>Distt.Minor!F211</f>
        <v>0</v>
      </c>
      <c r="G196" s="107">
        <f>Distt.Minor!G211</f>
        <v>797363</v>
      </c>
      <c r="H196" s="107">
        <f>Distt.Minor!H211</f>
        <v>0</v>
      </c>
    </row>
    <row r="197" spans="1:8" ht="17.100000000000001" customHeight="1">
      <c r="A197" s="97">
        <v>14</v>
      </c>
      <c r="B197" s="633" t="s">
        <v>257</v>
      </c>
      <c r="C197" s="83">
        <f>Distt.Minor!C270</f>
        <v>0</v>
      </c>
      <c r="D197" s="83">
        <f>Distt.Minor!D270</f>
        <v>0</v>
      </c>
      <c r="E197" s="83">
        <f>Distt.Minor!E270</f>
        <v>392000</v>
      </c>
      <c r="F197" s="83">
        <f>Distt.Minor!F270</f>
        <v>39200000</v>
      </c>
      <c r="G197" s="83">
        <f>Distt.Minor!G270</f>
        <v>25743000</v>
      </c>
      <c r="H197" s="83">
        <f>Distt.Minor!H270</f>
        <v>900</v>
      </c>
    </row>
    <row r="198" spans="1:8" ht="17.100000000000001" customHeight="1">
      <c r="A198" s="97">
        <v>15</v>
      </c>
      <c r="B198" s="633" t="s">
        <v>277</v>
      </c>
      <c r="C198" s="83">
        <f>Distt.Minor!C253</f>
        <v>0</v>
      </c>
      <c r="D198" s="83">
        <f>Distt.Minor!D253</f>
        <v>72</v>
      </c>
      <c r="E198" s="83">
        <f>Distt.Minor!E253</f>
        <v>117400</v>
      </c>
      <c r="F198" s="83">
        <f>Distt.Minor!F253</f>
        <v>17610000</v>
      </c>
      <c r="G198" s="83">
        <f>Distt.Minor!G253</f>
        <v>3225000</v>
      </c>
      <c r="H198" s="83">
        <f>Distt.Minor!H253</f>
        <v>30</v>
      </c>
    </row>
    <row r="199" spans="1:8" ht="17.100000000000001" customHeight="1">
      <c r="A199" s="97">
        <v>16</v>
      </c>
      <c r="B199" s="633" t="s">
        <v>260</v>
      </c>
      <c r="C199" s="107">
        <f>Distt.Minor!C289</f>
        <v>0</v>
      </c>
      <c r="D199" s="107">
        <f>Distt.Minor!D289</f>
        <v>23085.31</v>
      </c>
      <c r="E199" s="107">
        <f>Distt.Minor!E289</f>
        <v>2015380</v>
      </c>
      <c r="F199" s="107">
        <f>Distt.Minor!F289</f>
        <v>503845000</v>
      </c>
      <c r="G199" s="107">
        <f>Distt.Minor!G289</f>
        <v>76151450</v>
      </c>
      <c r="H199" s="107">
        <f>Distt.Minor!H289</f>
        <v>400</v>
      </c>
    </row>
    <row r="200" spans="1:8" ht="17.100000000000001" customHeight="1">
      <c r="A200" s="97">
        <v>17</v>
      </c>
      <c r="B200" s="633" t="s">
        <v>290</v>
      </c>
      <c r="C200" s="197">
        <f>Distt.Minor!C306</f>
        <v>2</v>
      </c>
      <c r="D200" s="197">
        <f>Distt.Minor!D306</f>
        <v>2874.9</v>
      </c>
      <c r="E200" s="197">
        <f>Distt.Minor!E306</f>
        <v>685951</v>
      </c>
      <c r="F200" s="197">
        <f>Distt.Minor!F306</f>
        <v>171487750</v>
      </c>
      <c r="G200" s="197">
        <f>Distt.Minor!G306</f>
        <v>2503000</v>
      </c>
      <c r="H200" s="197">
        <f>Distt.Minor!H306</f>
        <v>475</v>
      </c>
    </row>
    <row r="201" spans="1:8" ht="17.100000000000001" customHeight="1">
      <c r="A201" s="97">
        <v>18</v>
      </c>
      <c r="B201" s="633" t="s">
        <v>261</v>
      </c>
      <c r="C201" s="167">
        <f>Distt.Minor!C321</f>
        <v>0</v>
      </c>
      <c r="D201" s="167">
        <f>Distt.Minor!D321</f>
        <v>0</v>
      </c>
      <c r="E201" s="167">
        <f>Distt.Minor!E321</f>
        <v>0</v>
      </c>
      <c r="F201" s="167">
        <f>Distt.Minor!F321</f>
        <v>0</v>
      </c>
      <c r="G201" s="167">
        <f>Distt.Minor!G321</f>
        <v>266032000</v>
      </c>
      <c r="H201" s="167">
        <f>Distt.Minor!H321</f>
        <v>1440</v>
      </c>
    </row>
    <row r="202" spans="1:8" ht="17.100000000000001" customHeight="1">
      <c r="A202" s="97">
        <v>19</v>
      </c>
      <c r="B202" s="633" t="s">
        <v>262</v>
      </c>
      <c r="C202" s="82">
        <f>Distt.Minor!C343</f>
        <v>4</v>
      </c>
      <c r="D202" s="82">
        <f>Distt.Minor!D343</f>
        <v>0</v>
      </c>
      <c r="E202" s="82">
        <f>Distt.Minor!E343</f>
        <v>1626733</v>
      </c>
      <c r="F202" s="82">
        <f>Distt.Minor!F343</f>
        <v>102351180</v>
      </c>
      <c r="G202" s="82">
        <f>Distt.Minor!G343</f>
        <v>127680340</v>
      </c>
      <c r="H202" s="82">
        <f>Distt.Minor!H343</f>
        <v>2460</v>
      </c>
    </row>
    <row r="203" spans="1:8" ht="17.100000000000001" customHeight="1">
      <c r="A203" s="97">
        <v>20</v>
      </c>
      <c r="B203" s="633" t="s">
        <v>278</v>
      </c>
      <c r="C203" s="83">
        <f>Distt.Minor!C356</f>
        <v>0</v>
      </c>
      <c r="D203" s="83">
        <f>Distt.Minor!D356</f>
        <v>0</v>
      </c>
      <c r="E203" s="83">
        <f>Distt.Minor!E356</f>
        <v>427800</v>
      </c>
      <c r="F203" s="83">
        <f>Distt.Minor!F356</f>
        <v>128340000</v>
      </c>
      <c r="G203" s="83">
        <f>Distt.Minor!G356</f>
        <v>12834000</v>
      </c>
      <c r="H203" s="83">
        <f>Distt.Minor!H356</f>
        <v>300</v>
      </c>
    </row>
    <row r="204" spans="1:8" ht="17.100000000000001" customHeight="1">
      <c r="A204" s="97">
        <v>21</v>
      </c>
      <c r="B204" s="633" t="s">
        <v>279</v>
      </c>
      <c r="C204" s="83">
        <f>Distt.Minor!C372</f>
        <v>0</v>
      </c>
      <c r="D204" s="83">
        <f>Distt.Minor!D372</f>
        <v>0</v>
      </c>
      <c r="E204" s="83">
        <f>Distt.Minor!E372</f>
        <v>0</v>
      </c>
      <c r="F204" s="83">
        <f>Distt.Minor!F372</f>
        <v>0</v>
      </c>
      <c r="G204" s="83">
        <f>Distt.Minor!G372</f>
        <v>1390000</v>
      </c>
      <c r="H204" s="83">
        <f>Distt.Minor!H372</f>
        <v>0</v>
      </c>
    </row>
    <row r="205" spans="1:8" ht="17.100000000000001" customHeight="1">
      <c r="A205" s="97">
        <v>22</v>
      </c>
      <c r="B205" s="633" t="s">
        <v>264</v>
      </c>
      <c r="C205" s="83">
        <f>Distt.Minor!C386</f>
        <v>2</v>
      </c>
      <c r="D205" s="83">
        <f>Distt.Minor!D386</f>
        <v>3.9847000000000001</v>
      </c>
      <c r="E205" s="83">
        <f>Distt.Minor!E386</f>
        <v>1066960</v>
      </c>
      <c r="F205" s="83">
        <f>Distt.Minor!F386</f>
        <v>106425550</v>
      </c>
      <c r="G205" s="83">
        <f>Distt.Minor!G386</f>
        <v>72214400</v>
      </c>
      <c r="H205" s="83">
        <f>Distt.Minor!H386</f>
        <v>895</v>
      </c>
    </row>
    <row r="206" spans="1:8" ht="17.100000000000001" customHeight="1">
      <c r="A206" s="97">
        <v>23</v>
      </c>
      <c r="B206" s="633" t="s">
        <v>265</v>
      </c>
      <c r="C206" s="83">
        <f>Distt.Minor!C403</f>
        <v>6</v>
      </c>
      <c r="D206" s="83">
        <f>Distt.Minor!D403</f>
        <v>21951.77</v>
      </c>
      <c r="E206" s="83">
        <f>Distt.Minor!E403</f>
        <v>8466662</v>
      </c>
      <c r="F206" s="83">
        <f>Distt.Minor!F403</f>
        <v>1996719000</v>
      </c>
      <c r="G206" s="83">
        <f>Distt.Minor!G403</f>
        <v>205605000</v>
      </c>
      <c r="H206" s="83">
        <f>Distt.Minor!H403</f>
        <v>830</v>
      </c>
    </row>
    <row r="207" spans="1:8" ht="17.100000000000001" customHeight="1">
      <c r="A207" s="97">
        <v>24</v>
      </c>
      <c r="B207" s="633" t="s">
        <v>266</v>
      </c>
      <c r="C207" s="107">
        <f>Distt.Minor!C419</f>
        <v>0</v>
      </c>
      <c r="D207" s="107">
        <f>Distt.Minor!D419</f>
        <v>0</v>
      </c>
      <c r="E207" s="107">
        <f>Distt.Minor!E419</f>
        <v>0</v>
      </c>
      <c r="F207" s="107">
        <f>Distt.Minor!F419</f>
        <v>0</v>
      </c>
      <c r="G207" s="107">
        <f>Distt.Minor!G419</f>
        <v>0</v>
      </c>
      <c r="H207" s="107">
        <f>Distt.Minor!H419</f>
        <v>0</v>
      </c>
    </row>
    <row r="208" spans="1:8" ht="17.100000000000001" customHeight="1">
      <c r="A208" s="97">
        <v>25</v>
      </c>
      <c r="B208" s="166" t="s">
        <v>280</v>
      </c>
      <c r="C208" s="107">
        <f>Distt.Minor!C437</f>
        <v>0</v>
      </c>
      <c r="D208" s="107">
        <f>Distt.Minor!D437</f>
        <v>1262.68</v>
      </c>
      <c r="E208" s="107">
        <f>Distt.Minor!E437</f>
        <v>487738</v>
      </c>
      <c r="F208" s="107">
        <f>Distt.Minor!F437</f>
        <v>29113800</v>
      </c>
      <c r="G208" s="107">
        <f>Distt.Minor!G437</f>
        <v>16845000</v>
      </c>
      <c r="H208" s="107">
        <f>Distt.Minor!H437</f>
        <v>1670</v>
      </c>
    </row>
    <row r="209" spans="1:8" ht="17.100000000000001" customHeight="1">
      <c r="A209" s="97">
        <v>26</v>
      </c>
      <c r="B209" s="634" t="s">
        <v>281</v>
      </c>
      <c r="C209" s="185">
        <f>Distt.Minor!C451</f>
        <v>4</v>
      </c>
      <c r="D209" s="185">
        <f>Distt.Minor!D451</f>
        <v>3164.34</v>
      </c>
      <c r="E209" s="185">
        <f>Distt.Minor!E451</f>
        <v>2554503</v>
      </c>
      <c r="F209" s="185">
        <f>Distt.Minor!F451</f>
        <v>766350900</v>
      </c>
      <c r="G209" s="185">
        <f>Distt.Minor!G451</f>
        <v>288190000</v>
      </c>
      <c r="H209" s="185">
        <f>Distt.Minor!H451</f>
        <v>1000</v>
      </c>
    </row>
    <row r="210" spans="1:8" ht="17.100000000000001" customHeight="1">
      <c r="A210" s="97">
        <v>28</v>
      </c>
      <c r="B210" s="633" t="s">
        <v>269</v>
      </c>
      <c r="C210" s="107">
        <f>Distt.Minor!C475</f>
        <v>0</v>
      </c>
      <c r="D210" s="107">
        <f>Distt.Minor!D475</f>
        <v>0</v>
      </c>
      <c r="E210" s="107">
        <f>Distt.Minor!E475</f>
        <v>516829</v>
      </c>
      <c r="F210" s="107">
        <f>Distt.Minor!F475</f>
        <v>15504870</v>
      </c>
      <c r="G210" s="107">
        <f>Distt.Minor!G475</f>
        <v>26495000</v>
      </c>
      <c r="H210" s="107">
        <f>Distt.Minor!H475</f>
        <v>1600</v>
      </c>
    </row>
    <row r="211" spans="1:8" ht="17.100000000000001" customHeight="1">
      <c r="A211" s="97">
        <v>29</v>
      </c>
      <c r="B211" s="633" t="s">
        <v>270</v>
      </c>
      <c r="C211" s="184">
        <f>Distt.Minor!C496</f>
        <v>0</v>
      </c>
      <c r="D211" s="184">
        <f>Distt.Minor!D496</f>
        <v>0</v>
      </c>
      <c r="E211" s="184">
        <f>Distt.Minor!E496</f>
        <v>645300</v>
      </c>
      <c r="F211" s="184">
        <f>Distt.Minor!F496</f>
        <v>141966000</v>
      </c>
      <c r="G211" s="184">
        <f>Distt.Minor!G496</f>
        <v>49286000</v>
      </c>
      <c r="H211" s="184">
        <f>Distt.Minor!H496</f>
        <v>600</v>
      </c>
    </row>
    <row r="212" spans="1:8" ht="17.100000000000001" customHeight="1">
      <c r="A212" s="97">
        <v>30</v>
      </c>
      <c r="B212" s="633" t="s">
        <v>283</v>
      </c>
      <c r="C212" s="107">
        <f>Distt.Minor!C510</f>
        <v>0</v>
      </c>
      <c r="D212" s="107">
        <f>Distt.Minor!D510</f>
        <v>0</v>
      </c>
      <c r="E212" s="107">
        <f>Distt.Minor!E510</f>
        <v>5960526</v>
      </c>
      <c r="F212" s="107">
        <f>Distt.Minor!F510</f>
        <v>298026300</v>
      </c>
      <c r="G212" s="107">
        <f>Distt.Minor!G510</f>
        <v>227822000</v>
      </c>
      <c r="H212" s="107">
        <f>Distt.Minor!H510</f>
        <v>1350</v>
      </c>
    </row>
    <row r="213" spans="1:8" ht="17.100000000000001" customHeight="1">
      <c r="A213" s="97">
        <v>31</v>
      </c>
      <c r="B213" s="633" t="s">
        <v>272</v>
      </c>
      <c r="C213" s="110">
        <f>Distt.Minor!C528</f>
        <v>0</v>
      </c>
      <c r="D213" s="110">
        <f>Distt.Minor!D528</f>
        <v>0</v>
      </c>
      <c r="E213" s="110">
        <f>Distt.Minor!E528</f>
        <v>0</v>
      </c>
      <c r="F213" s="110">
        <f>Distt.Minor!F528</f>
        <v>0</v>
      </c>
      <c r="G213" s="110">
        <f>Distt.Minor!G528</f>
        <v>0</v>
      </c>
      <c r="H213" s="110">
        <f>Distt.Minor!H528</f>
        <v>0</v>
      </c>
    </row>
    <row r="214" spans="1:8" ht="17.100000000000001" customHeight="1">
      <c r="A214" s="35"/>
      <c r="B214" s="35" t="s">
        <v>49</v>
      </c>
      <c r="C214" s="35">
        <f t="shared" ref="C214:H214" si="16">SUM(C186:C213)</f>
        <v>99</v>
      </c>
      <c r="D214" s="34">
        <f t="shared" si="16"/>
        <v>92913.635599999994</v>
      </c>
      <c r="E214" s="33">
        <f t="shared" si="16"/>
        <v>48467964</v>
      </c>
      <c r="F214" s="35">
        <f t="shared" si="16"/>
        <v>9476885970</v>
      </c>
      <c r="G214" s="35">
        <f t="shared" si="16"/>
        <v>2316638938</v>
      </c>
      <c r="H214" s="33">
        <f t="shared" si="16"/>
        <v>19086</v>
      </c>
    </row>
    <row r="215" spans="1:8" ht="17.100000000000001" customHeight="1">
      <c r="A215" s="40"/>
      <c r="B215" s="40"/>
      <c r="C215" s="36"/>
      <c r="D215" s="37"/>
      <c r="E215" s="38"/>
      <c r="F215" s="36"/>
      <c r="G215" s="38"/>
      <c r="H215" s="38"/>
    </row>
    <row r="216" spans="1:8" ht="17.100000000000001" customHeight="1">
      <c r="A216" s="40"/>
      <c r="B216" s="40"/>
      <c r="C216" s="36"/>
      <c r="D216" s="37"/>
      <c r="E216" s="38"/>
      <c r="F216" s="36"/>
      <c r="G216" s="38"/>
      <c r="H216" s="38"/>
    </row>
    <row r="217" spans="1:8" ht="17.100000000000001" customHeight="1">
      <c r="A217" s="939" t="s">
        <v>59</v>
      </c>
      <c r="B217" s="939"/>
      <c r="C217" s="939"/>
      <c r="D217" s="939"/>
      <c r="E217" s="939"/>
      <c r="F217" s="939"/>
      <c r="G217" s="939"/>
      <c r="H217" s="939"/>
    </row>
    <row r="218" spans="1:8" ht="17.100000000000001" customHeight="1">
      <c r="A218" s="779" t="s">
        <v>2</v>
      </c>
      <c r="B218" s="781" t="s">
        <v>275</v>
      </c>
      <c r="C218" s="709" t="s">
        <v>4</v>
      </c>
      <c r="D218" s="709" t="s">
        <v>5</v>
      </c>
      <c r="E218" s="709" t="s">
        <v>6</v>
      </c>
      <c r="F218" s="709" t="s">
        <v>7</v>
      </c>
      <c r="G218" s="709" t="s">
        <v>8</v>
      </c>
      <c r="H218" s="709" t="s">
        <v>9</v>
      </c>
    </row>
    <row r="219" spans="1:8" ht="17.100000000000001" customHeight="1">
      <c r="A219" s="780"/>
      <c r="B219" s="782"/>
      <c r="C219" s="4" t="s">
        <v>10</v>
      </c>
      <c r="D219" s="4" t="s">
        <v>51</v>
      </c>
      <c r="E219" s="4" t="s">
        <v>78</v>
      </c>
      <c r="F219" s="54" t="s">
        <v>79</v>
      </c>
      <c r="G219" s="54" t="s">
        <v>79</v>
      </c>
      <c r="H219" s="4" t="s">
        <v>12</v>
      </c>
    </row>
    <row r="220" spans="1:8" ht="17.100000000000001" customHeight="1">
      <c r="A220" s="97">
        <v>1</v>
      </c>
      <c r="B220" s="166" t="s">
        <v>247</v>
      </c>
      <c r="C220" s="107">
        <f>Distt.Minor!C45</f>
        <v>6</v>
      </c>
      <c r="D220" s="107">
        <f>Distt.Minor!D45</f>
        <v>6</v>
      </c>
      <c r="E220" s="107">
        <f>Distt.Minor!E45</f>
        <v>0</v>
      </c>
      <c r="F220" s="107">
        <f>Distt.Minor!F45</f>
        <v>0</v>
      </c>
      <c r="G220" s="107">
        <f>Distt.Minor!G45</f>
        <v>963000</v>
      </c>
      <c r="H220" s="107">
        <f>Distt.Minor!H45</f>
        <v>0</v>
      </c>
    </row>
    <row r="221" spans="1:8" ht="17.100000000000001" customHeight="1">
      <c r="A221" s="97">
        <v>2</v>
      </c>
      <c r="B221" s="166" t="s">
        <v>250</v>
      </c>
      <c r="C221" s="107">
        <f>Distt.Minor!C103</f>
        <v>5</v>
      </c>
      <c r="D221" s="107">
        <f>Distt.Minor!D103</f>
        <v>4.5599999999999996</v>
      </c>
      <c r="E221" s="107">
        <f>Distt.Minor!E103</f>
        <v>5000</v>
      </c>
      <c r="F221" s="107">
        <f>Distt.Minor!F103</f>
        <v>1750000</v>
      </c>
      <c r="G221" s="107">
        <f>Distt.Minor!G103</f>
        <v>2493799</v>
      </c>
      <c r="H221" s="107">
        <f>Distt.Minor!H103</f>
        <v>35</v>
      </c>
    </row>
    <row r="222" spans="1:8" ht="17.100000000000001" customHeight="1">
      <c r="A222" s="97">
        <v>3</v>
      </c>
      <c r="B222" s="166" t="s">
        <v>251</v>
      </c>
      <c r="C222" s="83">
        <f>Distt.Minor!C127</f>
        <v>12</v>
      </c>
      <c r="D222" s="83">
        <f>Distt.Minor!D127</f>
        <v>50.29</v>
      </c>
      <c r="E222" s="83">
        <f>Distt.Minor!E127</f>
        <v>25455</v>
      </c>
      <c r="F222" s="83">
        <f>Distt.Minor!F127</f>
        <v>6363750</v>
      </c>
      <c r="G222" s="83">
        <f>Distt.Minor!G127</f>
        <v>1654573</v>
      </c>
      <c r="H222" s="83">
        <f>Distt.Minor!H127</f>
        <v>25</v>
      </c>
    </row>
    <row r="223" spans="1:8" ht="17.100000000000001" customHeight="1">
      <c r="A223" s="97">
        <v>4</v>
      </c>
      <c r="B223" s="166" t="s">
        <v>287</v>
      </c>
      <c r="C223" s="168">
        <f>Distt.Minor!C146</f>
        <v>17</v>
      </c>
      <c r="D223" s="168">
        <f>Distt.Minor!D146</f>
        <v>33.513400000000004</v>
      </c>
      <c r="E223" s="168">
        <f>Distt.Minor!E146</f>
        <v>222130</v>
      </c>
      <c r="F223" s="168">
        <f>Distt.Minor!F146</f>
        <v>34159500</v>
      </c>
      <c r="G223" s="168">
        <f>Distt.Minor!G146</f>
        <v>18882000</v>
      </c>
      <c r="H223" s="168">
        <f>Distt.Minor!H146</f>
        <v>135</v>
      </c>
    </row>
    <row r="224" spans="1:8" ht="17.100000000000001" customHeight="1">
      <c r="A224" s="97">
        <v>5</v>
      </c>
      <c r="B224" s="166" t="s">
        <v>253</v>
      </c>
      <c r="C224" s="168">
        <f>Distt.Minor!C157</f>
        <v>18</v>
      </c>
      <c r="D224" s="168">
        <f>Distt.Minor!D157</f>
        <v>149.04999999999998</v>
      </c>
      <c r="E224" s="168">
        <f>Distt.Minor!E157</f>
        <v>21995.09</v>
      </c>
      <c r="F224" s="168">
        <f>Distt.Minor!F157</f>
        <v>2419459.9</v>
      </c>
      <c r="G224" s="168">
        <f>Distt.Minor!G157</f>
        <v>3667622</v>
      </c>
      <c r="H224" s="168">
        <f>Distt.Minor!H157</f>
        <v>3</v>
      </c>
    </row>
    <row r="225" spans="1:8" ht="17.100000000000001" customHeight="1">
      <c r="A225" s="97">
        <v>6</v>
      </c>
      <c r="B225" s="166" t="s">
        <v>257</v>
      </c>
      <c r="C225" s="107">
        <f>Distt.Minor!C266</f>
        <v>11</v>
      </c>
      <c r="D225" s="107">
        <f>Distt.Minor!D266</f>
        <v>400.69929999999999</v>
      </c>
      <c r="E225" s="107">
        <f>Distt.Minor!E266</f>
        <v>339740</v>
      </c>
      <c r="F225" s="107">
        <f>Distt.Minor!F266</f>
        <v>50961000</v>
      </c>
      <c r="G225" s="107">
        <f>Distt.Minor!G266</f>
        <v>18011000</v>
      </c>
      <c r="H225" s="107">
        <f>Distt.Minor!H266</f>
        <v>60</v>
      </c>
    </row>
    <row r="226" spans="1:8" ht="17.100000000000001" customHeight="1">
      <c r="A226" s="97">
        <v>7</v>
      </c>
      <c r="B226" s="166" t="s">
        <v>290</v>
      </c>
      <c r="C226" s="167">
        <f>Distt.Minor!C305</f>
        <v>1</v>
      </c>
      <c r="D226" s="167">
        <f>Distt.Minor!D305</f>
        <v>1</v>
      </c>
      <c r="E226" s="167">
        <f>Distt.Minor!E305</f>
        <v>0</v>
      </c>
      <c r="F226" s="167">
        <f>Distt.Minor!F305</f>
        <v>0</v>
      </c>
      <c r="G226" s="167">
        <f>Distt.Minor!G305</f>
        <v>34988</v>
      </c>
      <c r="H226" s="167">
        <f>Distt.Minor!H305</f>
        <v>0</v>
      </c>
    </row>
    <row r="227" spans="1:8" ht="17.100000000000001" customHeight="1">
      <c r="A227" s="97">
        <v>8</v>
      </c>
      <c r="B227" s="166" t="s">
        <v>366</v>
      </c>
      <c r="C227" s="82">
        <f>Distt.Minor!C316</f>
        <v>4</v>
      </c>
      <c r="D227" s="82">
        <f>Distt.Minor!D316</f>
        <v>13.671900000000001</v>
      </c>
      <c r="E227" s="82">
        <f>Distt.Minor!E316</f>
        <v>9333</v>
      </c>
      <c r="F227" s="82">
        <f>Distt.Minor!F316</f>
        <v>2799900</v>
      </c>
      <c r="G227" s="82">
        <f>Distt.Minor!G316</f>
        <v>1274000</v>
      </c>
      <c r="H227" s="82">
        <f>Distt.Minor!H316</f>
        <v>10</v>
      </c>
    </row>
    <row r="228" spans="1:8" ht="17.100000000000001" customHeight="1">
      <c r="A228" s="97">
        <v>9</v>
      </c>
      <c r="B228" s="166" t="s">
        <v>262</v>
      </c>
      <c r="C228" s="83">
        <f>Distt.Minor!C335</f>
        <v>88</v>
      </c>
      <c r="D228" s="83">
        <f>Distt.Minor!D335</f>
        <v>1340.58</v>
      </c>
      <c r="E228" s="83">
        <f>Distt.Minor!E335</f>
        <v>2036792</v>
      </c>
      <c r="F228" s="83">
        <f>Distt.Minor!F335</f>
        <v>203679200</v>
      </c>
      <c r="G228" s="83">
        <f>Distt.Minor!G335</f>
        <v>167709000</v>
      </c>
      <c r="H228" s="83">
        <f>Distt.Minor!H335</f>
        <v>650</v>
      </c>
    </row>
    <row r="229" spans="1:8" ht="17.100000000000001" customHeight="1">
      <c r="A229" s="97">
        <v>10</v>
      </c>
      <c r="B229" s="166" t="s">
        <v>264</v>
      </c>
      <c r="C229" s="83">
        <f>Distt.Minor!C380</f>
        <v>182</v>
      </c>
      <c r="D229" s="83">
        <f>Distt.Minor!D380</f>
        <v>6384.9759999999997</v>
      </c>
      <c r="E229" s="83">
        <f>Distt.Minor!E380</f>
        <v>5002204.21</v>
      </c>
      <c r="F229" s="83">
        <f>Distt.Minor!F380</f>
        <v>1233017740</v>
      </c>
      <c r="G229" s="83">
        <f>Distt.Minor!G380</f>
        <v>465649718</v>
      </c>
      <c r="H229" s="83">
        <f>Distt.Minor!H380</f>
        <v>5417</v>
      </c>
    </row>
    <row r="230" spans="1:8" ht="17.100000000000001" customHeight="1">
      <c r="A230" s="97">
        <v>11</v>
      </c>
      <c r="B230" s="170" t="s">
        <v>266</v>
      </c>
      <c r="C230" s="107">
        <f>Distt.Minor!C416</f>
        <v>9</v>
      </c>
      <c r="D230" s="107">
        <f>Distt.Minor!D416</f>
        <v>10.48</v>
      </c>
      <c r="E230" s="107">
        <f>Distt.Minor!E416</f>
        <v>2600</v>
      </c>
      <c r="F230" s="107">
        <f>Distt.Minor!F416</f>
        <v>494000</v>
      </c>
      <c r="G230" s="107">
        <f>Distt.Minor!G416</f>
        <v>983000</v>
      </c>
      <c r="H230" s="107">
        <f>Distt.Minor!H416</f>
        <v>6</v>
      </c>
    </row>
    <row r="231" spans="1:8" ht="17.100000000000001" customHeight="1">
      <c r="A231" s="97">
        <v>12</v>
      </c>
      <c r="B231" s="166" t="s">
        <v>265</v>
      </c>
      <c r="C231" s="200">
        <f>Distt.Minor!C398</f>
        <v>45</v>
      </c>
      <c r="D231" s="236">
        <f>Distt.Minor!D398</f>
        <v>39.72</v>
      </c>
      <c r="E231" s="218">
        <f>Distt.Minor!E398</f>
        <v>3257140</v>
      </c>
      <c r="F231" s="218">
        <f>Distt.Minor!F398</f>
        <v>1302094000</v>
      </c>
      <c r="G231" s="218">
        <f>Distt.Minor!G398</f>
        <v>164802000</v>
      </c>
      <c r="H231" s="218">
        <f>Distt.Minor!H398</f>
        <v>759</v>
      </c>
    </row>
    <row r="232" spans="1:8" ht="17.100000000000001" customHeight="1">
      <c r="A232" s="97">
        <v>13</v>
      </c>
      <c r="B232" s="166" t="s">
        <v>270</v>
      </c>
      <c r="C232" s="82">
        <f>Distt.Minor!C493</f>
        <v>9</v>
      </c>
      <c r="D232" s="82">
        <f>Distt.Minor!D493</f>
        <v>14.72</v>
      </c>
      <c r="E232" s="82">
        <f>Distt.Minor!E493</f>
        <v>2525</v>
      </c>
      <c r="F232" s="82">
        <f>Distt.Minor!F493</f>
        <v>404000</v>
      </c>
      <c r="G232" s="82">
        <f>Distt.Minor!G493</f>
        <v>579000</v>
      </c>
      <c r="H232" s="82">
        <f>Distt.Minor!H493</f>
        <v>156</v>
      </c>
    </row>
    <row r="233" spans="1:8" ht="17.100000000000001" customHeight="1">
      <c r="A233" s="97">
        <v>14</v>
      </c>
      <c r="B233" s="166" t="s">
        <v>272</v>
      </c>
      <c r="C233" s="168">
        <f>Distt.Minor!C525</f>
        <v>38</v>
      </c>
      <c r="D233" s="168">
        <f>Distt.Minor!D525</f>
        <v>952.57</v>
      </c>
      <c r="E233" s="168">
        <f>Distt.Minor!E525</f>
        <v>49089</v>
      </c>
      <c r="F233" s="168">
        <f>Distt.Minor!F525</f>
        <v>17181150</v>
      </c>
      <c r="G233" s="168">
        <f>Distt.Minor!G525</f>
        <v>4418000</v>
      </c>
      <c r="H233" s="168">
        <f>Distt.Minor!H525</f>
        <v>296</v>
      </c>
    </row>
    <row r="234" spans="1:8" ht="17.100000000000001" customHeight="1">
      <c r="A234" s="935" t="s">
        <v>49</v>
      </c>
      <c r="B234" s="936"/>
      <c r="C234" s="35">
        <f t="shared" ref="C234:H234" si="17">SUM(C220:C233)</f>
        <v>445</v>
      </c>
      <c r="D234" s="34">
        <f t="shared" si="17"/>
        <v>9401.8305999999975</v>
      </c>
      <c r="E234" s="35">
        <f t="shared" si="17"/>
        <v>10974003.300000001</v>
      </c>
      <c r="F234" s="33">
        <f t="shared" si="17"/>
        <v>2855323699.9000001</v>
      </c>
      <c r="G234" s="33">
        <f t="shared" si="17"/>
        <v>851121700</v>
      </c>
      <c r="H234" s="35">
        <f t="shared" si="17"/>
        <v>7552</v>
      </c>
    </row>
    <row r="235" spans="1:8" ht="17.100000000000001" customHeight="1">
      <c r="A235" s="111"/>
      <c r="B235" s="111"/>
      <c r="C235" s="111"/>
      <c r="D235" s="41"/>
      <c r="E235" s="111"/>
      <c r="F235" s="111"/>
      <c r="G235" s="111"/>
      <c r="H235" s="111"/>
    </row>
    <row r="236" spans="1:8" ht="17.100000000000001" customHeight="1">
      <c r="A236" s="939" t="s">
        <v>142</v>
      </c>
      <c r="B236" s="939"/>
      <c r="C236" s="939"/>
      <c r="D236" s="939"/>
      <c r="E236" s="939"/>
      <c r="F236" s="939"/>
      <c r="G236" s="939"/>
      <c r="H236" s="939"/>
    </row>
    <row r="237" spans="1:8" ht="17.100000000000001" customHeight="1">
      <c r="A237" s="779" t="s">
        <v>2</v>
      </c>
      <c r="B237" s="781" t="s">
        <v>275</v>
      </c>
      <c r="C237" s="709" t="s">
        <v>4</v>
      </c>
      <c r="D237" s="709" t="s">
        <v>5</v>
      </c>
      <c r="E237" s="709" t="s">
        <v>6</v>
      </c>
      <c r="F237" s="709" t="s">
        <v>7</v>
      </c>
      <c r="G237" s="709" t="s">
        <v>8</v>
      </c>
      <c r="H237" s="709" t="s">
        <v>9</v>
      </c>
    </row>
    <row r="238" spans="1:8" ht="17.100000000000001" customHeight="1">
      <c r="A238" s="780"/>
      <c r="B238" s="782"/>
      <c r="C238" s="4" t="s">
        <v>10</v>
      </c>
      <c r="D238" s="4" t="s">
        <v>51</v>
      </c>
      <c r="E238" s="4" t="s">
        <v>78</v>
      </c>
      <c r="F238" s="54" t="s">
        <v>79</v>
      </c>
      <c r="G238" s="54" t="s">
        <v>79</v>
      </c>
      <c r="H238" s="4" t="s">
        <v>12</v>
      </c>
    </row>
    <row r="239" spans="1:8" ht="17.100000000000001" customHeight="1">
      <c r="A239" s="97">
        <v>1</v>
      </c>
      <c r="B239" s="166" t="s">
        <v>253</v>
      </c>
      <c r="C239" s="82">
        <f>Distt.Minor!C160</f>
        <v>4</v>
      </c>
      <c r="D239" s="82">
        <f>Distt.Minor!D160</f>
        <v>4</v>
      </c>
      <c r="E239" s="82">
        <f>Distt.Minor!E160</f>
        <v>797530</v>
      </c>
      <c r="F239" s="82">
        <f>Distt.Minor!F160</f>
        <v>518894500</v>
      </c>
      <c r="G239" s="82">
        <f>Distt.Minor!G160</f>
        <v>22390125</v>
      </c>
      <c r="H239" s="82">
        <f>Distt.Minor!H160</f>
        <v>12</v>
      </c>
    </row>
    <row r="240" spans="1:8" ht="17.100000000000001" customHeight="1">
      <c r="A240" s="97">
        <v>2</v>
      </c>
      <c r="B240" s="166" t="s">
        <v>259</v>
      </c>
      <c r="C240" s="83">
        <f>Distt.Minor!C246</f>
        <v>346</v>
      </c>
      <c r="D240" s="83">
        <f>Distt.Minor!D246</f>
        <v>350</v>
      </c>
      <c r="E240" s="83">
        <f>Distt.Minor!E246</f>
        <v>192959.52</v>
      </c>
      <c r="F240" s="83">
        <f>Distt.Minor!F246</f>
        <v>96479760</v>
      </c>
      <c r="G240" s="83">
        <f>Distt.Minor!G246</f>
        <v>37427000</v>
      </c>
      <c r="H240" s="83">
        <f>Distt.Minor!H246</f>
        <v>2650</v>
      </c>
    </row>
    <row r="241" spans="1:8" ht="17.100000000000001" customHeight="1">
      <c r="A241" s="97">
        <v>3</v>
      </c>
      <c r="B241" s="166" t="s">
        <v>290</v>
      </c>
      <c r="C241" s="167">
        <f>Distt.Minor!C304</f>
        <v>59</v>
      </c>
      <c r="D241" s="167">
        <f>Distt.Minor!D304</f>
        <v>250.83</v>
      </c>
      <c r="E241" s="167">
        <f>Distt.Minor!E304</f>
        <v>1406447</v>
      </c>
      <c r="F241" s="167">
        <f>Distt.Minor!F304</f>
        <v>1265802300</v>
      </c>
      <c r="G241" s="167">
        <f>Distt.Minor!G304</f>
        <v>23045774</v>
      </c>
      <c r="H241" s="167">
        <f>Distt.Minor!H304</f>
        <v>1860</v>
      </c>
    </row>
    <row r="242" spans="1:8" ht="17.100000000000001" customHeight="1">
      <c r="A242" s="97">
        <v>4</v>
      </c>
      <c r="B242" s="166" t="s">
        <v>279</v>
      </c>
      <c r="C242" s="187">
        <f>Distt.Minor!C369</f>
        <v>49</v>
      </c>
      <c r="D242" s="187">
        <f>Distt.Minor!D369</f>
        <v>1493.1</v>
      </c>
      <c r="E242" s="187">
        <f>Distt.Minor!E369</f>
        <v>1749591.56</v>
      </c>
      <c r="F242" s="187">
        <f>Distt.Minor!F369</f>
        <v>2974305652</v>
      </c>
      <c r="G242" s="187">
        <f>Distt.Minor!G369</f>
        <v>548412000</v>
      </c>
      <c r="H242" s="187">
        <f>Distt.Minor!H369</f>
        <v>66</v>
      </c>
    </row>
    <row r="243" spans="1:8" ht="17.100000000000001" customHeight="1">
      <c r="A243" s="97">
        <v>5</v>
      </c>
      <c r="B243" s="166" t="s">
        <v>270</v>
      </c>
      <c r="C243" s="168">
        <f>Distt.Minor!C494</f>
        <v>27</v>
      </c>
      <c r="D243" s="168">
        <f>Distt.Minor!D494</f>
        <v>26.18</v>
      </c>
      <c r="E243" s="168">
        <f>Distt.Minor!E494</f>
        <v>315600</v>
      </c>
      <c r="F243" s="168">
        <f>Distt.Minor!F494</f>
        <v>41028000</v>
      </c>
      <c r="G243" s="168">
        <f>Distt.Minor!G494</f>
        <v>6713000</v>
      </c>
      <c r="H243" s="168">
        <f>Distt.Minor!H494</f>
        <v>760</v>
      </c>
    </row>
    <row r="244" spans="1:8" ht="17.100000000000001" customHeight="1">
      <c r="A244" s="935" t="s">
        <v>49</v>
      </c>
      <c r="B244" s="936"/>
      <c r="C244" s="35">
        <f t="shared" ref="C244:H244" si="18">SUM(C239:C243)</f>
        <v>485</v>
      </c>
      <c r="D244" s="34">
        <f t="shared" si="18"/>
        <v>2124.1099999999997</v>
      </c>
      <c r="E244" s="35">
        <f t="shared" si="18"/>
        <v>4462128.08</v>
      </c>
      <c r="F244" s="35">
        <f t="shared" si="18"/>
        <v>4896510212</v>
      </c>
      <c r="G244" s="35">
        <f t="shared" si="18"/>
        <v>637987899</v>
      </c>
      <c r="H244" s="35">
        <f t="shared" si="18"/>
        <v>5348</v>
      </c>
    </row>
    <row r="245" spans="1:8" ht="17.100000000000001" customHeight="1">
      <c r="A245" s="40"/>
      <c r="B245" s="40"/>
      <c r="C245" s="36"/>
      <c r="D245" s="37"/>
      <c r="E245" s="38"/>
      <c r="F245" s="36"/>
      <c r="G245" s="38"/>
      <c r="H245" s="38"/>
    </row>
    <row r="246" spans="1:8" ht="17.100000000000001" customHeight="1">
      <c r="A246" s="939" t="s">
        <v>61</v>
      </c>
      <c r="B246" s="939"/>
      <c r="C246" s="939"/>
      <c r="D246" s="939"/>
      <c r="E246" s="939"/>
      <c r="F246" s="939"/>
      <c r="G246" s="939"/>
      <c r="H246" s="939"/>
    </row>
    <row r="247" spans="1:8" ht="17.100000000000001" customHeight="1">
      <c r="A247" s="779" t="s">
        <v>2</v>
      </c>
      <c r="B247" s="781" t="s">
        <v>275</v>
      </c>
      <c r="C247" s="709" t="s">
        <v>4</v>
      </c>
      <c r="D247" s="709" t="s">
        <v>5</v>
      </c>
      <c r="E247" s="709" t="s">
        <v>6</v>
      </c>
      <c r="F247" s="709" t="s">
        <v>7</v>
      </c>
      <c r="G247" s="709" t="s">
        <v>8</v>
      </c>
      <c r="H247" s="709" t="s">
        <v>9</v>
      </c>
    </row>
    <row r="248" spans="1:8" ht="17.100000000000001" customHeight="1">
      <c r="A248" s="780"/>
      <c r="B248" s="782"/>
      <c r="C248" s="4" t="s">
        <v>10</v>
      </c>
      <c r="D248" s="4" t="s">
        <v>51</v>
      </c>
      <c r="E248" s="4" t="s">
        <v>78</v>
      </c>
      <c r="F248" s="54" t="s">
        <v>79</v>
      </c>
      <c r="G248" s="54" t="s">
        <v>79</v>
      </c>
      <c r="H248" s="4" t="s">
        <v>12</v>
      </c>
    </row>
    <row r="249" spans="1:8" ht="17.100000000000001" customHeight="1">
      <c r="A249" s="97">
        <v>1</v>
      </c>
      <c r="B249" s="633" t="s">
        <v>245</v>
      </c>
      <c r="C249" s="182">
        <f>Distt.Minor!C8</f>
        <v>109</v>
      </c>
      <c r="D249" s="182">
        <f>Distt.Minor!D8</f>
        <v>185.23999999999998</v>
      </c>
      <c r="E249" s="182">
        <f>Distt.Minor!E8</f>
        <v>1629216.75</v>
      </c>
      <c r="F249" s="182">
        <f>Distt.Minor!F8</f>
        <v>2123607725</v>
      </c>
      <c r="G249" s="182">
        <f>Distt.Minor!G8</f>
        <v>409329994</v>
      </c>
      <c r="H249" s="182">
        <f>Distt.Minor!H8</f>
        <v>830</v>
      </c>
    </row>
    <row r="250" spans="1:8" ht="17.100000000000001" customHeight="1">
      <c r="A250" s="97">
        <v>2</v>
      </c>
      <c r="B250" s="633" t="s">
        <v>276</v>
      </c>
      <c r="C250" s="64">
        <f>Distt.Minor!C26</f>
        <v>73</v>
      </c>
      <c r="D250" s="64">
        <f>Distt.Minor!D26</f>
        <v>131.1174</v>
      </c>
      <c r="E250" s="64">
        <f>Distt.Minor!E26</f>
        <v>1950170</v>
      </c>
      <c r="F250" s="64">
        <f>Distt.Minor!F26</f>
        <v>1140983300</v>
      </c>
      <c r="G250" s="64">
        <f>Distt.Minor!G26</f>
        <v>175797000</v>
      </c>
      <c r="H250" s="64">
        <f>Distt.Minor!H26</f>
        <v>550</v>
      </c>
    </row>
    <row r="251" spans="1:8" ht="17.100000000000001" customHeight="1">
      <c r="A251" s="97">
        <v>3</v>
      </c>
      <c r="B251" s="633" t="s">
        <v>247</v>
      </c>
      <c r="C251" s="107">
        <f>Distt.Minor!C44</f>
        <v>93</v>
      </c>
      <c r="D251" s="107">
        <f>Distt.Minor!D44</f>
        <v>140</v>
      </c>
      <c r="E251" s="107">
        <f>Distt.Minor!E44</f>
        <v>760416.66</v>
      </c>
      <c r="F251" s="107">
        <f>Distt.Minor!F44</f>
        <v>1140618990</v>
      </c>
      <c r="G251" s="107">
        <f>Distt.Minor!G44</f>
        <v>209772000</v>
      </c>
      <c r="H251" s="107">
        <f>Distt.Minor!H44</f>
        <v>1000</v>
      </c>
    </row>
    <row r="252" spans="1:8" ht="17.100000000000001" customHeight="1">
      <c r="A252" s="97">
        <v>4</v>
      </c>
      <c r="B252" s="633" t="s">
        <v>250</v>
      </c>
      <c r="C252" s="83">
        <f>Distt.Minor!C108</f>
        <v>27</v>
      </c>
      <c r="D252" s="83">
        <f>Distt.Minor!D108</f>
        <v>33</v>
      </c>
      <c r="E252" s="83">
        <f>Distt.Minor!E108</f>
        <v>2633000</v>
      </c>
      <c r="F252" s="83">
        <f>Distt.Minor!F108</f>
        <v>789900000</v>
      </c>
      <c r="G252" s="83">
        <f>Distt.Minor!G108</f>
        <v>6781663</v>
      </c>
      <c r="H252" s="83">
        <f>Distt.Minor!H108</f>
        <v>3168</v>
      </c>
    </row>
    <row r="253" spans="1:8" ht="17.100000000000001" customHeight="1">
      <c r="A253" s="97">
        <v>5</v>
      </c>
      <c r="B253" s="633" t="s">
        <v>251</v>
      </c>
      <c r="C253" s="188">
        <f>Distt.Minor!C130</f>
        <v>0</v>
      </c>
      <c r="D253" s="188">
        <f>Distt.Minor!D130</f>
        <v>0</v>
      </c>
      <c r="E253" s="188">
        <f>Distt.Minor!E130</f>
        <v>0</v>
      </c>
      <c r="F253" s="188">
        <f>Distt.Minor!F130</f>
        <v>0</v>
      </c>
      <c r="G253" s="188">
        <f>Distt.Minor!G130</f>
        <v>0</v>
      </c>
      <c r="H253" s="188">
        <f>Distt.Minor!H130</f>
        <v>0</v>
      </c>
    </row>
    <row r="254" spans="1:8" ht="17.100000000000001" customHeight="1">
      <c r="A254" s="97">
        <v>6</v>
      </c>
      <c r="B254" s="633" t="s">
        <v>252</v>
      </c>
      <c r="C254" s="107">
        <f>Distt.Minor!C144</f>
        <v>15</v>
      </c>
      <c r="D254" s="107">
        <f>Distt.Minor!D144</f>
        <v>40.96</v>
      </c>
      <c r="E254" s="107">
        <f>Distt.Minor!E144</f>
        <v>107776</v>
      </c>
      <c r="F254" s="107">
        <f>Distt.Minor!F144</f>
        <v>18914400</v>
      </c>
      <c r="G254" s="107">
        <f>Distt.Minor!G144</f>
        <v>9271485</v>
      </c>
      <c r="H254" s="107">
        <f>Distt.Minor!H144</f>
        <v>120</v>
      </c>
    </row>
    <row r="255" spans="1:8" ht="17.100000000000001" customHeight="1">
      <c r="A255" s="97">
        <v>7</v>
      </c>
      <c r="B255" s="633" t="s">
        <v>253</v>
      </c>
      <c r="C255" s="107">
        <f>Distt.Minor!C170</f>
        <v>25</v>
      </c>
      <c r="D255" s="107">
        <f>Distt.Minor!D170</f>
        <v>91.39</v>
      </c>
      <c r="E255" s="107">
        <f>Distt.Minor!E170</f>
        <v>6743</v>
      </c>
      <c r="F255" s="107">
        <f>Distt.Minor!F170</f>
        <v>7200500</v>
      </c>
      <c r="G255" s="107">
        <f>Distt.Minor!G170</f>
        <v>7525531</v>
      </c>
      <c r="H255" s="107">
        <f>Distt.Minor!H170</f>
        <v>4</v>
      </c>
    </row>
    <row r="256" spans="1:8" ht="17.100000000000001" customHeight="1">
      <c r="A256" s="97">
        <v>8</v>
      </c>
      <c r="B256" s="633" t="s">
        <v>288</v>
      </c>
      <c r="C256" s="97">
        <f>Distt.Minor!C183</f>
        <v>53</v>
      </c>
      <c r="D256" s="97">
        <f>Distt.Minor!D183</f>
        <v>118.44</v>
      </c>
      <c r="E256" s="97">
        <f>Distt.Minor!E183</f>
        <v>108253</v>
      </c>
      <c r="F256" s="97">
        <f>Distt.Minor!F183</f>
        <v>378885500</v>
      </c>
      <c r="G256" s="97">
        <f>Distt.Minor!G183</f>
        <v>25885000</v>
      </c>
      <c r="H256" s="97">
        <f>Distt.Minor!H183</f>
        <v>4</v>
      </c>
    </row>
    <row r="257" spans="1:8" ht="17.100000000000001" customHeight="1">
      <c r="A257" s="97">
        <v>9</v>
      </c>
      <c r="B257" s="633" t="s">
        <v>254</v>
      </c>
      <c r="C257" s="107">
        <f>Distt.Minor!C195</f>
        <v>2</v>
      </c>
      <c r="D257" s="107">
        <f>Distt.Minor!D195</f>
        <v>5.2949999999999999</v>
      </c>
      <c r="E257" s="107">
        <f>Distt.Minor!E195</f>
        <v>0</v>
      </c>
      <c r="F257" s="107">
        <f>Distt.Minor!F195</f>
        <v>0</v>
      </c>
      <c r="G257" s="107">
        <f>Distt.Minor!G195</f>
        <v>272000</v>
      </c>
      <c r="H257" s="107">
        <f>Distt.Minor!H195</f>
        <v>0</v>
      </c>
    </row>
    <row r="258" spans="1:8" ht="17.100000000000001" customHeight="1">
      <c r="A258" s="97">
        <v>10</v>
      </c>
      <c r="B258" s="633" t="s">
        <v>255</v>
      </c>
      <c r="C258" s="97">
        <f>Distt.Minor!C221</f>
        <v>19</v>
      </c>
      <c r="D258" s="97">
        <f>Distt.Minor!D221</f>
        <v>19</v>
      </c>
      <c r="E258" s="97">
        <f>Distt.Minor!E221</f>
        <v>41021</v>
      </c>
      <c r="F258" s="97">
        <f>Distt.Minor!F221</f>
        <v>49225200</v>
      </c>
      <c r="G258" s="97">
        <f>Distt.Minor!G221</f>
        <v>3749440</v>
      </c>
      <c r="H258" s="97">
        <f>Distt.Minor!H221</f>
        <v>320</v>
      </c>
    </row>
    <row r="259" spans="1:8" ht="17.100000000000001" customHeight="1">
      <c r="A259" s="97">
        <v>11</v>
      </c>
      <c r="B259" s="633" t="s">
        <v>257</v>
      </c>
      <c r="C259" s="97">
        <f>Distt.Minor!C265</f>
        <v>34</v>
      </c>
      <c r="D259" s="97">
        <f>Distt.Minor!D265</f>
        <v>52.635199999999998</v>
      </c>
      <c r="E259" s="97">
        <f>Distt.Minor!E265</f>
        <v>345246.66</v>
      </c>
      <c r="F259" s="97">
        <f>Distt.Minor!F265</f>
        <v>271251994</v>
      </c>
      <c r="G259" s="97">
        <f>Distt.Minor!G265</f>
        <v>57446000</v>
      </c>
      <c r="H259" s="97">
        <f>Distt.Minor!H265</f>
        <v>660</v>
      </c>
    </row>
    <row r="260" spans="1:8" ht="17.100000000000001" customHeight="1">
      <c r="A260" s="97">
        <v>12</v>
      </c>
      <c r="B260" s="633" t="s">
        <v>277</v>
      </c>
      <c r="C260" s="97">
        <f>Distt.Minor!C245</f>
        <v>58</v>
      </c>
      <c r="D260" s="97">
        <f>Distt.Minor!D245</f>
        <v>206.3</v>
      </c>
      <c r="E260" s="97">
        <f>Distt.Minor!E245</f>
        <v>39564.724999999999</v>
      </c>
      <c r="F260" s="97">
        <f>Distt.Minor!F245</f>
        <v>35608252.5</v>
      </c>
      <c r="G260" s="97">
        <f>Distt.Minor!G245</f>
        <v>18893001</v>
      </c>
      <c r="H260" s="97">
        <f>Distt.Minor!H245</f>
        <v>270</v>
      </c>
    </row>
    <row r="261" spans="1:8" ht="17.100000000000001" customHeight="1">
      <c r="A261" s="97">
        <v>13</v>
      </c>
      <c r="B261" s="633" t="s">
        <v>261</v>
      </c>
      <c r="C261" s="97">
        <f>Distt.Minor!C317</f>
        <v>9</v>
      </c>
      <c r="D261" s="97">
        <f>Distt.Minor!D317</f>
        <v>21.48</v>
      </c>
      <c r="E261" s="97">
        <f>Distt.Minor!E317</f>
        <v>59966</v>
      </c>
      <c r="F261" s="97">
        <f>Distt.Minor!F317</f>
        <v>47972800</v>
      </c>
      <c r="G261" s="97">
        <f>Distt.Minor!G317</f>
        <v>5397000</v>
      </c>
      <c r="H261" s="97">
        <f>Distt.Minor!H317</f>
        <v>5</v>
      </c>
    </row>
    <row r="262" spans="1:8" ht="17.100000000000001" customHeight="1">
      <c r="A262" s="97">
        <v>14</v>
      </c>
      <c r="B262" s="633" t="s">
        <v>262</v>
      </c>
      <c r="C262" s="97">
        <f>Distt.Minor!C340</f>
        <v>7</v>
      </c>
      <c r="D262" s="97">
        <f>Distt.Minor!D340</f>
        <v>27</v>
      </c>
      <c r="E262" s="97">
        <f>Distt.Minor!E340</f>
        <v>3385</v>
      </c>
      <c r="F262" s="97">
        <f>Distt.Minor!F340</f>
        <v>10155000</v>
      </c>
      <c r="G262" s="97">
        <f>Distt.Minor!G340</f>
        <v>3010000</v>
      </c>
      <c r="H262" s="97">
        <f>Distt.Minor!H340</f>
        <v>146</v>
      </c>
    </row>
    <row r="263" spans="1:8" ht="17.100000000000001" customHeight="1">
      <c r="A263" s="97">
        <v>15</v>
      </c>
      <c r="B263" s="633" t="s">
        <v>264</v>
      </c>
      <c r="C263" s="97">
        <f>Distt.Minor!C383</f>
        <v>1</v>
      </c>
      <c r="D263" s="97">
        <f>Distt.Minor!D383</f>
        <v>1</v>
      </c>
      <c r="E263" s="97">
        <f>Distt.Minor!E383</f>
        <v>562954</v>
      </c>
      <c r="F263" s="97">
        <f>Distt.Minor!F383</f>
        <v>4948196500</v>
      </c>
      <c r="G263" s="97">
        <f>Distt.Minor!G383</f>
        <v>234448000</v>
      </c>
      <c r="H263" s="97">
        <f>Distt.Minor!H383</f>
        <v>11380</v>
      </c>
    </row>
    <row r="264" spans="1:8" ht="17.100000000000001" customHeight="1">
      <c r="A264" s="97">
        <v>16</v>
      </c>
      <c r="B264" s="633" t="s">
        <v>265</v>
      </c>
      <c r="C264" s="165">
        <f>Distt.Minor!C399</f>
        <v>2</v>
      </c>
      <c r="D264" s="165">
        <f>Distt.Minor!D399</f>
        <v>2</v>
      </c>
      <c r="E264" s="165">
        <f>Distt.Minor!E399</f>
        <v>17000</v>
      </c>
      <c r="F264" s="165">
        <f>Distt.Minor!F399</f>
        <v>1530000</v>
      </c>
      <c r="G264" s="165">
        <f>Distt.Minor!G399</f>
        <v>2359000</v>
      </c>
      <c r="H264" s="165">
        <f>Distt.Minor!H399</f>
        <v>6</v>
      </c>
    </row>
    <row r="265" spans="1:8" ht="17.100000000000001" customHeight="1">
      <c r="A265" s="97">
        <v>17</v>
      </c>
      <c r="B265" s="633" t="s">
        <v>266</v>
      </c>
      <c r="C265" s="107">
        <f>Distt.Minor!C415</f>
        <v>16</v>
      </c>
      <c r="D265" s="107">
        <f>Distt.Minor!D415</f>
        <v>19</v>
      </c>
      <c r="E265" s="107">
        <f>Distt.Minor!E415</f>
        <v>1630</v>
      </c>
      <c r="F265" s="107">
        <f>Distt.Minor!F415</f>
        <v>1385500</v>
      </c>
      <c r="G265" s="107">
        <f>Distt.Minor!G415</f>
        <v>864000</v>
      </c>
      <c r="H265" s="107">
        <f>Distt.Minor!H415</f>
        <v>4</v>
      </c>
    </row>
    <row r="266" spans="1:8" ht="17.100000000000001" customHeight="1">
      <c r="A266" s="97">
        <v>18</v>
      </c>
      <c r="B266" s="633" t="s">
        <v>280</v>
      </c>
      <c r="C266" s="83">
        <f>Distt.Minor!C432</f>
        <v>1101</v>
      </c>
      <c r="D266" s="83">
        <f>Distt.Minor!D432</f>
        <v>1335.8</v>
      </c>
      <c r="E266" s="83">
        <f>Distt.Minor!E432</f>
        <v>6056980.1600000001</v>
      </c>
      <c r="F266" s="83">
        <f>Distt.Minor!F432</f>
        <v>7183954072</v>
      </c>
      <c r="G266" s="83">
        <f>Distt.Minor!G432</f>
        <v>1386793344</v>
      </c>
      <c r="H266" s="83">
        <f>Distt.Minor!H432</f>
        <v>11065</v>
      </c>
    </row>
    <row r="267" spans="1:8" ht="17.100000000000001" customHeight="1">
      <c r="A267" s="97">
        <v>19</v>
      </c>
      <c r="B267" s="633" t="s">
        <v>269</v>
      </c>
      <c r="C267" s="97">
        <f>Distt.Minor!C471</f>
        <v>20</v>
      </c>
      <c r="D267" s="97">
        <f>Distt.Minor!D471</f>
        <v>562.88</v>
      </c>
      <c r="E267" s="97">
        <f>Distt.Minor!E471</f>
        <v>101763</v>
      </c>
      <c r="F267" s="97">
        <f>Distt.Minor!F471</f>
        <v>73965000</v>
      </c>
      <c r="G267" s="97">
        <f>Distt.Minor!G471</f>
        <v>21061562</v>
      </c>
      <c r="H267" s="97">
        <f>Distt.Minor!H471</f>
        <v>75</v>
      </c>
    </row>
    <row r="268" spans="1:8" ht="17.100000000000001" customHeight="1">
      <c r="A268" s="97">
        <v>20</v>
      </c>
      <c r="B268" s="633" t="s">
        <v>270</v>
      </c>
      <c r="C268" s="168">
        <f>Distt.Minor!C491</f>
        <v>83</v>
      </c>
      <c r="D268" s="168">
        <f>Distt.Minor!D491</f>
        <v>90.11</v>
      </c>
      <c r="E268" s="168">
        <f>Distt.Minor!E491</f>
        <v>710150</v>
      </c>
      <c r="F268" s="168">
        <f>Distt.Minor!F491</f>
        <v>681744000</v>
      </c>
      <c r="G268" s="168">
        <f>Distt.Minor!G491</f>
        <v>77428000</v>
      </c>
      <c r="H268" s="168">
        <f>Distt.Minor!H491</f>
        <v>2405</v>
      </c>
    </row>
    <row r="269" spans="1:8" ht="17.100000000000001" customHeight="1">
      <c r="A269" s="97">
        <v>21</v>
      </c>
      <c r="B269" s="633" t="s">
        <v>272</v>
      </c>
      <c r="C269" s="107">
        <f>Distt.Minor!C521</f>
        <v>101</v>
      </c>
      <c r="D269" s="107">
        <f>Distt.Minor!D521</f>
        <v>163.84</v>
      </c>
      <c r="E269" s="107">
        <f>Distt.Minor!E521</f>
        <v>541666</v>
      </c>
      <c r="F269" s="107">
        <f>Distt.Minor!F521</f>
        <v>698740200</v>
      </c>
      <c r="G269" s="107">
        <f>Distt.Minor!G521</f>
        <v>135544560</v>
      </c>
      <c r="H269" s="107">
        <f>Distt.Minor!H521</f>
        <v>932</v>
      </c>
    </row>
    <row r="270" spans="1:8" ht="17.100000000000001" customHeight="1">
      <c r="A270" s="935" t="s">
        <v>49</v>
      </c>
      <c r="B270" s="936"/>
      <c r="C270" s="35">
        <f t="shared" ref="C270:H270" si="19">SUM(C249:C269)</f>
        <v>1848</v>
      </c>
      <c r="D270" s="34">
        <f t="shared" si="19"/>
        <v>3246.4876000000004</v>
      </c>
      <c r="E270" s="33">
        <f t="shared" si="19"/>
        <v>15676901.955</v>
      </c>
      <c r="F270" s="35">
        <f t="shared" si="19"/>
        <v>19603838933.5</v>
      </c>
      <c r="G270" s="33">
        <f t="shared" si="19"/>
        <v>2791628580</v>
      </c>
      <c r="H270" s="33">
        <f t="shared" si="19"/>
        <v>32944</v>
      </c>
    </row>
    <row r="271" spans="1:8" ht="17.100000000000001" customHeight="1">
      <c r="A271" s="40"/>
      <c r="B271" s="40"/>
      <c r="C271" s="42"/>
      <c r="D271" s="43"/>
      <c r="E271" s="44"/>
      <c r="F271" s="42"/>
      <c r="G271" s="44"/>
      <c r="H271" s="44"/>
    </row>
    <row r="272" spans="1:8" ht="17.100000000000001" customHeight="1">
      <c r="A272" s="939" t="s">
        <v>144</v>
      </c>
      <c r="B272" s="939"/>
      <c r="C272" s="939"/>
      <c r="D272" s="939"/>
      <c r="E272" s="939"/>
      <c r="F272" s="939"/>
      <c r="G272" s="939"/>
      <c r="H272" s="939"/>
    </row>
    <row r="273" spans="1:8" ht="17.100000000000001" customHeight="1">
      <c r="A273" s="779" t="s">
        <v>2</v>
      </c>
      <c r="B273" s="781" t="s">
        <v>275</v>
      </c>
      <c r="C273" s="709" t="s">
        <v>4</v>
      </c>
      <c r="D273" s="709" t="s">
        <v>5</v>
      </c>
      <c r="E273" s="709" t="s">
        <v>6</v>
      </c>
      <c r="F273" s="709" t="s">
        <v>7</v>
      </c>
      <c r="G273" s="709" t="s">
        <v>8</v>
      </c>
      <c r="H273" s="709" t="s">
        <v>9</v>
      </c>
    </row>
    <row r="274" spans="1:8" ht="17.100000000000001" customHeight="1">
      <c r="A274" s="780"/>
      <c r="B274" s="782"/>
      <c r="C274" s="4" t="s">
        <v>10</v>
      </c>
      <c r="D274" s="4" t="s">
        <v>51</v>
      </c>
      <c r="E274" s="4" t="s">
        <v>78</v>
      </c>
      <c r="F274" s="54" t="s">
        <v>79</v>
      </c>
      <c r="G274" s="54" t="s">
        <v>79</v>
      </c>
      <c r="H274" s="4" t="s">
        <v>12</v>
      </c>
    </row>
    <row r="275" spans="1:8" ht="17.100000000000001" customHeight="1">
      <c r="A275" s="83">
        <v>1</v>
      </c>
      <c r="B275" s="633" t="s">
        <v>245</v>
      </c>
      <c r="C275" s="64">
        <f>Distt.Minor!C10</f>
        <v>237</v>
      </c>
      <c r="D275" s="64">
        <f>Distt.Minor!D10</f>
        <v>230</v>
      </c>
      <c r="E275" s="64">
        <f>Distt.Minor!E10</f>
        <v>27520280</v>
      </c>
      <c r="F275" s="64">
        <f>Distt.Minor!F10</f>
        <v>6639568740</v>
      </c>
      <c r="G275" s="64">
        <f>Distt.Minor!G10</f>
        <v>71732741</v>
      </c>
      <c r="H275" s="64">
        <f>Distt.Minor!H10</f>
        <v>1081</v>
      </c>
    </row>
    <row r="276" spans="1:8" ht="17.100000000000001" customHeight="1">
      <c r="A276" s="83">
        <v>2</v>
      </c>
      <c r="B276" s="633" t="s">
        <v>276</v>
      </c>
      <c r="C276" s="185">
        <f>Distt.Minor!C27</f>
        <v>158</v>
      </c>
      <c r="D276" s="185">
        <f>Distt.Minor!D27</f>
        <v>160.87</v>
      </c>
      <c r="E276" s="185">
        <f>Distt.Minor!E27</f>
        <v>6277835.6699999999</v>
      </c>
      <c r="F276" s="185">
        <f>Distt.Minor!F27</f>
        <v>1705453080.4000001</v>
      </c>
      <c r="G276" s="185">
        <f>Distt.Minor!G27</f>
        <v>121082184</v>
      </c>
      <c r="H276" s="185">
        <f>Distt.Minor!H27</f>
        <v>1200</v>
      </c>
    </row>
    <row r="277" spans="1:8" ht="17.100000000000001" customHeight="1">
      <c r="A277" s="83">
        <v>3</v>
      </c>
      <c r="B277" s="633" t="s">
        <v>247</v>
      </c>
      <c r="C277" s="168">
        <f>Distt.Minor!C46</f>
        <v>26</v>
      </c>
      <c r="D277" s="168">
        <f>Distt.Minor!D46</f>
        <v>26</v>
      </c>
      <c r="E277" s="168">
        <f>Distt.Minor!E46</f>
        <v>750261.17</v>
      </c>
      <c r="F277" s="168">
        <f>Distt.Minor!F46</f>
        <v>150052234</v>
      </c>
      <c r="G277" s="168">
        <f>Distt.Minor!G46</f>
        <v>17256000</v>
      </c>
      <c r="H277" s="168">
        <f>Distt.Minor!H46</f>
        <v>250</v>
      </c>
    </row>
    <row r="278" spans="1:8" ht="17.100000000000001" customHeight="1">
      <c r="A278" s="83">
        <v>4</v>
      </c>
      <c r="B278" s="633" t="s">
        <v>286</v>
      </c>
      <c r="C278" s="182">
        <f>Distt.Minor!C74</f>
        <v>41</v>
      </c>
      <c r="D278" s="182">
        <f>Distt.Minor!D74</f>
        <v>41</v>
      </c>
      <c r="E278" s="182">
        <f>Distt.Minor!E74</f>
        <v>858784</v>
      </c>
      <c r="F278" s="182">
        <f>Distt.Minor!F74</f>
        <v>154581120</v>
      </c>
      <c r="G278" s="182">
        <f>Distt.Minor!G74</f>
        <v>39421000</v>
      </c>
      <c r="H278" s="182">
        <f>Distt.Minor!H74</f>
        <v>410</v>
      </c>
    </row>
    <row r="279" spans="1:8" ht="17.100000000000001" customHeight="1">
      <c r="A279" s="83">
        <v>5</v>
      </c>
      <c r="B279" s="633" t="s">
        <v>248</v>
      </c>
      <c r="C279" s="107">
        <f>Distt.Minor!C61</f>
        <v>312</v>
      </c>
      <c r="D279" s="107">
        <f>Distt.Minor!D61</f>
        <v>310</v>
      </c>
      <c r="E279" s="107">
        <f>Distt.Minor!E61</f>
        <v>1989099</v>
      </c>
      <c r="F279" s="107">
        <f>Distt.Minor!F61</f>
        <v>396994600</v>
      </c>
      <c r="G279" s="107">
        <f>Distt.Minor!G61</f>
        <v>141063070</v>
      </c>
      <c r="H279" s="107">
        <f>Distt.Minor!H61</f>
        <v>1360</v>
      </c>
    </row>
    <row r="280" spans="1:8" ht="17.100000000000001" customHeight="1">
      <c r="A280" s="83">
        <v>6</v>
      </c>
      <c r="B280" s="633" t="s">
        <v>249</v>
      </c>
      <c r="C280" s="184">
        <f>Distt.Minor!C86</f>
        <v>642</v>
      </c>
      <c r="D280" s="184">
        <f>Distt.Minor!D86</f>
        <v>656.74350000000004</v>
      </c>
      <c r="E280" s="184">
        <f>Distt.Minor!E86</f>
        <v>20939843.497000001</v>
      </c>
      <c r="F280" s="184">
        <f>Distt.Minor!F86</f>
        <v>628195304.91299999</v>
      </c>
      <c r="G280" s="184">
        <f>Distt.Minor!G86</f>
        <v>665020539</v>
      </c>
      <c r="H280" s="184">
        <f>Distt.Minor!H86</f>
        <v>4698</v>
      </c>
    </row>
    <row r="281" spans="1:8" ht="17.100000000000001" customHeight="1">
      <c r="A281" s="83">
        <v>7</v>
      </c>
      <c r="B281" s="633" t="s">
        <v>250</v>
      </c>
      <c r="C281" s="185">
        <f>Distt.Minor!C101</f>
        <v>159</v>
      </c>
      <c r="D281" s="185">
        <f>Distt.Minor!D101</f>
        <v>159</v>
      </c>
      <c r="E281" s="185">
        <f>Distt.Minor!E101</f>
        <v>2641992</v>
      </c>
      <c r="F281" s="185">
        <f>Distt.Minor!F101</f>
        <v>791698400</v>
      </c>
      <c r="G281" s="185">
        <f>Distt.Minor!G101</f>
        <v>55308879</v>
      </c>
      <c r="H281" s="185">
        <f>Distt.Minor!H101</f>
        <v>3178</v>
      </c>
    </row>
    <row r="282" spans="1:8" ht="17.100000000000001" customHeight="1">
      <c r="A282" s="83">
        <v>8</v>
      </c>
      <c r="B282" s="633" t="s">
        <v>251</v>
      </c>
      <c r="C282" s="107">
        <f>Distt.Minor!C128</f>
        <v>10</v>
      </c>
      <c r="D282" s="107">
        <f>Distt.Minor!D128</f>
        <v>10</v>
      </c>
      <c r="E282" s="107">
        <f>Distt.Minor!E128</f>
        <v>10400</v>
      </c>
      <c r="F282" s="107">
        <f>Distt.Minor!F128</f>
        <v>832000</v>
      </c>
      <c r="G282" s="107">
        <f>Distt.Minor!G128</f>
        <v>238815</v>
      </c>
      <c r="H282" s="107">
        <f>Distt.Minor!H128</f>
        <v>30</v>
      </c>
    </row>
    <row r="283" spans="1:8" ht="17.100000000000001" customHeight="1">
      <c r="A283" s="83">
        <v>9</v>
      </c>
      <c r="B283" s="633" t="s">
        <v>252</v>
      </c>
      <c r="C283" s="83">
        <f>Distt.Minor!C143</f>
        <v>93</v>
      </c>
      <c r="D283" s="83">
        <f>Distt.Minor!D143</f>
        <v>94.68</v>
      </c>
      <c r="E283" s="83">
        <f>Distt.Minor!E143</f>
        <v>1788498</v>
      </c>
      <c r="F283" s="83">
        <f>Distt.Minor!F143</f>
        <v>351552450</v>
      </c>
      <c r="G283" s="83">
        <f>Distt.Minor!G143</f>
        <v>38976265</v>
      </c>
      <c r="H283" s="83">
        <f>Distt.Minor!H143</f>
        <v>614</v>
      </c>
    </row>
    <row r="284" spans="1:8" ht="17.100000000000001" customHeight="1">
      <c r="A284" s="83">
        <v>10</v>
      </c>
      <c r="B284" s="633" t="s">
        <v>253</v>
      </c>
      <c r="C284" s="176">
        <f>Distt.Minor!C158</f>
        <v>14</v>
      </c>
      <c r="D284" s="176">
        <f>Distt.Minor!D158</f>
        <v>14</v>
      </c>
      <c r="E284" s="176">
        <f>Distt.Minor!E158</f>
        <v>365596.94500000001</v>
      </c>
      <c r="F284" s="176">
        <f>Distt.Minor!F158</f>
        <v>71977397.799999997</v>
      </c>
      <c r="G284" s="176">
        <f>Distt.Minor!G158</f>
        <v>759736</v>
      </c>
      <c r="H284" s="176">
        <f>Distt.Minor!H158</f>
        <v>10</v>
      </c>
    </row>
    <row r="285" spans="1:8" ht="17.100000000000001" customHeight="1">
      <c r="A285" s="83">
        <v>11</v>
      </c>
      <c r="B285" s="633" t="s">
        <v>288</v>
      </c>
      <c r="C285" s="107">
        <f>Distt.Minor!C184</f>
        <v>156</v>
      </c>
      <c r="D285" s="107">
        <f>Distt.Minor!D184</f>
        <v>121.95</v>
      </c>
      <c r="E285" s="107">
        <f>Distt.Minor!E184</f>
        <v>3936998</v>
      </c>
      <c r="F285" s="107">
        <f>Distt.Minor!F184</f>
        <v>688974650</v>
      </c>
      <c r="G285" s="107">
        <f>Distt.Minor!G184</f>
        <v>90658360</v>
      </c>
      <c r="H285" s="107">
        <f>Distt.Minor!H184</f>
        <v>11</v>
      </c>
    </row>
    <row r="286" spans="1:8" ht="17.100000000000001" customHeight="1">
      <c r="A286" s="83">
        <v>12</v>
      </c>
      <c r="B286" s="633" t="s">
        <v>254</v>
      </c>
      <c r="C286" s="83">
        <f>Distt.Minor!C194</f>
        <v>104</v>
      </c>
      <c r="D286" s="83">
        <f>Distt.Minor!D194</f>
        <v>217.85</v>
      </c>
      <c r="E286" s="83">
        <f>Distt.Minor!E194</f>
        <v>160198</v>
      </c>
      <c r="F286" s="83">
        <f>Distt.Minor!F194</f>
        <v>36845540</v>
      </c>
      <c r="G286" s="83">
        <f>Distt.Minor!G194</f>
        <v>50392958</v>
      </c>
      <c r="H286" s="83">
        <f>Distt.Minor!H194</f>
        <v>360</v>
      </c>
    </row>
    <row r="287" spans="1:8" ht="17.100000000000001" customHeight="1">
      <c r="A287" s="83">
        <v>13</v>
      </c>
      <c r="B287" s="633" t="s">
        <v>289</v>
      </c>
      <c r="C287" s="188">
        <f>Distt.Minor!C209</f>
        <v>27</v>
      </c>
      <c r="D287" s="188">
        <f>Distt.Minor!D209</f>
        <v>169.73</v>
      </c>
      <c r="E287" s="188">
        <f>Distt.Minor!E209</f>
        <v>113896</v>
      </c>
      <c r="F287" s="188">
        <f>Distt.Minor!F209</f>
        <v>14237000</v>
      </c>
      <c r="G287" s="188">
        <f>Distt.Minor!G209</f>
        <v>292802</v>
      </c>
      <c r="H287" s="188">
        <f>Distt.Minor!H209</f>
        <v>150</v>
      </c>
    </row>
    <row r="288" spans="1:8" ht="17.100000000000001" customHeight="1">
      <c r="A288" s="83">
        <v>14</v>
      </c>
      <c r="B288" s="633" t="s">
        <v>255</v>
      </c>
      <c r="C288" s="168">
        <f>Distt.Minor!C220</f>
        <v>12</v>
      </c>
      <c r="D288" s="168">
        <f>Distt.Minor!D220</f>
        <v>12.28</v>
      </c>
      <c r="E288" s="168">
        <f>Distt.Minor!E220</f>
        <v>139231.57</v>
      </c>
      <c r="F288" s="168">
        <f>Distt.Minor!F220</f>
        <v>20884734.780000001</v>
      </c>
      <c r="G288" s="168">
        <f>Distt.Minor!G220</f>
        <v>3202326</v>
      </c>
      <c r="H288" s="168">
        <f>Distt.Minor!H220</f>
        <v>85</v>
      </c>
    </row>
    <row r="289" spans="1:8" ht="17.100000000000001" customHeight="1">
      <c r="A289" s="83">
        <v>15</v>
      </c>
      <c r="B289" s="633" t="s">
        <v>257</v>
      </c>
      <c r="C289" s="168">
        <f>Distt.Minor!C264</f>
        <v>988</v>
      </c>
      <c r="D289" s="168">
        <f>Distt.Minor!D264</f>
        <v>1006.5170000000001</v>
      </c>
      <c r="E289" s="168">
        <f>Distt.Minor!E264</f>
        <v>17811569.329999998</v>
      </c>
      <c r="F289" s="168">
        <f>Distt.Minor!F264</f>
        <v>1823348319.5999999</v>
      </c>
      <c r="G289" s="168">
        <f>Distt.Minor!G264</f>
        <v>676455000</v>
      </c>
      <c r="H289" s="168">
        <f>Distt.Minor!H264</f>
        <v>10250</v>
      </c>
    </row>
    <row r="290" spans="1:8" ht="17.100000000000001" customHeight="1">
      <c r="A290" s="83">
        <v>16</v>
      </c>
      <c r="B290" s="633" t="s">
        <v>277</v>
      </c>
      <c r="C290" s="107">
        <f>Distt.Minor!C251</f>
        <v>38</v>
      </c>
      <c r="D290" s="107">
        <f>Distt.Minor!D251</f>
        <v>40</v>
      </c>
      <c r="E290" s="107">
        <f>Distt.Minor!E251</f>
        <v>539913.91</v>
      </c>
      <c r="F290" s="107">
        <f>Distt.Minor!F251</f>
        <v>12892608.300000001</v>
      </c>
      <c r="G290" s="107">
        <f>Distt.Minor!G251</f>
        <v>10108200</v>
      </c>
      <c r="H290" s="107">
        <f>Distt.Minor!H251</f>
        <v>140</v>
      </c>
    </row>
    <row r="291" spans="1:8" ht="17.100000000000001" customHeight="1">
      <c r="A291" s="83">
        <v>17</v>
      </c>
      <c r="B291" s="633" t="s">
        <v>260</v>
      </c>
      <c r="C291" s="83">
        <f>Distt.Minor!C290</f>
        <v>216</v>
      </c>
      <c r="D291" s="83">
        <f>Distt.Minor!D290</f>
        <v>220.5</v>
      </c>
      <c r="E291" s="83">
        <f>Distt.Minor!E290</f>
        <v>248479</v>
      </c>
      <c r="F291" s="83">
        <f>Distt.Minor!F290</f>
        <v>44726220</v>
      </c>
      <c r="G291" s="83">
        <f>Distt.Minor!G290</f>
        <v>31458107</v>
      </c>
      <c r="H291" s="83">
        <f>Distt.Minor!H290</f>
        <v>1050</v>
      </c>
    </row>
    <row r="292" spans="1:8" ht="17.100000000000001" customHeight="1">
      <c r="A292" s="83">
        <v>18</v>
      </c>
      <c r="B292" s="633" t="s">
        <v>290</v>
      </c>
      <c r="C292" s="197">
        <f>Distt.Minor!C302</f>
        <v>19</v>
      </c>
      <c r="D292" s="197">
        <f>Distt.Minor!D302</f>
        <v>19.5</v>
      </c>
      <c r="E292" s="197">
        <f>Distt.Minor!E302</f>
        <v>1211686</v>
      </c>
      <c r="F292" s="197">
        <f>Distt.Minor!F302</f>
        <v>339272080</v>
      </c>
      <c r="G292" s="197">
        <f>Distt.Minor!G302</f>
        <v>87555000</v>
      </c>
      <c r="H292" s="197">
        <f>Distt.Minor!H302</f>
        <v>1420</v>
      </c>
    </row>
    <row r="293" spans="1:8" ht="17.100000000000001" customHeight="1">
      <c r="A293" s="83">
        <v>19</v>
      </c>
      <c r="B293" s="633" t="s">
        <v>261</v>
      </c>
      <c r="C293" s="107">
        <f>Distt.Minor!C320</f>
        <v>398</v>
      </c>
      <c r="D293" s="107">
        <f>Distt.Minor!D320</f>
        <v>567.73</v>
      </c>
      <c r="E293" s="107">
        <f>Distt.Minor!E320</f>
        <v>9911736</v>
      </c>
      <c r="F293" s="107">
        <f>Distt.Minor!F320</f>
        <v>2973520800</v>
      </c>
      <c r="G293" s="107">
        <f>Distt.Minor!G320</f>
        <v>297352000</v>
      </c>
      <c r="H293" s="107">
        <f>Distt.Minor!H320</f>
        <v>2000</v>
      </c>
    </row>
    <row r="294" spans="1:8" ht="17.100000000000001" customHeight="1">
      <c r="A294" s="83">
        <v>20</v>
      </c>
      <c r="B294" s="633" t="s">
        <v>262</v>
      </c>
      <c r="C294" s="83">
        <f>Distt.Minor!C339</f>
        <v>146</v>
      </c>
      <c r="D294" s="83">
        <f>Distt.Minor!D339</f>
        <v>146</v>
      </c>
      <c r="E294" s="83">
        <f>Distt.Minor!E339</f>
        <v>2289582</v>
      </c>
      <c r="F294" s="83">
        <f>Distt.Minor!F339</f>
        <v>303091150</v>
      </c>
      <c r="G294" s="83">
        <f>Distt.Minor!G339</f>
        <v>127767728</v>
      </c>
      <c r="H294" s="83">
        <f>Distt.Minor!H339</f>
        <v>9820</v>
      </c>
    </row>
    <row r="295" spans="1:8" ht="17.100000000000001" customHeight="1">
      <c r="A295" s="83">
        <v>21</v>
      </c>
      <c r="B295" s="633" t="s">
        <v>278</v>
      </c>
      <c r="C295" s="167">
        <f>Distt.Minor!C353</f>
        <v>90</v>
      </c>
      <c r="D295" s="167">
        <f>Distt.Minor!D353</f>
        <v>183.45</v>
      </c>
      <c r="E295" s="167">
        <f>Distt.Minor!E353</f>
        <v>7141217</v>
      </c>
      <c r="F295" s="167">
        <f>Distt.Minor!F353</f>
        <v>2142365100</v>
      </c>
      <c r="G295" s="167">
        <f>Distt.Minor!G353</f>
        <v>37915000</v>
      </c>
      <c r="H295" s="167">
        <f>Distt.Minor!H353</f>
        <v>1500</v>
      </c>
    </row>
    <row r="296" spans="1:8" ht="17.100000000000001" customHeight="1">
      <c r="A296" s="83">
        <v>22</v>
      </c>
      <c r="B296" s="633" t="s">
        <v>279</v>
      </c>
      <c r="C296" s="82">
        <f>Distt.Minor!C371</f>
        <v>53</v>
      </c>
      <c r="D296" s="82">
        <f>Distt.Minor!D371</f>
        <v>53</v>
      </c>
      <c r="E296" s="82">
        <f>Distt.Minor!E371</f>
        <v>3328827</v>
      </c>
      <c r="F296" s="82">
        <f>Distt.Minor!F371</f>
        <v>672637400</v>
      </c>
      <c r="G296" s="82">
        <f>Distt.Minor!G371</f>
        <v>28111000</v>
      </c>
      <c r="H296" s="82">
        <f>Distt.Minor!H371</f>
        <v>144</v>
      </c>
    </row>
    <row r="297" spans="1:8" ht="17.100000000000001" customHeight="1">
      <c r="A297" s="83">
        <v>23</v>
      </c>
      <c r="B297" s="633" t="s">
        <v>264</v>
      </c>
      <c r="C297" s="189">
        <f>Distt.Minor!C381</f>
        <v>559</v>
      </c>
      <c r="D297" s="189">
        <f>Distt.Minor!D381</f>
        <v>557.90000000000009</v>
      </c>
      <c r="E297" s="189">
        <f>Distt.Minor!E381</f>
        <v>1927621</v>
      </c>
      <c r="F297" s="189">
        <f>Distt.Minor!F381</f>
        <v>176964090</v>
      </c>
      <c r="G297" s="189">
        <f>Distt.Minor!G381</f>
        <v>123215282</v>
      </c>
      <c r="H297" s="189">
        <f>Distt.Minor!H381</f>
        <v>6319</v>
      </c>
    </row>
    <row r="298" spans="1:8" ht="17.100000000000001" customHeight="1">
      <c r="A298" s="83">
        <v>24</v>
      </c>
      <c r="B298" s="635" t="s">
        <v>265</v>
      </c>
      <c r="C298" s="97">
        <f>Distt.Minor!C402</f>
        <v>218</v>
      </c>
      <c r="D298" s="97">
        <f>Distt.Minor!D402</f>
        <v>240</v>
      </c>
      <c r="E298" s="97">
        <f>Distt.Minor!E402</f>
        <v>5319581</v>
      </c>
      <c r="F298" s="97">
        <f>Distt.Minor!F402</f>
        <v>697958000</v>
      </c>
      <c r="G298" s="97">
        <f>Distt.Minor!G402</f>
        <v>62057000</v>
      </c>
      <c r="H298" s="97">
        <f>Distt.Minor!H402</f>
        <v>1670</v>
      </c>
    </row>
    <row r="299" spans="1:8" ht="17.100000000000001" customHeight="1">
      <c r="A299" s="83">
        <v>25</v>
      </c>
      <c r="B299" s="633" t="s">
        <v>266</v>
      </c>
      <c r="C299" s="190">
        <f>Distt.Minor!C417</f>
        <v>14</v>
      </c>
      <c r="D299" s="190">
        <f>Distt.Minor!D417</f>
        <v>16</v>
      </c>
      <c r="E299" s="190">
        <f>Distt.Minor!E417</f>
        <v>0</v>
      </c>
      <c r="F299" s="190">
        <f>Distt.Minor!F417</f>
        <v>0</v>
      </c>
      <c r="G299" s="190">
        <f>Distt.Minor!G417</f>
        <v>12910000</v>
      </c>
      <c r="H299" s="190">
        <f>Distt.Minor!H417</f>
        <v>0</v>
      </c>
    </row>
    <row r="300" spans="1:8" ht="17.100000000000001" customHeight="1">
      <c r="A300" s="83">
        <v>26</v>
      </c>
      <c r="B300" s="633" t="s">
        <v>280</v>
      </c>
      <c r="C300" s="83">
        <f>Distt.Minor!C434</f>
        <v>70</v>
      </c>
      <c r="D300" s="83">
        <f>Distt.Minor!D434</f>
        <v>70.95</v>
      </c>
      <c r="E300" s="83">
        <f>Distt.Minor!E434</f>
        <v>720926</v>
      </c>
      <c r="F300" s="83">
        <f>Distt.Minor!F434</f>
        <v>39071080</v>
      </c>
      <c r="G300" s="83">
        <f>Distt.Minor!G434</f>
        <v>22331200</v>
      </c>
      <c r="H300" s="83">
        <f>Distt.Minor!H434</f>
        <v>3893</v>
      </c>
    </row>
    <row r="301" spans="1:8" ht="17.100000000000001" customHeight="1">
      <c r="A301" s="83">
        <v>27</v>
      </c>
      <c r="B301" s="634" t="s">
        <v>281</v>
      </c>
      <c r="C301" s="107">
        <f>Distt.Minor!C450</f>
        <v>122</v>
      </c>
      <c r="D301" s="107">
        <f>Distt.Minor!D450</f>
        <v>121.239</v>
      </c>
      <c r="E301" s="107">
        <f>Distt.Minor!E450</f>
        <v>231114</v>
      </c>
      <c r="F301" s="107">
        <f>Distt.Minor!F450</f>
        <v>69334200</v>
      </c>
      <c r="G301" s="107">
        <f>Distt.Minor!G450</f>
        <v>5927000</v>
      </c>
      <c r="H301" s="107">
        <f>Distt.Minor!H450</f>
        <v>1400</v>
      </c>
    </row>
    <row r="302" spans="1:8" ht="17.100000000000001" customHeight="1">
      <c r="A302" s="83">
        <v>28</v>
      </c>
      <c r="B302" s="633" t="s">
        <v>269</v>
      </c>
      <c r="C302" s="165">
        <f>Distt.Minor!C474</f>
        <v>448</v>
      </c>
      <c r="D302" s="165">
        <f>Distt.Minor!D474</f>
        <v>448</v>
      </c>
      <c r="E302" s="165">
        <f>Distt.Minor!E474</f>
        <v>7900237</v>
      </c>
      <c r="F302" s="165">
        <f>Distt.Minor!F474</f>
        <v>1975059250</v>
      </c>
      <c r="G302" s="165">
        <f>Distt.Minor!G474</f>
        <v>274857934</v>
      </c>
      <c r="H302" s="165">
        <f>Distt.Minor!H474</f>
        <v>1815</v>
      </c>
    </row>
    <row r="303" spans="1:8" ht="17.100000000000001" customHeight="1">
      <c r="A303" s="83">
        <v>29</v>
      </c>
      <c r="B303" s="633" t="s">
        <v>270</v>
      </c>
      <c r="C303" s="83">
        <f>Distt.Minor!C495</f>
        <v>92</v>
      </c>
      <c r="D303" s="83">
        <f>Distt.Minor!D495</f>
        <v>91.88</v>
      </c>
      <c r="E303" s="83">
        <f>Distt.Minor!E495</f>
        <v>677400</v>
      </c>
      <c r="F303" s="83">
        <f>Distt.Minor!F495</f>
        <v>108384000</v>
      </c>
      <c r="G303" s="83">
        <f>Distt.Minor!G495</f>
        <v>11252000</v>
      </c>
      <c r="H303" s="83">
        <f>Distt.Minor!H495</f>
        <v>1040</v>
      </c>
    </row>
    <row r="304" spans="1:8" ht="17.100000000000001" customHeight="1">
      <c r="A304" s="83">
        <v>30</v>
      </c>
      <c r="B304" s="633" t="s">
        <v>283</v>
      </c>
      <c r="C304" s="107">
        <f>Distt.Minor!C506</f>
        <v>64</v>
      </c>
      <c r="D304" s="107">
        <f>Distt.Minor!D506</f>
        <v>58.92</v>
      </c>
      <c r="E304" s="107">
        <f>Distt.Minor!E506</f>
        <v>103703</v>
      </c>
      <c r="F304" s="107">
        <f>Distt.Minor!F506</f>
        <v>5185150</v>
      </c>
      <c r="G304" s="107">
        <f>Distt.Minor!G506</f>
        <v>2800000</v>
      </c>
      <c r="H304" s="107">
        <f>Distt.Minor!H506</f>
        <v>155</v>
      </c>
    </row>
    <row r="305" spans="1:8" ht="17.100000000000001" customHeight="1">
      <c r="A305" s="83">
        <v>31</v>
      </c>
      <c r="B305" s="633" t="s">
        <v>272</v>
      </c>
      <c r="C305" s="83">
        <f>Distt.Minor!C526</f>
        <v>152</v>
      </c>
      <c r="D305" s="83">
        <f>Distt.Minor!D526</f>
        <v>163.30000000000001</v>
      </c>
      <c r="E305" s="83">
        <f>Distt.Minor!E526</f>
        <v>2431650.4780000001</v>
      </c>
      <c r="F305" s="83">
        <f>Distt.Minor!F526</f>
        <v>1089800097.8</v>
      </c>
      <c r="G305" s="83">
        <f>Distt.Minor!G526</f>
        <v>114511270</v>
      </c>
      <c r="H305" s="83">
        <f>Distt.Minor!H526</f>
        <v>735</v>
      </c>
    </row>
    <row r="306" spans="1:8" ht="17.100000000000001" customHeight="1">
      <c r="A306" s="935" t="s">
        <v>49</v>
      </c>
      <c r="B306" s="936"/>
      <c r="C306" s="35">
        <f t="shared" ref="C306:H306" si="20">SUM(C275:C305)</f>
        <v>5678</v>
      </c>
      <c r="D306" s="34">
        <f t="shared" si="20"/>
        <v>6228.9895000000006</v>
      </c>
      <c r="E306" s="33">
        <f t="shared" si="20"/>
        <v>129288156.56999999</v>
      </c>
      <c r="F306" s="33">
        <f t="shared" si="20"/>
        <v>24125456797.592999</v>
      </c>
      <c r="G306" s="33">
        <f t="shared" si="20"/>
        <v>3221989396</v>
      </c>
      <c r="H306" s="33">
        <f t="shared" si="20"/>
        <v>56788</v>
      </c>
    </row>
    <row r="307" spans="1:8" ht="17.100000000000001" customHeight="1">
      <c r="A307" s="111"/>
      <c r="B307" s="111"/>
      <c r="C307" s="111"/>
      <c r="D307" s="111"/>
      <c r="E307" s="111"/>
      <c r="F307" s="111"/>
      <c r="G307" s="111"/>
      <c r="H307" s="111"/>
    </row>
    <row r="308" spans="1:8" ht="17.100000000000001" customHeight="1">
      <c r="A308" s="778" t="s">
        <v>36</v>
      </c>
      <c r="B308" s="778"/>
      <c r="C308" s="778"/>
      <c r="D308" s="778"/>
      <c r="E308" s="778"/>
      <c r="F308" s="778"/>
      <c r="G308" s="778"/>
      <c r="H308" s="778"/>
    </row>
    <row r="309" spans="1:8" ht="17.100000000000001" customHeight="1">
      <c r="A309" s="779" t="s">
        <v>2</v>
      </c>
      <c r="B309" s="781" t="s">
        <v>275</v>
      </c>
      <c r="C309" s="709" t="s">
        <v>4</v>
      </c>
      <c r="D309" s="709" t="s">
        <v>5</v>
      </c>
      <c r="E309" s="709" t="s">
        <v>6</v>
      </c>
      <c r="F309" s="709" t="s">
        <v>7</v>
      </c>
      <c r="G309" s="709" t="s">
        <v>8</v>
      </c>
      <c r="H309" s="709" t="s">
        <v>9</v>
      </c>
    </row>
    <row r="310" spans="1:8" ht="17.100000000000001" customHeight="1">
      <c r="A310" s="780"/>
      <c r="B310" s="782"/>
      <c r="C310" s="4" t="s">
        <v>10</v>
      </c>
      <c r="D310" s="4" t="s">
        <v>77</v>
      </c>
      <c r="E310" s="4" t="s">
        <v>78</v>
      </c>
      <c r="F310" s="54" t="s">
        <v>79</v>
      </c>
      <c r="G310" s="54" t="s">
        <v>79</v>
      </c>
      <c r="H310" s="4" t="s">
        <v>12</v>
      </c>
    </row>
    <row r="311" spans="1:8" ht="17.100000000000001" customHeight="1">
      <c r="A311" s="97">
        <v>1</v>
      </c>
      <c r="B311" s="5" t="s">
        <v>245</v>
      </c>
      <c r="C311" s="82">
        <f>Distt.Minor!C17</f>
        <v>7</v>
      </c>
      <c r="D311" s="82">
        <f>Distt.Minor!D17</f>
        <v>33.6</v>
      </c>
      <c r="E311" s="82">
        <f>Distt.Minor!E17</f>
        <v>3163</v>
      </c>
      <c r="F311" s="82">
        <f>Distt.Minor!F17</f>
        <v>6326000</v>
      </c>
      <c r="G311" s="82">
        <f>Distt.Minor!G17</f>
        <v>155715</v>
      </c>
      <c r="H311" s="82">
        <f>Distt.Minor!H17</f>
        <v>7</v>
      </c>
    </row>
    <row r="312" spans="1:8" ht="17.100000000000001" customHeight="1">
      <c r="A312" s="97">
        <v>2</v>
      </c>
      <c r="B312" s="5" t="s">
        <v>250</v>
      </c>
      <c r="C312" s="165">
        <f>Distt.Minor!C109</f>
        <v>3</v>
      </c>
      <c r="D312" s="165">
        <f>Distt.Minor!D109</f>
        <v>121.38</v>
      </c>
      <c r="E312" s="165">
        <f>Distt.Minor!E109</f>
        <v>2350</v>
      </c>
      <c r="F312" s="165">
        <f>Distt.Minor!F109</f>
        <v>3055000</v>
      </c>
      <c r="G312" s="165">
        <f>Distt.Minor!G109</f>
        <v>689840</v>
      </c>
      <c r="H312" s="165">
        <f>Distt.Minor!H109</f>
        <v>15</v>
      </c>
    </row>
    <row r="313" spans="1:8" ht="17.100000000000001" customHeight="1">
      <c r="A313" s="97">
        <v>3</v>
      </c>
      <c r="B313" s="20" t="s">
        <v>257</v>
      </c>
      <c r="C313" s="165">
        <f>Distt.Minor!C279</f>
        <v>5</v>
      </c>
      <c r="D313" s="165">
        <f>Distt.Minor!D279</f>
        <v>53.13</v>
      </c>
      <c r="E313" s="165">
        <f>Distt.Minor!E279</f>
        <v>0</v>
      </c>
      <c r="F313" s="165">
        <f>Distt.Minor!F279</f>
        <v>0</v>
      </c>
      <c r="G313" s="165">
        <f>Distt.Minor!G279</f>
        <v>0</v>
      </c>
      <c r="H313" s="165">
        <f>Distt.Minor!H279</f>
        <v>0</v>
      </c>
    </row>
    <row r="314" spans="1:8" ht="17.100000000000001" customHeight="1">
      <c r="A314" s="935" t="s">
        <v>49</v>
      </c>
      <c r="B314" s="936"/>
      <c r="C314" s="6">
        <f t="shared" ref="C314:H314" si="21">SUM(C311:C313)</f>
        <v>15</v>
      </c>
      <c r="D314" s="7">
        <f t="shared" si="21"/>
        <v>208.10999999999999</v>
      </c>
      <c r="E314" s="9">
        <f t="shared" si="21"/>
        <v>5513</v>
      </c>
      <c r="F314" s="9">
        <f t="shared" si="21"/>
        <v>9381000</v>
      </c>
      <c r="G314" s="9">
        <f t="shared" si="21"/>
        <v>845555</v>
      </c>
      <c r="H314" s="6">
        <f t="shared" si="21"/>
        <v>22</v>
      </c>
    </row>
    <row r="315" spans="1:8" ht="17.100000000000001" customHeight="1">
      <c r="A315" s="111"/>
      <c r="B315" s="111"/>
      <c r="C315" s="111"/>
      <c r="D315" s="111"/>
      <c r="E315" s="111"/>
      <c r="F315" s="111"/>
      <c r="G315" s="111"/>
      <c r="H315" s="111"/>
    </row>
    <row r="316" spans="1:8" ht="17.100000000000001" customHeight="1">
      <c r="A316" s="778" t="s">
        <v>316</v>
      </c>
      <c r="B316" s="778"/>
      <c r="C316" s="778"/>
      <c r="D316" s="778"/>
      <c r="E316" s="778"/>
      <c r="F316" s="778"/>
      <c r="G316" s="778"/>
      <c r="H316" s="778"/>
    </row>
    <row r="317" spans="1:8" ht="17.100000000000001" customHeight="1">
      <c r="A317" s="779" t="s">
        <v>2</v>
      </c>
      <c r="B317" s="781" t="s">
        <v>275</v>
      </c>
      <c r="C317" s="709" t="s">
        <v>4</v>
      </c>
      <c r="D317" s="709" t="s">
        <v>5</v>
      </c>
      <c r="E317" s="709" t="s">
        <v>6</v>
      </c>
      <c r="F317" s="709" t="s">
        <v>7</v>
      </c>
      <c r="G317" s="709" t="s">
        <v>8</v>
      </c>
      <c r="H317" s="709" t="s">
        <v>9</v>
      </c>
    </row>
    <row r="318" spans="1:8" ht="17.100000000000001" customHeight="1">
      <c r="A318" s="780"/>
      <c r="B318" s="782"/>
      <c r="C318" s="4" t="s">
        <v>10</v>
      </c>
      <c r="D318" s="4" t="s">
        <v>77</v>
      </c>
      <c r="E318" s="4" t="s">
        <v>78</v>
      </c>
      <c r="F318" s="54" t="s">
        <v>79</v>
      </c>
      <c r="G318" s="54" t="s">
        <v>79</v>
      </c>
      <c r="H318" s="4" t="s">
        <v>12</v>
      </c>
    </row>
    <row r="319" spans="1:8" ht="17.100000000000001" customHeight="1">
      <c r="A319" s="97">
        <v>1</v>
      </c>
      <c r="B319" s="5" t="s">
        <v>249</v>
      </c>
      <c r="C319" s="82">
        <f>Distt.Minor!C89</f>
        <v>3</v>
      </c>
      <c r="D319" s="82">
        <f>Distt.Minor!D89</f>
        <v>966.95</v>
      </c>
      <c r="E319" s="82">
        <f>Distt.Minor!E89</f>
        <v>0</v>
      </c>
      <c r="F319" s="82">
        <f>Distt.Minor!F89</f>
        <v>0</v>
      </c>
      <c r="G319" s="82">
        <f>Distt.Minor!G89</f>
        <v>1337000</v>
      </c>
      <c r="H319" s="82">
        <f>Distt.Minor!H89</f>
        <v>0</v>
      </c>
    </row>
    <row r="320" spans="1:8" ht="17.100000000000001" customHeight="1">
      <c r="A320" s="97">
        <v>2</v>
      </c>
      <c r="B320" s="5" t="s">
        <v>292</v>
      </c>
      <c r="C320" s="165">
        <f>Distt.Minor!C352</f>
        <v>4</v>
      </c>
      <c r="D320" s="165">
        <f>Distt.Minor!D352</f>
        <v>87.548199999999994</v>
      </c>
      <c r="E320" s="165">
        <f>Distt.Minor!E352</f>
        <v>1340</v>
      </c>
      <c r="F320" s="165">
        <f>Distt.Minor!F352</f>
        <v>804000</v>
      </c>
      <c r="G320" s="165">
        <f>Distt.Minor!G352</f>
        <v>134000</v>
      </c>
      <c r="H320" s="165">
        <f>Distt.Minor!H352</f>
        <v>20</v>
      </c>
    </row>
    <row r="321" spans="1:8" ht="17.100000000000001" customHeight="1">
      <c r="A321" s="935" t="s">
        <v>49</v>
      </c>
      <c r="B321" s="936"/>
      <c r="C321" s="6">
        <f t="shared" ref="C321:H321" si="22">SUM(C319:C320)</f>
        <v>7</v>
      </c>
      <c r="D321" s="7">
        <f t="shared" si="22"/>
        <v>1054.4982</v>
      </c>
      <c r="E321" s="9">
        <f t="shared" si="22"/>
        <v>1340</v>
      </c>
      <c r="F321" s="9">
        <f t="shared" si="22"/>
        <v>804000</v>
      </c>
      <c r="G321" s="9">
        <f t="shared" si="22"/>
        <v>1471000</v>
      </c>
      <c r="H321" s="6">
        <f t="shared" si="22"/>
        <v>20</v>
      </c>
    </row>
    <row r="322" spans="1:8" ht="17.100000000000001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17.100000000000001" customHeight="1">
      <c r="A323" s="939" t="s">
        <v>64</v>
      </c>
      <c r="B323" s="939"/>
      <c r="C323" s="939"/>
      <c r="D323" s="939"/>
      <c r="E323" s="939"/>
      <c r="F323" s="939"/>
      <c r="G323" s="939"/>
      <c r="H323" s="939"/>
    </row>
    <row r="324" spans="1:8" ht="17.100000000000001" customHeight="1">
      <c r="A324" s="779" t="s">
        <v>2</v>
      </c>
      <c r="B324" s="781" t="s">
        <v>275</v>
      </c>
      <c r="C324" s="709" t="s">
        <v>4</v>
      </c>
      <c r="D324" s="709" t="s">
        <v>5</v>
      </c>
      <c r="E324" s="709" t="s">
        <v>6</v>
      </c>
      <c r="F324" s="709" t="s">
        <v>7</v>
      </c>
      <c r="G324" s="709" t="s">
        <v>8</v>
      </c>
      <c r="H324" s="709" t="s">
        <v>9</v>
      </c>
    </row>
    <row r="325" spans="1:8" ht="17.100000000000001" customHeight="1">
      <c r="A325" s="780"/>
      <c r="B325" s="782"/>
      <c r="C325" s="4" t="s">
        <v>10</v>
      </c>
      <c r="D325" s="4" t="s">
        <v>51</v>
      </c>
      <c r="E325" s="4" t="s">
        <v>78</v>
      </c>
      <c r="F325" s="54" t="s">
        <v>79</v>
      </c>
      <c r="G325" s="54" t="s">
        <v>79</v>
      </c>
      <c r="H325" s="4" t="s">
        <v>12</v>
      </c>
    </row>
    <row r="326" spans="1:8" ht="17.100000000000001" customHeight="1">
      <c r="A326" s="97">
        <v>1</v>
      </c>
      <c r="B326" s="166" t="s">
        <v>245</v>
      </c>
      <c r="C326" s="97">
        <f>Distt.Minor!C18</f>
        <v>0</v>
      </c>
      <c r="D326" s="97">
        <f>Distt.Minor!D18</f>
        <v>0</v>
      </c>
      <c r="E326" s="97">
        <f>Distt.Minor!E18</f>
        <v>578209</v>
      </c>
      <c r="F326" s="97">
        <f>Distt.Minor!F18</f>
        <v>20237315</v>
      </c>
      <c r="G326" s="97">
        <f>Distt.Minor!G18</f>
        <v>2023732</v>
      </c>
      <c r="H326" s="97">
        <f>Distt.Minor!H18</f>
        <v>25</v>
      </c>
    </row>
    <row r="327" spans="1:8" ht="17.100000000000001" customHeight="1">
      <c r="A327" s="97">
        <v>2</v>
      </c>
      <c r="B327" s="166" t="s">
        <v>286</v>
      </c>
      <c r="C327" s="184">
        <f>Distt.Minor!C77</f>
        <v>0</v>
      </c>
      <c r="D327" s="184">
        <f>Distt.Minor!D77</f>
        <v>0</v>
      </c>
      <c r="E327" s="184">
        <f>Distt.Minor!E77</f>
        <v>962327</v>
      </c>
      <c r="F327" s="184">
        <f>Distt.Minor!F77</f>
        <v>67362890</v>
      </c>
      <c r="G327" s="184">
        <f>Distt.Minor!G77</f>
        <v>2887000</v>
      </c>
      <c r="H327" s="184">
        <f>Distt.Minor!H77</f>
        <v>0</v>
      </c>
    </row>
    <row r="328" spans="1:8" ht="17.100000000000001" customHeight="1">
      <c r="A328" s="97">
        <v>3</v>
      </c>
      <c r="B328" s="221" t="s">
        <v>253</v>
      </c>
      <c r="C328" s="109">
        <f>Distt.Minor!C165</f>
        <v>0</v>
      </c>
      <c r="D328" s="109">
        <f>Distt.Minor!D165</f>
        <v>0</v>
      </c>
      <c r="E328" s="109">
        <f>Distt.Minor!E165</f>
        <v>229773</v>
      </c>
      <c r="F328" s="109">
        <f>Distt.Minor!F165</f>
        <v>25275030</v>
      </c>
      <c r="G328" s="109">
        <f>Distt.Minor!G165</f>
        <v>12831702</v>
      </c>
      <c r="H328" s="109">
        <f>Distt.Minor!H165</f>
        <v>0</v>
      </c>
    </row>
    <row r="329" spans="1:8" ht="17.100000000000001" customHeight="1">
      <c r="A329" s="97">
        <v>4</v>
      </c>
      <c r="B329" s="166" t="s">
        <v>262</v>
      </c>
      <c r="C329" s="107">
        <f>Distt.Minor!C341</f>
        <v>7</v>
      </c>
      <c r="D329" s="107">
        <f>Distt.Minor!D341</f>
        <v>7</v>
      </c>
      <c r="E329" s="107">
        <f>Distt.Minor!E341</f>
        <v>48900</v>
      </c>
      <c r="F329" s="107">
        <f>Distt.Minor!F341</f>
        <v>2200500</v>
      </c>
      <c r="G329" s="107">
        <f>Distt.Minor!G341</f>
        <v>1420160</v>
      </c>
      <c r="H329" s="107">
        <f>Distt.Minor!H341</f>
        <v>610</v>
      </c>
    </row>
    <row r="330" spans="1:8" ht="17.100000000000001" customHeight="1">
      <c r="A330" s="97">
        <v>5</v>
      </c>
      <c r="B330" s="166" t="s">
        <v>259</v>
      </c>
      <c r="C330" s="107">
        <f>Distt.Minor!C255</f>
        <v>0</v>
      </c>
      <c r="D330" s="107">
        <f>Distt.Minor!D255</f>
        <v>0</v>
      </c>
      <c r="E330" s="107">
        <f>Distt.Minor!E255</f>
        <v>559767</v>
      </c>
      <c r="F330" s="107">
        <f>Distt.Minor!F255</f>
        <v>13994175</v>
      </c>
      <c r="G330" s="107">
        <f>Distt.Minor!G255</f>
        <v>1679300</v>
      </c>
      <c r="H330" s="107">
        <f>Distt.Minor!H255</f>
        <v>0</v>
      </c>
    </row>
    <row r="331" spans="1:8" ht="17.100000000000001" customHeight="1">
      <c r="A331" s="97">
        <v>6</v>
      </c>
      <c r="B331" s="166" t="s">
        <v>290</v>
      </c>
      <c r="C331" s="167">
        <f>Distt.Minor!C308</f>
        <v>0</v>
      </c>
      <c r="D331" s="167">
        <f>Distt.Minor!D308</f>
        <v>0</v>
      </c>
      <c r="E331" s="167">
        <f>Distt.Minor!E308</f>
        <v>1936878</v>
      </c>
      <c r="F331" s="167">
        <f>Distt.Minor!F308</f>
        <v>48421950</v>
      </c>
      <c r="G331" s="167">
        <f>Distt.Minor!G308</f>
        <v>2799000</v>
      </c>
      <c r="H331" s="167">
        <f>Distt.Minor!H308</f>
        <v>350</v>
      </c>
    </row>
    <row r="332" spans="1:8" ht="17.100000000000001" customHeight="1">
      <c r="A332" s="97">
        <v>7</v>
      </c>
      <c r="B332" s="166" t="s">
        <v>292</v>
      </c>
      <c r="C332" s="107">
        <f>Distt.Minor!C358</f>
        <v>0</v>
      </c>
      <c r="D332" s="107">
        <f>Distt.Minor!D358</f>
        <v>0</v>
      </c>
      <c r="E332" s="107">
        <f>Distt.Minor!E358</f>
        <v>66667</v>
      </c>
      <c r="F332" s="107">
        <f>Distt.Minor!F358</f>
        <v>20000010</v>
      </c>
      <c r="G332" s="107">
        <f>Distt.Minor!G358</f>
        <v>2000000</v>
      </c>
      <c r="H332" s="107">
        <f>Distt.Minor!H358</f>
        <v>200</v>
      </c>
    </row>
    <row r="333" spans="1:8" ht="17.100000000000001" customHeight="1">
      <c r="A333" s="97">
        <v>9</v>
      </c>
      <c r="B333" s="170" t="s">
        <v>266</v>
      </c>
      <c r="C333" s="83">
        <f>Distt.Minor!C420</f>
        <v>0</v>
      </c>
      <c r="D333" s="83">
        <f>Distt.Minor!D420</f>
        <v>0</v>
      </c>
      <c r="E333" s="83">
        <f>Distt.Minor!E420</f>
        <v>0</v>
      </c>
      <c r="F333" s="83">
        <f>Distt.Minor!F420</f>
        <v>0</v>
      </c>
      <c r="G333" s="83">
        <f>Distt.Minor!G420</f>
        <v>3136000</v>
      </c>
      <c r="H333" s="83">
        <f>Distt.Minor!H420</f>
        <v>0</v>
      </c>
    </row>
    <row r="334" spans="1:8" ht="17.100000000000001" customHeight="1">
      <c r="A334" s="935" t="s">
        <v>49</v>
      </c>
      <c r="B334" s="936"/>
      <c r="C334" s="35">
        <f t="shared" ref="C334:H334" si="23">SUM(C326:C333)</f>
        <v>7</v>
      </c>
      <c r="D334" s="33">
        <f t="shared" si="23"/>
        <v>7</v>
      </c>
      <c r="E334" s="33">
        <f t="shared" si="23"/>
        <v>4382521</v>
      </c>
      <c r="F334" s="35">
        <f t="shared" si="23"/>
        <v>197491870</v>
      </c>
      <c r="G334" s="33">
        <f t="shared" si="23"/>
        <v>28776894</v>
      </c>
      <c r="H334" s="33">
        <f t="shared" si="23"/>
        <v>1185</v>
      </c>
    </row>
    <row r="335" spans="1:8" ht="17.100000000000001" customHeight="1">
      <c r="A335" s="111"/>
      <c r="B335" s="111"/>
      <c r="C335" s="111"/>
      <c r="D335" s="111"/>
      <c r="E335" s="111"/>
      <c r="F335" s="111"/>
      <c r="G335" s="111"/>
      <c r="H335" s="111"/>
    </row>
    <row r="336" spans="1:8" ht="17.100000000000001" customHeight="1">
      <c r="A336" s="939" t="s">
        <v>145</v>
      </c>
      <c r="B336" s="939"/>
      <c r="C336" s="939"/>
      <c r="D336" s="939"/>
      <c r="E336" s="939"/>
      <c r="F336" s="939"/>
      <c r="G336" s="939"/>
      <c r="H336" s="939"/>
    </row>
    <row r="337" spans="1:8" ht="17.100000000000001" customHeight="1">
      <c r="A337" s="940" t="s">
        <v>2</v>
      </c>
      <c r="B337" s="781" t="s">
        <v>275</v>
      </c>
      <c r="C337" s="709" t="s">
        <v>4</v>
      </c>
      <c r="D337" s="709" t="s">
        <v>5</v>
      </c>
      <c r="E337" s="709" t="s">
        <v>6</v>
      </c>
      <c r="F337" s="709" t="s">
        <v>7</v>
      </c>
      <c r="G337" s="709" t="s">
        <v>8</v>
      </c>
      <c r="H337" s="709" t="s">
        <v>9</v>
      </c>
    </row>
    <row r="338" spans="1:8" ht="17.100000000000001" customHeight="1">
      <c r="A338" s="941"/>
      <c r="B338" s="782"/>
      <c r="C338" s="32" t="s">
        <v>10</v>
      </c>
      <c r="D338" s="32" t="s">
        <v>51</v>
      </c>
      <c r="E338" s="32" t="s">
        <v>78</v>
      </c>
      <c r="F338" s="69" t="s">
        <v>79</v>
      </c>
      <c r="G338" s="69" t="s">
        <v>79</v>
      </c>
      <c r="H338" s="32" t="s">
        <v>12</v>
      </c>
    </row>
    <row r="339" spans="1:8" ht="17.100000000000001" customHeight="1">
      <c r="A339" s="153">
        <v>1</v>
      </c>
      <c r="B339" s="155" t="s">
        <v>286</v>
      </c>
      <c r="C339" s="147">
        <f>Distt.Minor!C78</f>
        <v>0</v>
      </c>
      <c r="D339" s="147">
        <f>Distt.Minor!D78</f>
        <v>0</v>
      </c>
      <c r="E339" s="147">
        <f>Distt.Minor!E78</f>
        <v>292072</v>
      </c>
      <c r="F339" s="147">
        <f>Distt.Minor!F78</f>
        <v>73018000</v>
      </c>
      <c r="G339" s="147">
        <f>Distt.Minor!G78</f>
        <v>6718000</v>
      </c>
      <c r="H339" s="147">
        <f>Distt.Minor!H78</f>
        <v>0</v>
      </c>
    </row>
    <row r="340" spans="1:8" ht="17.100000000000001" customHeight="1">
      <c r="A340" s="153">
        <v>2</v>
      </c>
      <c r="B340" s="138" t="s">
        <v>253</v>
      </c>
      <c r="C340" s="141">
        <f>Distt.Minor!C168+Distt.Minor!C167</f>
        <v>0</v>
      </c>
      <c r="D340" s="141">
        <f>Distt.Minor!D168+Distt.Minor!D167</f>
        <v>0</v>
      </c>
      <c r="E340" s="141">
        <f>Distt.Minor!E168+Distt.Minor!E167</f>
        <v>41232</v>
      </c>
      <c r="F340" s="141">
        <f>Distt.Minor!F168+Distt.Minor!F167</f>
        <v>5156880</v>
      </c>
      <c r="G340" s="141">
        <f>Distt.Minor!G168+Distt.Minor!G167</f>
        <v>2302600</v>
      </c>
      <c r="H340" s="141">
        <f>Distt.Minor!H168+Distt.Minor!H167</f>
        <v>0</v>
      </c>
    </row>
    <row r="341" spans="1:8" ht="17.100000000000001" customHeight="1">
      <c r="A341" s="153">
        <v>4</v>
      </c>
      <c r="B341" s="138" t="s">
        <v>262</v>
      </c>
      <c r="C341" s="154">
        <f>Distt.Minor!C342</f>
        <v>0</v>
      </c>
      <c r="D341" s="154">
        <f>Distt.Minor!D342</f>
        <v>0</v>
      </c>
      <c r="E341" s="154">
        <f>Distt.Minor!E342</f>
        <v>180400</v>
      </c>
      <c r="F341" s="154">
        <f>Distt.Minor!F342</f>
        <v>22550000</v>
      </c>
      <c r="G341" s="154">
        <f>Distt.Minor!G342</f>
        <v>820850</v>
      </c>
      <c r="H341" s="154">
        <f>Distt.Minor!H342</f>
        <v>1511</v>
      </c>
    </row>
    <row r="342" spans="1:8" ht="17.100000000000001" customHeight="1">
      <c r="A342" s="153">
        <v>5</v>
      </c>
      <c r="B342" s="138" t="s">
        <v>259</v>
      </c>
      <c r="C342" s="144">
        <f>Distt.Minor!C256</f>
        <v>0</v>
      </c>
      <c r="D342" s="144">
        <f>Distt.Minor!D256</f>
        <v>0</v>
      </c>
      <c r="E342" s="144">
        <f>Distt.Minor!E256</f>
        <v>1614237</v>
      </c>
      <c r="F342" s="144">
        <f>Distt.Minor!F256</f>
        <v>161423700</v>
      </c>
      <c r="G342" s="144">
        <f>Distt.Minor!G256</f>
        <v>31308800</v>
      </c>
      <c r="H342" s="144">
        <f>Distt.Minor!H256</f>
        <v>0</v>
      </c>
    </row>
    <row r="343" spans="1:8" ht="17.100000000000001" customHeight="1">
      <c r="A343" s="153">
        <v>6</v>
      </c>
      <c r="B343" s="138" t="s">
        <v>290</v>
      </c>
      <c r="C343" s="151">
        <f>Distt.Minor!C307</f>
        <v>0</v>
      </c>
      <c r="D343" s="151">
        <f>Distt.Minor!D307</f>
        <v>0</v>
      </c>
      <c r="E343" s="151">
        <f>Distt.Minor!E307</f>
        <v>33180</v>
      </c>
      <c r="F343" s="151">
        <f>Distt.Minor!F307</f>
        <v>3318000</v>
      </c>
      <c r="G343" s="151">
        <f>Distt.Minor!G307</f>
        <v>800000</v>
      </c>
      <c r="H343" s="151">
        <f>Distt.Minor!H307</f>
        <v>125</v>
      </c>
    </row>
    <row r="344" spans="1:8" ht="17.100000000000001" customHeight="1">
      <c r="A344" s="153">
        <v>7</v>
      </c>
      <c r="B344" s="156" t="s">
        <v>272</v>
      </c>
      <c r="C344" s="136">
        <f>Distt.Minor!C524</f>
        <v>0</v>
      </c>
      <c r="D344" s="136">
        <f>Distt.Minor!D524</f>
        <v>0</v>
      </c>
      <c r="E344" s="136">
        <f>Distt.Minor!E524</f>
        <v>111617.39</v>
      </c>
      <c r="F344" s="136">
        <f>Distt.Minor!F524</f>
        <v>11161739</v>
      </c>
      <c r="G344" s="136">
        <f>Distt.Minor!G524</f>
        <v>2567200</v>
      </c>
      <c r="H344" s="136">
        <f>Distt.Minor!H524</f>
        <v>0</v>
      </c>
    </row>
    <row r="345" spans="1:8" ht="17.100000000000001" customHeight="1">
      <c r="A345" s="935" t="s">
        <v>49</v>
      </c>
      <c r="B345" s="936"/>
      <c r="C345" s="35">
        <f t="shared" ref="C345:H345" si="24">SUM(C339:C344)</f>
        <v>0</v>
      </c>
      <c r="D345" s="33">
        <f t="shared" si="24"/>
        <v>0</v>
      </c>
      <c r="E345" s="33">
        <f t="shared" si="24"/>
        <v>2272738.39</v>
      </c>
      <c r="F345" s="33">
        <f t="shared" si="24"/>
        <v>276628319</v>
      </c>
      <c r="G345" s="33">
        <f t="shared" si="24"/>
        <v>44517450</v>
      </c>
      <c r="H345" s="33">
        <f t="shared" si="24"/>
        <v>1636</v>
      </c>
    </row>
    <row r="346" spans="1:8" ht="17.100000000000001" customHeight="1">
      <c r="A346" s="111"/>
      <c r="B346" s="111"/>
      <c r="C346" s="111"/>
      <c r="D346" s="111"/>
      <c r="E346" s="111"/>
      <c r="F346" s="111"/>
      <c r="G346" s="111"/>
      <c r="H346" s="111"/>
    </row>
    <row r="347" spans="1:8" ht="17.100000000000001" customHeight="1">
      <c r="A347" s="778" t="s">
        <v>120</v>
      </c>
      <c r="B347" s="778"/>
      <c r="C347" s="778"/>
      <c r="D347" s="778"/>
      <c r="E347" s="778"/>
      <c r="F347" s="778"/>
      <c r="G347" s="778"/>
      <c r="H347" s="778"/>
    </row>
    <row r="348" spans="1:8" ht="17.100000000000001" customHeight="1">
      <c r="A348" s="779" t="s">
        <v>2</v>
      </c>
      <c r="B348" s="781" t="s">
        <v>275</v>
      </c>
      <c r="C348" s="709" t="s">
        <v>4</v>
      </c>
      <c r="D348" s="709" t="s">
        <v>5</v>
      </c>
      <c r="E348" s="709" t="s">
        <v>6</v>
      </c>
      <c r="F348" s="709" t="s">
        <v>7</v>
      </c>
      <c r="G348" s="709" t="s">
        <v>8</v>
      </c>
      <c r="H348" s="709" t="s">
        <v>9</v>
      </c>
    </row>
    <row r="349" spans="1:8" ht="17.100000000000001" customHeight="1">
      <c r="A349" s="780"/>
      <c r="B349" s="782"/>
      <c r="C349" s="4" t="s">
        <v>10</v>
      </c>
      <c r="D349" s="4" t="s">
        <v>77</v>
      </c>
      <c r="E349" s="4" t="s">
        <v>78</v>
      </c>
      <c r="F349" s="54" t="s">
        <v>79</v>
      </c>
      <c r="G349" s="54" t="s">
        <v>79</v>
      </c>
      <c r="H349" s="4" t="s">
        <v>12</v>
      </c>
    </row>
    <row r="350" spans="1:8" ht="17.100000000000001" customHeight="1">
      <c r="A350" s="97">
        <v>1</v>
      </c>
      <c r="B350" s="170" t="s">
        <v>249</v>
      </c>
      <c r="C350" s="165">
        <f>Distt.Minor!C92</f>
        <v>2</v>
      </c>
      <c r="D350" s="165">
        <f>Distt.Minor!D92</f>
        <v>9.9</v>
      </c>
      <c r="E350" s="165">
        <f>Distt.Minor!E92</f>
        <v>0</v>
      </c>
      <c r="F350" s="165">
        <f>Distt.Minor!F92</f>
        <v>0</v>
      </c>
      <c r="G350" s="165">
        <f>Distt.Minor!G92</f>
        <v>0</v>
      </c>
      <c r="H350" s="165">
        <f>Distt.Minor!H92</f>
        <v>0</v>
      </c>
    </row>
    <row r="351" spans="1:8" ht="17.100000000000001" customHeight="1">
      <c r="A351" s="97">
        <v>2</v>
      </c>
      <c r="B351" s="170" t="s">
        <v>250</v>
      </c>
      <c r="C351" s="165">
        <f>Distt.Minor!C113</f>
        <v>9</v>
      </c>
      <c r="D351" s="165">
        <f>Distt.Minor!D113</f>
        <v>39.253799999999998</v>
      </c>
      <c r="E351" s="165">
        <f>Distt.Minor!E113</f>
        <v>66030</v>
      </c>
      <c r="F351" s="165">
        <f>Distt.Minor!F113</f>
        <v>26122000</v>
      </c>
      <c r="G351" s="165">
        <f>Distt.Minor!G113</f>
        <v>4158851</v>
      </c>
      <c r="H351" s="165">
        <f>Distt.Minor!H113</f>
        <v>62</v>
      </c>
    </row>
    <row r="352" spans="1:8" ht="17.100000000000001" customHeight="1">
      <c r="A352" s="97">
        <v>3</v>
      </c>
      <c r="B352" s="170" t="s">
        <v>252</v>
      </c>
      <c r="C352" s="165">
        <f>Distt.Minor!C149</f>
        <v>4</v>
      </c>
      <c r="D352" s="165">
        <f>Distt.Minor!D149</f>
        <v>74.492999999999995</v>
      </c>
      <c r="E352" s="165">
        <f>Distt.Minor!E149</f>
        <v>9225</v>
      </c>
      <c r="F352" s="165">
        <f>Distt.Minor!F149</f>
        <v>2306250</v>
      </c>
      <c r="G352" s="165">
        <f>Distt.Minor!G149</f>
        <v>462000</v>
      </c>
      <c r="H352" s="165">
        <f>Distt.Minor!H149</f>
        <v>8</v>
      </c>
    </row>
    <row r="353" spans="1:8" ht="17.100000000000001" customHeight="1">
      <c r="A353" s="97">
        <v>4</v>
      </c>
      <c r="B353" s="170" t="s">
        <v>253</v>
      </c>
      <c r="C353" s="97">
        <f>Distt.Minor!C173</f>
        <v>49</v>
      </c>
      <c r="D353" s="97">
        <f>Distt.Minor!D173</f>
        <v>691.22019999999998</v>
      </c>
      <c r="E353" s="97">
        <f>Distt.Minor!E173</f>
        <v>2002198.8</v>
      </c>
      <c r="F353" s="97">
        <f>Distt.Minor!F173</f>
        <v>448554820</v>
      </c>
      <c r="G353" s="97">
        <f>Distt.Minor!G173</f>
        <v>47837307</v>
      </c>
      <c r="H353" s="97">
        <f>Distt.Minor!H173</f>
        <v>1576</v>
      </c>
    </row>
    <row r="354" spans="1:8" ht="17.100000000000001" customHeight="1">
      <c r="A354" s="97">
        <v>5</v>
      </c>
      <c r="B354" s="170" t="s">
        <v>259</v>
      </c>
      <c r="C354" s="97">
        <f>Distt.Minor!C249</f>
        <v>3</v>
      </c>
      <c r="D354" s="97">
        <f>Distt.Minor!D249</f>
        <v>14.75</v>
      </c>
      <c r="E354" s="97">
        <f>Distt.Minor!E249</f>
        <v>209.98</v>
      </c>
      <c r="F354" s="97">
        <f>Distt.Minor!F249</f>
        <v>83992</v>
      </c>
      <c r="G354" s="97">
        <f>Distt.Minor!G249</f>
        <v>9000</v>
      </c>
      <c r="H354" s="97">
        <f>Distt.Minor!H249</f>
        <v>5</v>
      </c>
    </row>
    <row r="355" spans="1:8" ht="17.100000000000001" customHeight="1">
      <c r="A355" s="97">
        <v>6</v>
      </c>
      <c r="B355" s="170" t="s">
        <v>257</v>
      </c>
      <c r="C355" s="97">
        <f>Distt.Minor!C280</f>
        <v>1</v>
      </c>
      <c r="D355" s="97">
        <f>Distt.Minor!D280</f>
        <v>5</v>
      </c>
      <c r="E355" s="97">
        <f>Distt.Minor!E280</f>
        <v>0</v>
      </c>
      <c r="F355" s="97">
        <f>Distt.Minor!F280</f>
        <v>0</v>
      </c>
      <c r="G355" s="97">
        <f>Distt.Minor!G280</f>
        <v>0</v>
      </c>
      <c r="H355" s="97">
        <f>Distt.Minor!H280</f>
        <v>0</v>
      </c>
    </row>
    <row r="356" spans="1:8" ht="17.100000000000001" customHeight="1">
      <c r="A356" s="97">
        <v>7</v>
      </c>
      <c r="B356" s="170" t="s">
        <v>266</v>
      </c>
      <c r="C356" s="165">
        <f>Distt.Minor!C422</f>
        <v>27</v>
      </c>
      <c r="D356" s="165">
        <f>Distt.Minor!D422</f>
        <v>722.71879999999999</v>
      </c>
      <c r="E356" s="165">
        <f>Distt.Minor!E422</f>
        <v>230848.3</v>
      </c>
      <c r="F356" s="165">
        <f>Distt.Minor!F422</f>
        <v>27701796</v>
      </c>
      <c r="G356" s="165">
        <f>Distt.Minor!G422</f>
        <v>27782000</v>
      </c>
      <c r="H356" s="165">
        <f>Distt.Minor!H422</f>
        <v>32</v>
      </c>
    </row>
    <row r="357" spans="1:8" ht="17.100000000000001" customHeight="1">
      <c r="A357" s="97">
        <v>8</v>
      </c>
      <c r="B357" s="170" t="s">
        <v>269</v>
      </c>
      <c r="C357" s="165">
        <f>Distt.Minor!C483</f>
        <v>2</v>
      </c>
      <c r="D357" s="165">
        <f>Distt.Minor!D483</f>
        <v>8.1199999999999992</v>
      </c>
      <c r="E357" s="165">
        <f>Distt.Minor!E483</f>
        <v>16248.415000000001</v>
      </c>
      <c r="F357" s="165">
        <f>Distt.Minor!F483</f>
        <v>3249683</v>
      </c>
      <c r="G357" s="165">
        <f>Distt.Minor!G483</f>
        <v>139000</v>
      </c>
      <c r="H357" s="165">
        <f>Distt.Minor!H483</f>
        <v>15</v>
      </c>
    </row>
    <row r="358" spans="1:8" ht="17.100000000000001" customHeight="1">
      <c r="A358" s="97">
        <v>9</v>
      </c>
      <c r="B358" s="170" t="s">
        <v>272</v>
      </c>
      <c r="C358" s="84">
        <f>Distt.Minor!C533</f>
        <v>4</v>
      </c>
      <c r="D358" s="84">
        <f>Distt.Minor!D533</f>
        <v>137.19999999999999</v>
      </c>
      <c r="E358" s="84">
        <f>Distt.Minor!E533</f>
        <v>37333</v>
      </c>
      <c r="F358" s="84">
        <f>Distt.Minor!F533</f>
        <v>16799850</v>
      </c>
      <c r="G358" s="84">
        <f>Distt.Minor!G533</f>
        <v>896000</v>
      </c>
      <c r="H358" s="84">
        <f>Distt.Minor!H533</f>
        <v>21</v>
      </c>
    </row>
    <row r="359" spans="1:8" ht="17.100000000000001" customHeight="1">
      <c r="A359" s="935" t="s">
        <v>49</v>
      </c>
      <c r="B359" s="936"/>
      <c r="C359" s="6">
        <f t="shared" ref="C359:H359" si="25">SUM(C350:C358)</f>
        <v>101</v>
      </c>
      <c r="D359" s="7">
        <f t="shared" si="25"/>
        <v>1702.6557999999998</v>
      </c>
      <c r="E359" s="9">
        <f t="shared" si="25"/>
        <v>2362093.4950000001</v>
      </c>
      <c r="F359" s="9">
        <f t="shared" si="25"/>
        <v>524818391</v>
      </c>
      <c r="G359" s="9">
        <f t="shared" si="25"/>
        <v>81284158</v>
      </c>
      <c r="H359" s="6">
        <f t="shared" si="25"/>
        <v>1719</v>
      </c>
    </row>
    <row r="360" spans="1:8" ht="17.100000000000001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17.100000000000001" customHeight="1">
      <c r="A361" s="939" t="s">
        <v>66</v>
      </c>
      <c r="B361" s="939"/>
      <c r="C361" s="939"/>
      <c r="D361" s="939"/>
      <c r="E361" s="939"/>
      <c r="F361" s="939"/>
      <c r="G361" s="939"/>
      <c r="H361" s="939"/>
    </row>
    <row r="362" spans="1:8" ht="17.100000000000001" customHeight="1">
      <c r="A362" s="779" t="s">
        <v>2</v>
      </c>
      <c r="B362" s="781" t="s">
        <v>275</v>
      </c>
      <c r="C362" s="709" t="s">
        <v>4</v>
      </c>
      <c r="D362" s="709" t="s">
        <v>5</v>
      </c>
      <c r="E362" s="709" t="s">
        <v>6</v>
      </c>
      <c r="F362" s="709" t="s">
        <v>7</v>
      </c>
      <c r="G362" s="709" t="s">
        <v>8</v>
      </c>
      <c r="H362" s="709" t="s">
        <v>9</v>
      </c>
    </row>
    <row r="363" spans="1:8" ht="17.100000000000001" customHeight="1">
      <c r="A363" s="780"/>
      <c r="B363" s="782"/>
      <c r="C363" s="4" t="s">
        <v>10</v>
      </c>
      <c r="D363" s="4" t="s">
        <v>51</v>
      </c>
      <c r="E363" s="4" t="s">
        <v>78</v>
      </c>
      <c r="F363" s="54" t="s">
        <v>79</v>
      </c>
      <c r="G363" s="54" t="s">
        <v>79</v>
      </c>
      <c r="H363" s="4" t="s">
        <v>12</v>
      </c>
    </row>
    <row r="364" spans="1:8" ht="17.100000000000001" customHeight="1">
      <c r="A364" s="170">
        <v>1</v>
      </c>
      <c r="B364" s="166" t="s">
        <v>245</v>
      </c>
      <c r="C364" s="64">
        <f>Distt.Minor!C12</f>
        <v>6</v>
      </c>
      <c r="D364" s="64">
        <f>Distt.Minor!D12</f>
        <v>13.5</v>
      </c>
      <c r="E364" s="64">
        <f>Distt.Minor!E12</f>
        <v>3265741</v>
      </c>
      <c r="F364" s="64">
        <f>Distt.Minor!F12</f>
        <v>663863020</v>
      </c>
      <c r="G364" s="64">
        <f>Distt.Minor!G12</f>
        <v>2853000</v>
      </c>
      <c r="H364" s="64">
        <f>Distt.Minor!H12</f>
        <v>62</v>
      </c>
    </row>
    <row r="365" spans="1:8" ht="17.100000000000001" customHeight="1">
      <c r="A365" s="170">
        <v>2</v>
      </c>
      <c r="B365" s="166" t="s">
        <v>276</v>
      </c>
      <c r="C365" s="107">
        <f>Distt.Minor!C29</f>
        <v>1</v>
      </c>
      <c r="D365" s="107">
        <f>Distt.Minor!D29</f>
        <v>4.92</v>
      </c>
      <c r="E365" s="107">
        <f>Distt.Minor!E29</f>
        <v>0</v>
      </c>
      <c r="F365" s="107">
        <f>Distt.Minor!F29</f>
        <v>0</v>
      </c>
      <c r="G365" s="107">
        <f>Distt.Minor!G29</f>
        <v>150000</v>
      </c>
      <c r="H365" s="107">
        <f>Distt.Minor!H29</f>
        <v>0</v>
      </c>
    </row>
    <row r="366" spans="1:8" ht="17.100000000000001" customHeight="1">
      <c r="A366" s="170">
        <v>3</v>
      </c>
      <c r="B366" s="166" t="s">
        <v>365</v>
      </c>
      <c r="C366" s="107">
        <f>Distt.Minor!C161</f>
        <v>0</v>
      </c>
      <c r="D366" s="107">
        <f>Distt.Minor!D161</f>
        <v>0</v>
      </c>
      <c r="E366" s="107">
        <f>Distt.Minor!E161</f>
        <v>1340718</v>
      </c>
      <c r="F366" s="107">
        <f>Distt.Minor!F161</f>
        <v>53628739.32</v>
      </c>
      <c r="G366" s="107">
        <f>Distt.Minor!G161</f>
        <v>71544237</v>
      </c>
      <c r="H366" s="107">
        <f>Distt.Minor!H161</f>
        <v>3200</v>
      </c>
    </row>
    <row r="367" spans="1:8" ht="17.100000000000001" customHeight="1">
      <c r="A367" s="170">
        <v>4</v>
      </c>
      <c r="B367" s="166" t="s">
        <v>255</v>
      </c>
      <c r="C367" s="107">
        <f>Distt.Minor!C222</f>
        <v>0</v>
      </c>
      <c r="D367" s="107">
        <f>Distt.Minor!D222</f>
        <v>0</v>
      </c>
      <c r="E367" s="107">
        <f>Distt.Minor!E222</f>
        <v>24326.78</v>
      </c>
      <c r="F367" s="107">
        <f>Distt.Minor!F222</f>
        <v>19360626.09</v>
      </c>
      <c r="G367" s="107">
        <f>Distt.Minor!G222</f>
        <v>570652</v>
      </c>
      <c r="H367" s="107">
        <f>Distt.Minor!H222</f>
        <v>27</v>
      </c>
    </row>
    <row r="368" spans="1:8" ht="17.100000000000001" customHeight="1">
      <c r="A368" s="170">
        <v>5</v>
      </c>
      <c r="B368" s="166" t="s">
        <v>362</v>
      </c>
      <c r="C368" s="82">
        <f>Distt.Minor!C323</f>
        <v>1</v>
      </c>
      <c r="D368" s="82">
        <f>Distt.Minor!D323</f>
        <v>1</v>
      </c>
      <c r="E368" s="82">
        <f>Distt.Minor!E323</f>
        <v>0</v>
      </c>
      <c r="F368" s="82">
        <f>Distt.Minor!F323</f>
        <v>0</v>
      </c>
      <c r="G368" s="82">
        <f>Distt.Minor!G323</f>
        <v>27000</v>
      </c>
      <c r="H368" s="82">
        <f>Distt.Minor!H323</f>
        <v>0</v>
      </c>
    </row>
    <row r="369" spans="1:8" ht="17.100000000000001" customHeight="1">
      <c r="A369" s="170">
        <v>6</v>
      </c>
      <c r="B369" s="166" t="s">
        <v>250</v>
      </c>
      <c r="C369" s="107">
        <f>Distt.Minor!C104</f>
        <v>7</v>
      </c>
      <c r="D369" s="107">
        <f>Distt.Minor!D104</f>
        <v>6.82</v>
      </c>
      <c r="E369" s="107">
        <f>Distt.Minor!E104</f>
        <v>800</v>
      </c>
      <c r="F369" s="107">
        <f>Distt.Minor!F104</f>
        <v>560000</v>
      </c>
      <c r="G369" s="107">
        <f>Distt.Minor!G104</f>
        <v>135880</v>
      </c>
      <c r="H369" s="107">
        <f>Distt.Minor!H104</f>
        <v>34</v>
      </c>
    </row>
    <row r="370" spans="1:8" ht="17.100000000000001" customHeight="1">
      <c r="A370" s="170">
        <v>7</v>
      </c>
      <c r="B370" s="170" t="s">
        <v>266</v>
      </c>
      <c r="C370" s="107">
        <f>Distt.Minor!C418</f>
        <v>24</v>
      </c>
      <c r="D370" s="107">
        <f>Distt.Minor!D418</f>
        <v>54</v>
      </c>
      <c r="E370" s="107">
        <f>Distt.Minor!E418</f>
        <v>8992.4150000000009</v>
      </c>
      <c r="F370" s="107">
        <f>Distt.Minor!F418</f>
        <v>36868901.5</v>
      </c>
      <c r="G370" s="107">
        <f>Distt.Minor!G418</f>
        <v>1223000</v>
      </c>
      <c r="H370" s="107">
        <f>Distt.Minor!H418</f>
        <v>0</v>
      </c>
    </row>
    <row r="371" spans="1:8" ht="17.100000000000001" customHeight="1">
      <c r="A371" s="170">
        <v>8</v>
      </c>
      <c r="B371" s="166" t="s">
        <v>280</v>
      </c>
      <c r="C371" s="107">
        <f>Distt.Minor!C442</f>
        <v>1</v>
      </c>
      <c r="D371" s="107">
        <f>Distt.Minor!D442</f>
        <v>2.25</v>
      </c>
      <c r="E371" s="107">
        <f>Distt.Minor!E442</f>
        <v>0</v>
      </c>
      <c r="F371" s="107">
        <f>Distt.Minor!F442</f>
        <v>0</v>
      </c>
      <c r="G371" s="107">
        <f>Distt.Minor!G442</f>
        <v>45000</v>
      </c>
      <c r="H371" s="107">
        <f>Distt.Minor!H442</f>
        <v>0</v>
      </c>
    </row>
    <row r="372" spans="1:8" ht="17.100000000000001" customHeight="1">
      <c r="A372" s="170">
        <v>9</v>
      </c>
      <c r="B372" s="166" t="s">
        <v>265</v>
      </c>
      <c r="C372" s="107">
        <f>Distt.Minor!C404</f>
        <v>0</v>
      </c>
      <c r="D372" s="107">
        <f>Distt.Minor!D404</f>
        <v>0</v>
      </c>
      <c r="E372" s="107">
        <f>Distt.Minor!E404</f>
        <v>1180600</v>
      </c>
      <c r="F372" s="107">
        <f>Distt.Minor!F404</f>
        <v>7197000</v>
      </c>
      <c r="G372" s="107">
        <f>Distt.Minor!G404</f>
        <v>1708000</v>
      </c>
      <c r="H372" s="107">
        <f>Distt.Minor!H404</f>
        <v>258</v>
      </c>
    </row>
    <row r="373" spans="1:8" ht="17.100000000000001" customHeight="1">
      <c r="A373" s="170">
        <v>10</v>
      </c>
      <c r="B373" s="634" t="s">
        <v>281</v>
      </c>
      <c r="C373" s="107">
        <f>Distt.Minor!C453</f>
        <v>2</v>
      </c>
      <c r="D373" s="107">
        <f>Distt.Minor!D453</f>
        <v>2</v>
      </c>
      <c r="E373" s="107">
        <f>Distt.Minor!E453</f>
        <v>0</v>
      </c>
      <c r="F373" s="107">
        <f>Distt.Minor!F453</f>
        <v>0</v>
      </c>
      <c r="G373" s="107">
        <f>Distt.Minor!G453</f>
        <v>41000</v>
      </c>
      <c r="H373" s="107">
        <f>Distt.Minor!H453</f>
        <v>0</v>
      </c>
    </row>
    <row r="374" spans="1:8" ht="17.100000000000001" customHeight="1">
      <c r="A374" s="170">
        <v>11</v>
      </c>
      <c r="B374" s="166" t="s">
        <v>283</v>
      </c>
      <c r="C374" s="164">
        <f>Distt.Minor!C507</f>
        <v>28</v>
      </c>
      <c r="D374" s="164">
        <f>Distt.Minor!D507</f>
        <v>30.1</v>
      </c>
      <c r="E374" s="164">
        <f>Distt.Minor!E507</f>
        <v>5760</v>
      </c>
      <c r="F374" s="164">
        <f>Distt.Minor!F507</f>
        <v>1152000</v>
      </c>
      <c r="G374" s="164">
        <f>Distt.Minor!G507</f>
        <v>635000</v>
      </c>
      <c r="H374" s="164">
        <f>Distt.Minor!H507</f>
        <v>85</v>
      </c>
    </row>
    <row r="375" spans="1:8" ht="17.100000000000001" customHeight="1">
      <c r="A375" s="170">
        <v>12</v>
      </c>
      <c r="B375" s="166" t="s">
        <v>272</v>
      </c>
      <c r="C375" s="83">
        <f>Distt.Minor!C527</f>
        <v>9</v>
      </c>
      <c r="D375" s="83">
        <f>Distt.Minor!D527</f>
        <v>17.739999999999998</v>
      </c>
      <c r="E375" s="83">
        <f>Distt.Minor!E527</f>
        <v>9333</v>
      </c>
      <c r="F375" s="83">
        <f>Distt.Minor!F527</f>
        <v>4666500</v>
      </c>
      <c r="G375" s="83">
        <f>Distt.Minor!G527</f>
        <v>560000</v>
      </c>
      <c r="H375" s="83">
        <f>Distt.Minor!H527</f>
        <v>35</v>
      </c>
    </row>
    <row r="376" spans="1:8" ht="17.100000000000001" customHeight="1">
      <c r="A376" s="935" t="s">
        <v>49</v>
      </c>
      <c r="B376" s="936"/>
      <c r="C376" s="35">
        <f t="shared" ref="C376:H376" si="26">SUM(C364:C375)</f>
        <v>79</v>
      </c>
      <c r="D376" s="34">
        <f t="shared" si="26"/>
        <v>132.33000000000001</v>
      </c>
      <c r="E376" s="33">
        <f t="shared" si="26"/>
        <v>5836271.1950000003</v>
      </c>
      <c r="F376" s="33">
        <f t="shared" si="26"/>
        <v>787296786.91000009</v>
      </c>
      <c r="G376" s="33">
        <f t="shared" si="26"/>
        <v>79492769</v>
      </c>
      <c r="H376" s="33">
        <f t="shared" si="26"/>
        <v>3701</v>
      </c>
    </row>
    <row r="377" spans="1:8" ht="17.100000000000001" customHeight="1">
      <c r="A377" s="111"/>
      <c r="B377" s="111"/>
      <c r="C377" s="111"/>
      <c r="D377" s="111"/>
      <c r="E377" s="111"/>
      <c r="F377" s="111"/>
      <c r="G377" s="111"/>
      <c r="H377" s="111"/>
    </row>
    <row r="378" spans="1:8" ht="17.100000000000001" customHeight="1">
      <c r="A378" s="778" t="s">
        <v>121</v>
      </c>
      <c r="B378" s="778"/>
      <c r="C378" s="778"/>
      <c r="D378" s="778"/>
      <c r="E378" s="778"/>
      <c r="F378" s="778"/>
      <c r="G378" s="778"/>
      <c r="H378" s="778"/>
    </row>
    <row r="379" spans="1:8" ht="17.100000000000001" customHeight="1">
      <c r="A379" s="779" t="s">
        <v>2</v>
      </c>
      <c r="B379" s="781" t="s">
        <v>275</v>
      </c>
      <c r="C379" s="709" t="s">
        <v>4</v>
      </c>
      <c r="D379" s="709" t="s">
        <v>5</v>
      </c>
      <c r="E379" s="709" t="s">
        <v>6</v>
      </c>
      <c r="F379" s="709" t="s">
        <v>7</v>
      </c>
      <c r="G379" s="709" t="s">
        <v>8</v>
      </c>
      <c r="H379" s="709" t="s">
        <v>9</v>
      </c>
    </row>
    <row r="380" spans="1:8" ht="17.100000000000001" customHeight="1">
      <c r="A380" s="780"/>
      <c r="B380" s="782"/>
      <c r="C380" s="4" t="s">
        <v>10</v>
      </c>
      <c r="D380" s="4" t="s">
        <v>77</v>
      </c>
      <c r="E380" s="4" t="s">
        <v>78</v>
      </c>
      <c r="F380" s="54" t="s">
        <v>79</v>
      </c>
      <c r="G380" s="54" t="s">
        <v>79</v>
      </c>
      <c r="H380" s="4" t="s">
        <v>12</v>
      </c>
    </row>
    <row r="381" spans="1:8" ht="17.100000000000001" customHeight="1">
      <c r="A381" s="97">
        <v>1</v>
      </c>
      <c r="B381" s="5" t="s">
        <v>272</v>
      </c>
      <c r="C381" s="165">
        <f>Distt.Minor!C532</f>
        <v>2</v>
      </c>
      <c r="D381" s="165">
        <f>Distt.Minor!D532</f>
        <v>32.08</v>
      </c>
      <c r="E381" s="165">
        <f>Distt.Minor!E532</f>
        <v>3734</v>
      </c>
      <c r="F381" s="165">
        <f>Distt.Minor!F532</f>
        <v>1325570</v>
      </c>
      <c r="G381" s="165">
        <f>Distt.Minor!G532</f>
        <v>280000</v>
      </c>
      <c r="H381" s="165">
        <f>Distt.Minor!H532</f>
        <v>12</v>
      </c>
    </row>
    <row r="382" spans="1:8" ht="17.100000000000001" customHeight="1">
      <c r="A382" s="935" t="s">
        <v>49</v>
      </c>
      <c r="B382" s="936"/>
      <c r="C382" s="6">
        <f t="shared" ref="C382:H382" si="27">SUM(C381:C381)</f>
        <v>2</v>
      </c>
      <c r="D382" s="7">
        <f t="shared" si="27"/>
        <v>32.08</v>
      </c>
      <c r="E382" s="7">
        <f t="shared" si="27"/>
        <v>3734</v>
      </c>
      <c r="F382" s="6">
        <f t="shared" si="27"/>
        <v>1325570</v>
      </c>
      <c r="G382" s="6">
        <f t="shared" si="27"/>
        <v>280000</v>
      </c>
      <c r="H382" s="6">
        <f t="shared" si="27"/>
        <v>12</v>
      </c>
    </row>
    <row r="383" spans="1:8" ht="17.100000000000001" customHeight="1">
      <c r="A383" s="111"/>
      <c r="B383" s="111"/>
      <c r="C383" s="111"/>
      <c r="D383" s="111"/>
      <c r="E383" s="111"/>
      <c r="F383" s="111"/>
      <c r="G383" s="111"/>
      <c r="H383" s="111"/>
    </row>
    <row r="384" spans="1:8" ht="17.100000000000001" customHeight="1">
      <c r="A384" s="939" t="s">
        <v>67</v>
      </c>
      <c r="B384" s="939"/>
      <c r="C384" s="939"/>
      <c r="D384" s="939"/>
      <c r="E384" s="939"/>
      <c r="F384" s="939"/>
      <c r="G384" s="939"/>
      <c r="H384" s="939"/>
    </row>
    <row r="385" spans="1:8" ht="17.100000000000001" customHeight="1">
      <c r="A385" s="779" t="s">
        <v>2</v>
      </c>
      <c r="B385" s="781" t="s">
        <v>275</v>
      </c>
      <c r="C385" s="709" t="s">
        <v>4</v>
      </c>
      <c r="D385" s="709" t="s">
        <v>5</v>
      </c>
      <c r="E385" s="709" t="s">
        <v>6</v>
      </c>
      <c r="F385" s="709" t="s">
        <v>7</v>
      </c>
      <c r="G385" s="709" t="s">
        <v>8</v>
      </c>
      <c r="H385" s="709" t="s">
        <v>9</v>
      </c>
    </row>
    <row r="386" spans="1:8" ht="17.100000000000001" customHeight="1">
      <c r="A386" s="780"/>
      <c r="B386" s="782"/>
      <c r="C386" s="4" t="s">
        <v>10</v>
      </c>
      <c r="D386" s="4" t="s">
        <v>51</v>
      </c>
      <c r="E386" s="4" t="s">
        <v>78</v>
      </c>
      <c r="F386" s="54" t="s">
        <v>79</v>
      </c>
      <c r="G386" s="54" t="s">
        <v>79</v>
      </c>
      <c r="H386" s="4" t="s">
        <v>12</v>
      </c>
    </row>
    <row r="387" spans="1:8" ht="17.100000000000001" customHeight="1">
      <c r="A387" s="97">
        <v>1</v>
      </c>
      <c r="B387" s="166" t="s">
        <v>245</v>
      </c>
      <c r="C387" s="64">
        <f>Distt.Minor!C11</f>
        <v>1</v>
      </c>
      <c r="D387" s="64">
        <f>Distt.Minor!D11</f>
        <v>1</v>
      </c>
      <c r="E387" s="64">
        <f>Distt.Minor!E11</f>
        <v>0</v>
      </c>
      <c r="F387" s="64">
        <f>Distt.Minor!F11</f>
        <v>0</v>
      </c>
      <c r="G387" s="64">
        <f>Distt.Minor!G11</f>
        <v>82000</v>
      </c>
      <c r="H387" s="64">
        <f>Distt.Minor!H11</f>
        <v>0</v>
      </c>
    </row>
    <row r="388" spans="1:8" ht="17.100000000000001" customHeight="1">
      <c r="A388" s="97">
        <v>2</v>
      </c>
      <c r="B388" s="166" t="s">
        <v>261</v>
      </c>
      <c r="C388" s="109">
        <f>Distt.Minor!C319</f>
        <v>11</v>
      </c>
      <c r="D388" s="109">
        <f>Distt.Minor!D319</f>
        <v>14.914</v>
      </c>
      <c r="E388" s="109">
        <f>Distt.Minor!E319</f>
        <v>34918</v>
      </c>
      <c r="F388" s="109">
        <f>Distt.Minor!F319</f>
        <v>6983600</v>
      </c>
      <c r="G388" s="109">
        <f>Distt.Minor!G319</f>
        <v>2095000</v>
      </c>
      <c r="H388" s="109">
        <f>Distt.Minor!H319</f>
        <v>5</v>
      </c>
    </row>
    <row r="389" spans="1:8" ht="17.100000000000001" customHeight="1">
      <c r="A389" s="97">
        <v>3</v>
      </c>
      <c r="B389" s="166" t="s">
        <v>257</v>
      </c>
      <c r="C389" s="107">
        <f>Distt.Minor!C276</f>
        <v>2</v>
      </c>
      <c r="D389" s="107">
        <f>Distt.Minor!D276</f>
        <v>9.9077000000000002</v>
      </c>
      <c r="E389" s="107">
        <f>Distt.Minor!E276</f>
        <v>0</v>
      </c>
      <c r="F389" s="107">
        <f>Distt.Minor!F276</f>
        <v>0</v>
      </c>
      <c r="G389" s="107">
        <f>Distt.Minor!G276</f>
        <v>0</v>
      </c>
      <c r="H389" s="107">
        <f>Distt.Minor!H276</f>
        <v>0</v>
      </c>
    </row>
    <row r="390" spans="1:8" ht="17.100000000000001" customHeight="1">
      <c r="A390" s="97">
        <v>4</v>
      </c>
      <c r="B390" s="166" t="s">
        <v>269</v>
      </c>
      <c r="C390" s="107">
        <f>Distt.Minor!C473</f>
        <v>31</v>
      </c>
      <c r="D390" s="107">
        <f>Distt.Minor!D473</f>
        <v>31</v>
      </c>
      <c r="E390" s="107">
        <f>Distt.Minor!E473</f>
        <v>7147</v>
      </c>
      <c r="F390" s="107">
        <f>Distt.Minor!F473</f>
        <v>1786750</v>
      </c>
      <c r="G390" s="107">
        <f>Distt.Minor!G473</f>
        <v>634052</v>
      </c>
      <c r="H390" s="107">
        <f>Distt.Minor!H473</f>
        <v>10</v>
      </c>
    </row>
    <row r="391" spans="1:8" ht="17.100000000000001" customHeight="1">
      <c r="A391" s="97">
        <v>5</v>
      </c>
      <c r="B391" s="166" t="s">
        <v>272</v>
      </c>
      <c r="C391" s="83">
        <f>Distt.Minor!C539</f>
        <v>1</v>
      </c>
      <c r="D391" s="83">
        <f>Distt.Minor!D539</f>
        <v>1</v>
      </c>
      <c r="E391" s="83">
        <f>Distt.Minor!E539</f>
        <v>70</v>
      </c>
      <c r="F391" s="83">
        <f>Distt.Minor!F539</f>
        <v>17500</v>
      </c>
      <c r="G391" s="83">
        <f>Distt.Minor!G539</f>
        <v>19000</v>
      </c>
      <c r="H391" s="83">
        <f>Distt.Minor!H539</f>
        <v>2</v>
      </c>
    </row>
    <row r="392" spans="1:8" ht="17.100000000000001" customHeight="1">
      <c r="A392" s="935" t="s">
        <v>49</v>
      </c>
      <c r="B392" s="936"/>
      <c r="C392" s="35">
        <f t="shared" ref="C392:H392" si="28">SUM(C387:C391)</f>
        <v>46</v>
      </c>
      <c r="D392" s="34">
        <f t="shared" si="28"/>
        <v>57.8217</v>
      </c>
      <c r="E392" s="33">
        <f t="shared" si="28"/>
        <v>42135</v>
      </c>
      <c r="F392" s="33">
        <f t="shared" si="28"/>
        <v>8787850</v>
      </c>
      <c r="G392" s="33">
        <f t="shared" si="28"/>
        <v>2830052</v>
      </c>
      <c r="H392" s="33">
        <f t="shared" si="28"/>
        <v>17</v>
      </c>
    </row>
    <row r="393" spans="1:8" ht="17.100000000000001" customHeight="1">
      <c r="A393" s="111"/>
      <c r="B393" s="111"/>
      <c r="C393" s="111"/>
      <c r="D393" s="111"/>
      <c r="E393" s="111"/>
      <c r="F393" s="111"/>
      <c r="G393" s="111"/>
      <c r="H393" s="111"/>
    </row>
    <row r="394" spans="1:8" ht="17.100000000000001" customHeight="1">
      <c r="A394" s="778" t="s">
        <v>39</v>
      </c>
      <c r="B394" s="778"/>
      <c r="C394" s="778"/>
      <c r="D394" s="778"/>
      <c r="E394" s="778"/>
      <c r="F394" s="778"/>
      <c r="G394" s="778"/>
      <c r="H394" s="778"/>
    </row>
    <row r="395" spans="1:8" ht="17.100000000000001" customHeight="1">
      <c r="A395" s="779" t="s">
        <v>2</v>
      </c>
      <c r="B395" s="781" t="s">
        <v>275</v>
      </c>
      <c r="C395" s="709" t="s">
        <v>4</v>
      </c>
      <c r="D395" s="709" t="s">
        <v>5</v>
      </c>
      <c r="E395" s="709" t="s">
        <v>6</v>
      </c>
      <c r="F395" s="709" t="s">
        <v>7</v>
      </c>
      <c r="G395" s="709" t="s">
        <v>8</v>
      </c>
      <c r="H395" s="709" t="s">
        <v>9</v>
      </c>
    </row>
    <row r="396" spans="1:8" ht="17.100000000000001" customHeight="1">
      <c r="A396" s="780"/>
      <c r="B396" s="782"/>
      <c r="C396" s="4" t="s">
        <v>10</v>
      </c>
      <c r="D396" s="4" t="s">
        <v>77</v>
      </c>
      <c r="E396" s="4" t="s">
        <v>78</v>
      </c>
      <c r="F396" s="54" t="s">
        <v>79</v>
      </c>
      <c r="G396" s="54" t="s">
        <v>79</v>
      </c>
      <c r="H396" s="4" t="s">
        <v>12</v>
      </c>
    </row>
    <row r="397" spans="1:8" ht="17.100000000000001" customHeight="1">
      <c r="A397" s="97">
        <v>1</v>
      </c>
      <c r="B397" s="170" t="s">
        <v>245</v>
      </c>
      <c r="C397" s="109">
        <f>Distt.Minor!C16</f>
        <v>66</v>
      </c>
      <c r="D397" s="109">
        <f>Distt.Minor!D16</f>
        <v>626.25</v>
      </c>
      <c r="E397" s="109">
        <f>Distt.Minor!E16</f>
        <v>44959</v>
      </c>
      <c r="F397" s="109">
        <f>Distt.Minor!F16</f>
        <v>24727450</v>
      </c>
      <c r="G397" s="109">
        <f>Distt.Minor!G16</f>
        <v>2963196</v>
      </c>
      <c r="H397" s="109">
        <f>Distt.Minor!H16</f>
        <v>95</v>
      </c>
    </row>
    <row r="398" spans="1:8" ht="17.100000000000001" customHeight="1">
      <c r="A398" s="97">
        <v>2</v>
      </c>
      <c r="B398" s="170" t="s">
        <v>250</v>
      </c>
      <c r="C398" s="177">
        <f>Distt.Minor!C115</f>
        <v>2</v>
      </c>
      <c r="D398" s="177">
        <f>Distt.Minor!D115</f>
        <v>9.7200000000000006</v>
      </c>
      <c r="E398" s="177">
        <f>Distt.Minor!E115</f>
        <v>53590</v>
      </c>
      <c r="F398" s="177">
        <f>Distt.Minor!F115</f>
        <v>26555000</v>
      </c>
      <c r="G398" s="177">
        <f>Distt.Minor!G115</f>
        <v>24000</v>
      </c>
      <c r="H398" s="177">
        <f>Distt.Minor!H115</f>
        <v>8</v>
      </c>
    </row>
    <row r="399" spans="1:8" ht="17.100000000000001" customHeight="1">
      <c r="A399" s="97">
        <v>3</v>
      </c>
      <c r="B399" s="20" t="s">
        <v>253</v>
      </c>
      <c r="C399" s="102">
        <f>Distt.Minor!C174</f>
        <v>32</v>
      </c>
      <c r="D399" s="102">
        <f>Distt.Minor!D174</f>
        <v>144.92590000000001</v>
      </c>
      <c r="E399" s="102">
        <f>Distt.Minor!E174</f>
        <v>26096.799999999999</v>
      </c>
      <c r="F399" s="102">
        <f>Distt.Minor!F174</f>
        <v>7829040</v>
      </c>
      <c r="G399" s="102">
        <f>Distt.Minor!G174</f>
        <v>1402445.5</v>
      </c>
      <c r="H399" s="102">
        <f>Distt.Minor!H174</f>
        <v>250</v>
      </c>
    </row>
    <row r="400" spans="1:8" ht="17.100000000000001" customHeight="1">
      <c r="A400" s="97">
        <v>4</v>
      </c>
      <c r="B400" s="170" t="s">
        <v>254</v>
      </c>
      <c r="C400" s="165">
        <f>Distt.Minor!C198</f>
        <v>1</v>
      </c>
      <c r="D400" s="165">
        <f>Distt.Minor!D198</f>
        <v>99.39</v>
      </c>
      <c r="E400" s="165">
        <f>Distt.Minor!E198</f>
        <v>0</v>
      </c>
      <c r="F400" s="165">
        <f>Distt.Minor!F198</f>
        <v>0</v>
      </c>
      <c r="G400" s="165">
        <f>Distt.Minor!G198</f>
        <v>0</v>
      </c>
      <c r="H400" s="165">
        <f>Distt.Minor!H198</f>
        <v>0</v>
      </c>
    </row>
    <row r="401" spans="1:8" ht="17.100000000000001" customHeight="1">
      <c r="A401" s="97">
        <v>5</v>
      </c>
      <c r="B401" s="170" t="s">
        <v>257</v>
      </c>
      <c r="C401" s="174">
        <f>Distt.Minor!C275</f>
        <v>40</v>
      </c>
      <c r="D401" s="174">
        <f>Distt.Minor!D275</f>
        <v>293.99369999999999</v>
      </c>
      <c r="E401" s="174">
        <f>Distt.Minor!E275</f>
        <v>2050</v>
      </c>
      <c r="F401" s="174">
        <f>Distt.Minor!F275</f>
        <v>410000</v>
      </c>
      <c r="G401" s="174">
        <f>Distt.Minor!G275</f>
        <v>4580000</v>
      </c>
      <c r="H401" s="174">
        <f>Distt.Minor!H275</f>
        <v>150</v>
      </c>
    </row>
    <row r="402" spans="1:8" ht="17.100000000000001" customHeight="1">
      <c r="A402" s="97">
        <v>6</v>
      </c>
      <c r="B402" s="170" t="s">
        <v>266</v>
      </c>
      <c r="C402" s="177">
        <f>Distt.Minor!C424</f>
        <v>8</v>
      </c>
      <c r="D402" s="177">
        <f>Distt.Minor!D424</f>
        <v>32</v>
      </c>
      <c r="E402" s="177">
        <f>Distt.Minor!E424</f>
        <v>0</v>
      </c>
      <c r="F402" s="177">
        <f>Distt.Minor!F424</f>
        <v>0</v>
      </c>
      <c r="G402" s="177">
        <f>Distt.Minor!G424</f>
        <v>0</v>
      </c>
      <c r="H402" s="177">
        <f>Distt.Minor!H424</f>
        <v>0</v>
      </c>
    </row>
    <row r="403" spans="1:8" ht="17.100000000000001" customHeight="1">
      <c r="A403" s="97">
        <v>7</v>
      </c>
      <c r="B403" s="170" t="s">
        <v>265</v>
      </c>
      <c r="C403" s="174">
        <f>Distt.Minor!C407</f>
        <v>13</v>
      </c>
      <c r="D403" s="174">
        <f>Distt.Minor!D407</f>
        <v>112</v>
      </c>
      <c r="E403" s="174">
        <f>Distt.Minor!E407</f>
        <v>22200</v>
      </c>
      <c r="F403" s="174">
        <f>Distt.Minor!F407</f>
        <v>5550000</v>
      </c>
      <c r="G403" s="174">
        <f>Distt.Minor!G407</f>
        <v>1000000</v>
      </c>
      <c r="H403" s="174">
        <f>Distt.Minor!H407</f>
        <v>200</v>
      </c>
    </row>
    <row r="404" spans="1:8" ht="17.100000000000001" customHeight="1">
      <c r="A404" s="97">
        <v>8</v>
      </c>
      <c r="B404" s="170" t="s">
        <v>267</v>
      </c>
      <c r="C404" s="97">
        <f>Distt.Minor!C440</f>
        <v>858</v>
      </c>
      <c r="D404" s="97">
        <f>Distt.Minor!D440</f>
        <v>4066.04</v>
      </c>
      <c r="E404" s="97">
        <f>Distt.Minor!E440</f>
        <v>595399.66</v>
      </c>
      <c r="F404" s="97">
        <f>Distt.Minor!F440</f>
        <v>174059898</v>
      </c>
      <c r="G404" s="97">
        <f>Distt.Minor!G440</f>
        <v>40670200</v>
      </c>
      <c r="H404" s="97">
        <f>Distt.Minor!H440</f>
        <v>1445</v>
      </c>
    </row>
    <row r="405" spans="1:8" ht="17.100000000000001" customHeight="1">
      <c r="A405" s="97">
        <v>9</v>
      </c>
      <c r="B405" s="170" t="s">
        <v>281</v>
      </c>
      <c r="C405" s="97">
        <f>Distt.Minor!C452</f>
        <v>7</v>
      </c>
      <c r="D405" s="97">
        <f>Distt.Minor!D452</f>
        <v>545.33000000000004</v>
      </c>
      <c r="E405" s="97">
        <f>Distt.Minor!E452</f>
        <v>0</v>
      </c>
      <c r="F405" s="97">
        <f>Distt.Minor!F452</f>
        <v>0</v>
      </c>
      <c r="G405" s="97">
        <f>Distt.Minor!G452</f>
        <v>1355000</v>
      </c>
      <c r="H405" s="97">
        <f>Distt.Minor!H452</f>
        <v>0</v>
      </c>
    </row>
    <row r="406" spans="1:8" ht="17.100000000000001" customHeight="1">
      <c r="A406" s="97">
        <v>10</v>
      </c>
      <c r="B406" s="20" t="s">
        <v>270</v>
      </c>
      <c r="C406" s="97">
        <f>Distt.Minor!C498</f>
        <v>20</v>
      </c>
      <c r="D406" s="97">
        <f>Distt.Minor!D498</f>
        <v>86.6</v>
      </c>
      <c r="E406" s="97">
        <f>Distt.Minor!E498</f>
        <v>23400</v>
      </c>
      <c r="F406" s="97">
        <f>Distt.Minor!F498</f>
        <v>6084000</v>
      </c>
      <c r="G406" s="97">
        <f>Distt.Minor!G498</f>
        <v>1367000</v>
      </c>
      <c r="H406" s="97">
        <f>Distt.Minor!H498</f>
        <v>270</v>
      </c>
    </row>
    <row r="407" spans="1:8" ht="17.100000000000001" customHeight="1">
      <c r="A407" s="97">
        <v>11</v>
      </c>
      <c r="B407" s="20" t="s">
        <v>269</v>
      </c>
      <c r="C407" s="97">
        <f>Distt.Minor!C481</f>
        <v>77</v>
      </c>
      <c r="D407" s="97">
        <f>Distt.Minor!D481</f>
        <v>551.31590000000006</v>
      </c>
      <c r="E407" s="97">
        <f>Distt.Minor!E481</f>
        <v>514813</v>
      </c>
      <c r="F407" s="97">
        <f>Distt.Minor!F481</f>
        <v>205925200</v>
      </c>
      <c r="G407" s="97">
        <f>Distt.Minor!G481</f>
        <v>51041000</v>
      </c>
      <c r="H407" s="97">
        <f>Distt.Minor!H481</f>
        <v>500</v>
      </c>
    </row>
    <row r="408" spans="1:8" ht="17.100000000000001" customHeight="1">
      <c r="A408" s="97">
        <v>12</v>
      </c>
      <c r="B408" s="170" t="s">
        <v>283</v>
      </c>
      <c r="C408" s="97">
        <f>Distt.Minor!C511</f>
        <v>59</v>
      </c>
      <c r="D408" s="97">
        <f>Distt.Minor!D511</f>
        <v>302.54750000000001</v>
      </c>
      <c r="E408" s="97">
        <f>Distt.Minor!E511</f>
        <v>74224</v>
      </c>
      <c r="F408" s="97">
        <f>Distt.Minor!F511</f>
        <v>22267200</v>
      </c>
      <c r="G408" s="97">
        <f>Distt.Minor!G511</f>
        <v>6362000</v>
      </c>
      <c r="H408" s="97">
        <f>Distt.Minor!H511</f>
        <v>105</v>
      </c>
    </row>
    <row r="409" spans="1:8" ht="17.100000000000001" customHeight="1">
      <c r="A409" s="97">
        <v>13</v>
      </c>
      <c r="B409" s="170" t="s">
        <v>272</v>
      </c>
      <c r="C409" s="165">
        <f>Distt.Minor!C537</f>
        <v>58</v>
      </c>
      <c r="D409" s="165">
        <f>Distt.Minor!D537</f>
        <v>657.7</v>
      </c>
      <c r="E409" s="165">
        <f>Distt.Minor!E537</f>
        <v>8391.7999999999993</v>
      </c>
      <c r="F409" s="165">
        <f>Distt.Minor!F537</f>
        <v>2055990.9999999998</v>
      </c>
      <c r="G409" s="165">
        <f>Distt.Minor!G537</f>
        <v>705000</v>
      </c>
      <c r="H409" s="165">
        <f>Distt.Minor!H537</f>
        <v>175</v>
      </c>
    </row>
    <row r="410" spans="1:8" ht="17.100000000000001" customHeight="1">
      <c r="A410" s="935" t="s">
        <v>49</v>
      </c>
      <c r="B410" s="936"/>
      <c r="C410" s="6">
        <f t="shared" ref="C410:H410" si="29">SUM(C397:C409)</f>
        <v>1241</v>
      </c>
      <c r="D410" s="7">
        <f t="shared" si="29"/>
        <v>7527.8130000000001</v>
      </c>
      <c r="E410" s="9">
        <f t="shared" si="29"/>
        <v>1365124.26</v>
      </c>
      <c r="F410" s="9">
        <f t="shared" si="29"/>
        <v>475463779</v>
      </c>
      <c r="G410" s="9">
        <f t="shared" si="29"/>
        <v>111469841.5</v>
      </c>
      <c r="H410" s="9">
        <f t="shared" si="29"/>
        <v>3198</v>
      </c>
    </row>
    <row r="411" spans="1:8" ht="17.100000000000001" customHeight="1">
      <c r="A411" s="111"/>
      <c r="B411" s="111"/>
      <c r="C411" s="111"/>
      <c r="D411" s="111"/>
      <c r="E411" s="111"/>
      <c r="F411" s="111"/>
      <c r="G411" s="111"/>
      <c r="H411" s="111"/>
    </row>
    <row r="412" spans="1:8" ht="17.100000000000001" customHeight="1">
      <c r="A412" s="939" t="s">
        <v>68</v>
      </c>
      <c r="B412" s="939"/>
      <c r="C412" s="939"/>
      <c r="D412" s="939"/>
      <c r="E412" s="939"/>
      <c r="F412" s="939"/>
      <c r="G412" s="939"/>
      <c r="H412" s="939"/>
    </row>
    <row r="413" spans="1:8" ht="17.100000000000001" customHeight="1">
      <c r="A413" s="779" t="s">
        <v>2</v>
      </c>
      <c r="B413" s="781" t="s">
        <v>275</v>
      </c>
      <c r="C413" s="709" t="s">
        <v>4</v>
      </c>
      <c r="D413" s="709" t="s">
        <v>5</v>
      </c>
      <c r="E413" s="709" t="s">
        <v>6</v>
      </c>
      <c r="F413" s="709" t="s">
        <v>7</v>
      </c>
      <c r="G413" s="709" t="s">
        <v>8</v>
      </c>
      <c r="H413" s="709" t="s">
        <v>9</v>
      </c>
    </row>
    <row r="414" spans="1:8" ht="17.100000000000001" customHeight="1">
      <c r="A414" s="780"/>
      <c r="B414" s="782"/>
      <c r="C414" s="4" t="s">
        <v>10</v>
      </c>
      <c r="D414" s="4" t="s">
        <v>51</v>
      </c>
      <c r="E414" s="4" t="s">
        <v>78</v>
      </c>
      <c r="F414" s="54" t="s">
        <v>79</v>
      </c>
      <c r="G414" s="54" t="s">
        <v>79</v>
      </c>
      <c r="H414" s="4" t="s">
        <v>12</v>
      </c>
    </row>
    <row r="415" spans="1:8" ht="17.100000000000001" customHeight="1">
      <c r="A415" s="97">
        <v>1</v>
      </c>
      <c r="B415" s="166" t="s">
        <v>262</v>
      </c>
      <c r="C415" s="83">
        <f>Distt.Minor!C336</f>
        <v>183</v>
      </c>
      <c r="D415" s="83">
        <f>Distt.Minor!D336</f>
        <v>183</v>
      </c>
      <c r="E415" s="83">
        <f>Distt.Minor!E336</f>
        <v>1394342</v>
      </c>
      <c r="F415" s="83">
        <f>Distt.Minor!F336</f>
        <v>104575650</v>
      </c>
      <c r="G415" s="83">
        <f>Distt.Minor!G336</f>
        <v>44507000</v>
      </c>
      <c r="H415" s="83">
        <f>Distt.Minor!H336</f>
        <v>705</v>
      </c>
    </row>
    <row r="416" spans="1:8" ht="17.100000000000001" customHeight="1">
      <c r="A416" s="97">
        <v>2</v>
      </c>
      <c r="B416" s="166" t="s">
        <v>260</v>
      </c>
      <c r="C416" s="83">
        <f>Distt.Minor!C293</f>
        <v>5</v>
      </c>
      <c r="D416" s="83">
        <f>Distt.Minor!D293</f>
        <v>7.5</v>
      </c>
      <c r="E416" s="83">
        <f>Distt.Minor!E293</f>
        <v>53180</v>
      </c>
      <c r="F416" s="83">
        <f>Distt.Minor!F293</f>
        <v>11167800</v>
      </c>
      <c r="G416" s="83">
        <f>Distt.Minor!G293</f>
        <v>2030000</v>
      </c>
      <c r="H416" s="83">
        <f>Distt.Minor!H293</f>
        <v>75</v>
      </c>
    </row>
    <row r="417" spans="1:8" ht="17.100000000000001" customHeight="1">
      <c r="A417" s="97">
        <v>3</v>
      </c>
      <c r="B417" s="166" t="s">
        <v>265</v>
      </c>
      <c r="C417" s="82">
        <f>Distt.Minor!C400</f>
        <v>31</v>
      </c>
      <c r="D417" s="82">
        <f>Distt.Minor!D400</f>
        <v>37.35</v>
      </c>
      <c r="E417" s="82">
        <f>Distt.Minor!E400</f>
        <v>19230</v>
      </c>
      <c r="F417" s="82">
        <f>Distt.Minor!F400</f>
        <v>3846000</v>
      </c>
      <c r="G417" s="82">
        <f>Distt.Minor!G400</f>
        <v>1300000</v>
      </c>
      <c r="H417" s="82">
        <f>Distt.Minor!H400</f>
        <v>100</v>
      </c>
    </row>
    <row r="418" spans="1:8" ht="17.100000000000001" customHeight="1">
      <c r="A418" s="935" t="s">
        <v>49</v>
      </c>
      <c r="B418" s="936"/>
      <c r="C418" s="35">
        <f t="shared" ref="C418:H418" si="30">SUM(C415:C417)</f>
        <v>219</v>
      </c>
      <c r="D418" s="34">
        <f t="shared" si="30"/>
        <v>227.85</v>
      </c>
      <c r="E418" s="33">
        <f t="shared" si="30"/>
        <v>1466752</v>
      </c>
      <c r="F418" s="35">
        <f t="shared" si="30"/>
        <v>119589450</v>
      </c>
      <c r="G418" s="33">
        <f t="shared" si="30"/>
        <v>47837000</v>
      </c>
      <c r="H418" s="33">
        <f t="shared" si="30"/>
        <v>880</v>
      </c>
    </row>
    <row r="419" spans="1:8" ht="17.100000000000001" customHeight="1">
      <c r="A419" s="111"/>
      <c r="B419" s="111"/>
      <c r="C419" s="111"/>
      <c r="D419" s="111"/>
      <c r="E419" s="111"/>
      <c r="F419" s="111"/>
      <c r="G419" s="111"/>
      <c r="H419" s="111"/>
    </row>
    <row r="420" spans="1:8" ht="17.100000000000001" customHeight="1">
      <c r="A420" s="939" t="s">
        <v>69</v>
      </c>
      <c r="B420" s="939"/>
      <c r="C420" s="939"/>
      <c r="D420" s="939"/>
      <c r="E420" s="939"/>
      <c r="F420" s="939"/>
      <c r="G420" s="939"/>
      <c r="H420" s="939"/>
    </row>
    <row r="421" spans="1:8" ht="17.100000000000001" customHeight="1">
      <c r="A421" s="779" t="s">
        <v>2</v>
      </c>
      <c r="B421" s="781" t="s">
        <v>275</v>
      </c>
      <c r="C421" s="709" t="s">
        <v>4</v>
      </c>
      <c r="D421" s="709" t="s">
        <v>5</v>
      </c>
      <c r="E421" s="709" t="s">
        <v>6</v>
      </c>
      <c r="F421" s="709" t="s">
        <v>7</v>
      </c>
      <c r="G421" s="709" t="s">
        <v>8</v>
      </c>
      <c r="H421" s="709" t="s">
        <v>9</v>
      </c>
    </row>
    <row r="422" spans="1:8" ht="17.100000000000001" customHeight="1">
      <c r="A422" s="780"/>
      <c r="B422" s="782"/>
      <c r="C422" s="4" t="s">
        <v>10</v>
      </c>
      <c r="D422" s="4" t="s">
        <v>51</v>
      </c>
      <c r="E422" s="4" t="s">
        <v>78</v>
      </c>
      <c r="F422" s="54" t="s">
        <v>79</v>
      </c>
      <c r="G422" s="54" t="s">
        <v>79</v>
      </c>
      <c r="H422" s="4" t="s">
        <v>12</v>
      </c>
    </row>
    <row r="423" spans="1:8" ht="17.100000000000001" customHeight="1">
      <c r="A423" s="97">
        <v>1</v>
      </c>
      <c r="B423" s="166" t="s">
        <v>364</v>
      </c>
      <c r="C423" s="83">
        <f>Distt.Minor!C234</f>
        <v>0</v>
      </c>
      <c r="D423" s="83">
        <f>Distt.Minor!D234</f>
        <v>0</v>
      </c>
      <c r="E423" s="83">
        <f>Distt.Minor!E234</f>
        <v>0</v>
      </c>
      <c r="F423" s="83">
        <f>Distt.Minor!F234</f>
        <v>0</v>
      </c>
      <c r="G423" s="83">
        <f>Distt.Minor!G234</f>
        <v>0</v>
      </c>
      <c r="H423" s="83">
        <f>Distt.Minor!H234</f>
        <v>0</v>
      </c>
    </row>
    <row r="424" spans="1:8" ht="17.100000000000001" customHeight="1">
      <c r="A424" s="935" t="s">
        <v>49</v>
      </c>
      <c r="B424" s="936"/>
      <c r="C424" s="35">
        <f t="shared" ref="C424:H424" si="31">SUM(C423)</f>
        <v>0</v>
      </c>
      <c r="D424" s="34">
        <f t="shared" si="31"/>
        <v>0</v>
      </c>
      <c r="E424" s="33">
        <f t="shared" si="31"/>
        <v>0</v>
      </c>
      <c r="F424" s="35">
        <f t="shared" si="31"/>
        <v>0</v>
      </c>
      <c r="G424" s="33">
        <f t="shared" si="31"/>
        <v>0</v>
      </c>
      <c r="H424" s="33">
        <f t="shared" si="31"/>
        <v>0</v>
      </c>
    </row>
    <row r="425" spans="1:8" ht="17.100000000000001" customHeight="1">
      <c r="A425" s="111"/>
      <c r="B425" s="111"/>
      <c r="C425" s="111"/>
      <c r="D425" s="111"/>
      <c r="E425" s="111"/>
      <c r="F425" s="111"/>
      <c r="G425" s="111"/>
      <c r="H425" s="111"/>
    </row>
    <row r="426" spans="1:8" ht="17.100000000000001" customHeight="1">
      <c r="A426" s="111"/>
      <c r="B426" s="111"/>
      <c r="C426" s="111"/>
      <c r="D426" s="111"/>
      <c r="E426" s="111"/>
      <c r="F426" s="111"/>
      <c r="G426" s="111"/>
      <c r="H426" s="111"/>
    </row>
    <row r="427" spans="1:8" ht="17.100000000000001" customHeight="1">
      <c r="A427" s="939" t="s">
        <v>70</v>
      </c>
      <c r="B427" s="939"/>
      <c r="C427" s="939"/>
      <c r="D427" s="939"/>
      <c r="E427" s="939"/>
      <c r="F427" s="939"/>
      <c r="G427" s="939"/>
      <c r="H427" s="939"/>
    </row>
    <row r="428" spans="1:8" ht="17.100000000000001" customHeight="1">
      <c r="A428" s="779" t="s">
        <v>2</v>
      </c>
      <c r="B428" s="781" t="s">
        <v>275</v>
      </c>
      <c r="C428" s="709" t="s">
        <v>4</v>
      </c>
      <c r="D428" s="709" t="s">
        <v>5</v>
      </c>
      <c r="E428" s="709" t="s">
        <v>6</v>
      </c>
      <c r="F428" s="709" t="s">
        <v>7</v>
      </c>
      <c r="G428" s="709" t="s">
        <v>8</v>
      </c>
      <c r="H428" s="709" t="s">
        <v>9</v>
      </c>
    </row>
    <row r="429" spans="1:8" ht="17.100000000000001" customHeight="1">
      <c r="A429" s="780"/>
      <c r="B429" s="782"/>
      <c r="C429" s="4" t="s">
        <v>10</v>
      </c>
      <c r="D429" s="4" t="s">
        <v>51</v>
      </c>
      <c r="E429" s="4" t="s">
        <v>78</v>
      </c>
      <c r="F429" s="54" t="s">
        <v>79</v>
      </c>
      <c r="G429" s="54" t="s">
        <v>79</v>
      </c>
      <c r="H429" s="4" t="s">
        <v>12</v>
      </c>
    </row>
    <row r="430" spans="1:8" ht="17.100000000000001" customHeight="1">
      <c r="A430" s="97">
        <v>1</v>
      </c>
      <c r="B430" s="166" t="s">
        <v>286</v>
      </c>
      <c r="C430" s="168">
        <f>Distt.Minor!C75</f>
        <v>2</v>
      </c>
      <c r="D430" s="168">
        <f>Distt.Minor!D75</f>
        <v>2</v>
      </c>
      <c r="E430" s="168">
        <f>Distt.Minor!E75</f>
        <v>1485</v>
      </c>
      <c r="F430" s="168">
        <f>Distt.Minor!F75</f>
        <v>1188000</v>
      </c>
      <c r="G430" s="168">
        <f>Distt.Minor!G75</f>
        <v>18000</v>
      </c>
      <c r="H430" s="168">
        <f>Distt.Minor!H75</f>
        <v>10</v>
      </c>
    </row>
    <row r="431" spans="1:8" ht="17.100000000000001" customHeight="1">
      <c r="A431" s="97">
        <v>2</v>
      </c>
      <c r="B431" s="166" t="s">
        <v>248</v>
      </c>
      <c r="C431" s="184">
        <f>Distt.Minor!C60</f>
        <v>4</v>
      </c>
      <c r="D431" s="184">
        <f>Distt.Minor!D60</f>
        <v>9.1999999999999993</v>
      </c>
      <c r="E431" s="184">
        <f>Distt.Minor!E60</f>
        <v>210</v>
      </c>
      <c r="F431" s="184">
        <f>Distt.Minor!F60</f>
        <v>105000</v>
      </c>
      <c r="G431" s="184">
        <f>Distt.Minor!G60</f>
        <v>463000</v>
      </c>
      <c r="H431" s="184">
        <f>Distt.Minor!H60</f>
        <v>233</v>
      </c>
    </row>
    <row r="432" spans="1:8" ht="17.100000000000001" customHeight="1">
      <c r="A432" s="97">
        <v>3</v>
      </c>
      <c r="B432" s="166" t="s">
        <v>250</v>
      </c>
      <c r="C432" s="181">
        <f>Distt.Minor!C117</f>
        <v>0</v>
      </c>
      <c r="D432" s="181">
        <f>Distt.Minor!D117</f>
        <v>0</v>
      </c>
      <c r="E432" s="181">
        <f>Distt.Minor!E117</f>
        <v>2101040</v>
      </c>
      <c r="F432" s="181">
        <f>Distt.Minor!F117</f>
        <v>2101040000</v>
      </c>
      <c r="G432" s="181">
        <f>Distt.Minor!G117</f>
        <v>275033000</v>
      </c>
      <c r="H432" s="181">
        <f>Distt.Minor!H117</f>
        <v>12000</v>
      </c>
    </row>
    <row r="433" spans="1:8" ht="17.100000000000001" customHeight="1">
      <c r="A433" s="97">
        <v>4</v>
      </c>
      <c r="B433" s="166" t="s">
        <v>249</v>
      </c>
      <c r="C433" s="185">
        <f>Distt.Minor!C87</f>
        <v>47</v>
      </c>
      <c r="D433" s="185">
        <f>Distt.Minor!D87</f>
        <v>399.274</v>
      </c>
      <c r="E433" s="185">
        <f>Distt.Minor!E87</f>
        <v>669617.21400000004</v>
      </c>
      <c r="F433" s="185">
        <f>Distt.Minor!F87</f>
        <v>103790668.278</v>
      </c>
      <c r="G433" s="185">
        <f>Distt.Minor!G87</f>
        <v>6334000</v>
      </c>
      <c r="H433" s="185">
        <f>Distt.Minor!H87</f>
        <v>1310</v>
      </c>
    </row>
    <row r="434" spans="1:8" ht="17.100000000000001" customHeight="1">
      <c r="A434" s="97">
        <v>5</v>
      </c>
      <c r="B434" s="166" t="s">
        <v>251</v>
      </c>
      <c r="C434" s="176">
        <f>Distt.Minor!C132</f>
        <v>0</v>
      </c>
      <c r="D434" s="176">
        <f>Distt.Minor!D132</f>
        <v>0</v>
      </c>
      <c r="E434" s="176">
        <f>Distt.Minor!E132</f>
        <v>25833</v>
      </c>
      <c r="F434" s="176">
        <f>Distt.Minor!F132</f>
        <v>2066640</v>
      </c>
      <c r="G434" s="176">
        <f>Distt.Minor!G132</f>
        <v>1156479</v>
      </c>
      <c r="H434" s="176">
        <f>Distt.Minor!H132</f>
        <v>80</v>
      </c>
    </row>
    <row r="435" spans="1:8" ht="17.100000000000001" customHeight="1">
      <c r="A435" s="97">
        <v>6</v>
      </c>
      <c r="B435" s="166" t="s">
        <v>287</v>
      </c>
      <c r="C435" s="83">
        <f>Distt.Minor!C142</f>
        <v>817</v>
      </c>
      <c r="D435" s="83">
        <f>Distt.Minor!D142</f>
        <v>1977.2270000000001</v>
      </c>
      <c r="E435" s="83">
        <f>Distt.Minor!E142</f>
        <v>1383702</v>
      </c>
      <c r="F435" s="83">
        <f>Distt.Minor!F142</f>
        <v>1298981900</v>
      </c>
      <c r="G435" s="83">
        <f>Distt.Minor!G142</f>
        <v>403811000</v>
      </c>
      <c r="H435" s="83">
        <f>Distt.Minor!H142</f>
        <v>9243</v>
      </c>
    </row>
    <row r="436" spans="1:8" ht="17.100000000000001" customHeight="1">
      <c r="A436" s="97">
        <v>7</v>
      </c>
      <c r="B436" s="166" t="s">
        <v>253</v>
      </c>
      <c r="C436" s="203">
        <f>Distt.Minor!C162</f>
        <v>0</v>
      </c>
      <c r="D436" s="203">
        <f>Distt.Minor!D162</f>
        <v>0</v>
      </c>
      <c r="E436" s="203">
        <f>Distt.Minor!E162</f>
        <v>47243</v>
      </c>
      <c r="F436" s="203">
        <f>Distt.Minor!F162</f>
        <v>23621500</v>
      </c>
      <c r="G436" s="203">
        <f>Distt.Minor!G162</f>
        <v>4724314</v>
      </c>
      <c r="H436" s="203">
        <f>Distt.Minor!H162</f>
        <v>0</v>
      </c>
    </row>
    <row r="437" spans="1:8" ht="17.100000000000001" customHeight="1">
      <c r="A437" s="97">
        <v>8</v>
      </c>
      <c r="B437" s="166" t="s">
        <v>288</v>
      </c>
      <c r="C437" s="168">
        <f>Distt.Minor!C186</f>
        <v>0</v>
      </c>
      <c r="D437" s="168">
        <f>Distt.Minor!D186</f>
        <v>0</v>
      </c>
      <c r="E437" s="168">
        <f>Distt.Minor!E186</f>
        <v>168981</v>
      </c>
      <c r="F437" s="168">
        <f>Distt.Minor!F186</f>
        <v>27036960</v>
      </c>
      <c r="G437" s="168">
        <f>Distt.Minor!G186</f>
        <v>3886572</v>
      </c>
      <c r="H437" s="168">
        <f>Distt.Minor!H186</f>
        <v>5</v>
      </c>
    </row>
    <row r="438" spans="1:8" ht="17.100000000000001" customHeight="1">
      <c r="A438" s="97">
        <v>9</v>
      </c>
      <c r="B438" s="166" t="s">
        <v>289</v>
      </c>
      <c r="C438" s="108">
        <f>Distt.Minor!C208</f>
        <v>140</v>
      </c>
      <c r="D438" s="108">
        <f>Distt.Minor!D208</f>
        <v>1691.73</v>
      </c>
      <c r="E438" s="108">
        <f>Distt.Minor!E208</f>
        <v>233914</v>
      </c>
      <c r="F438" s="108">
        <f>Distt.Minor!F208</f>
        <v>175435500</v>
      </c>
      <c r="G438" s="108">
        <f>Distt.Minor!G208</f>
        <v>146332131</v>
      </c>
      <c r="H438" s="108">
        <f>Distt.Minor!H208</f>
        <v>750</v>
      </c>
    </row>
    <row r="439" spans="1:8" ht="17.100000000000001" customHeight="1">
      <c r="A439" s="97">
        <v>10</v>
      </c>
      <c r="B439" s="166" t="s">
        <v>290</v>
      </c>
      <c r="C439" s="167">
        <f>Distt.Minor!C301</f>
        <v>45</v>
      </c>
      <c r="D439" s="167">
        <f>Distt.Minor!D301</f>
        <v>81.59</v>
      </c>
      <c r="E439" s="167">
        <f>Distt.Minor!E301</f>
        <v>26589</v>
      </c>
      <c r="F439" s="167">
        <f>Distt.Minor!F301</f>
        <v>21537090</v>
      </c>
      <c r="G439" s="167">
        <f>Distt.Minor!G301</f>
        <v>2535987</v>
      </c>
      <c r="H439" s="167">
        <f>Distt.Minor!H301</f>
        <v>225</v>
      </c>
    </row>
    <row r="440" spans="1:8" ht="17.100000000000001" customHeight="1">
      <c r="A440" s="97">
        <v>11</v>
      </c>
      <c r="B440" s="166" t="s">
        <v>262</v>
      </c>
      <c r="C440" s="83">
        <f>Distt.Minor!C338</f>
        <v>39</v>
      </c>
      <c r="D440" s="83">
        <f>Distt.Minor!D338</f>
        <v>38.99</v>
      </c>
      <c r="E440" s="83">
        <f>Distt.Minor!E338</f>
        <v>8837215</v>
      </c>
      <c r="F440" s="83">
        <f>Distt.Minor!F338</f>
        <v>3297612050</v>
      </c>
      <c r="G440" s="83">
        <f>Distt.Minor!G338</f>
        <v>763044660</v>
      </c>
      <c r="H440" s="83">
        <f>Distt.Minor!H338</f>
        <v>23485</v>
      </c>
    </row>
    <row r="441" spans="1:8" ht="17.100000000000001" customHeight="1">
      <c r="A441" s="97">
        <v>12</v>
      </c>
      <c r="B441" s="166" t="s">
        <v>292</v>
      </c>
      <c r="C441" s="107">
        <f>Distt.Minor!C351</f>
        <v>129</v>
      </c>
      <c r="D441" s="107">
        <f>Distt.Minor!D351</f>
        <v>4526.1386000000002</v>
      </c>
      <c r="E441" s="107">
        <f>Distt.Minor!E351</f>
        <v>872342</v>
      </c>
      <c r="F441" s="107">
        <f>Distt.Minor!F351</f>
        <v>523405200</v>
      </c>
      <c r="G441" s="107">
        <f>Distt.Minor!G351</f>
        <v>140343000</v>
      </c>
      <c r="H441" s="107">
        <f>Distt.Minor!H351</f>
        <v>20000</v>
      </c>
    </row>
    <row r="442" spans="1:8" ht="17.100000000000001" customHeight="1">
      <c r="A442" s="97">
        <v>13</v>
      </c>
      <c r="B442" s="166" t="s">
        <v>279</v>
      </c>
      <c r="C442" s="187">
        <f>Distt.Minor!C370</f>
        <v>9</v>
      </c>
      <c r="D442" s="187">
        <f>Distt.Minor!D370</f>
        <v>10.83</v>
      </c>
      <c r="E442" s="187">
        <f>Distt.Minor!E370</f>
        <v>10435</v>
      </c>
      <c r="F442" s="187">
        <f>Distt.Minor!F370</f>
        <v>23478750</v>
      </c>
      <c r="G442" s="187">
        <f>Distt.Minor!G370</f>
        <v>4477000</v>
      </c>
      <c r="H442" s="187">
        <f>Distt.Minor!H370</f>
        <v>21</v>
      </c>
    </row>
    <row r="443" spans="1:8" ht="17.100000000000001" customHeight="1">
      <c r="A443" s="97">
        <v>14</v>
      </c>
      <c r="B443" s="166" t="s">
        <v>264</v>
      </c>
      <c r="C443" s="83">
        <f>Distt.Minor!C382</f>
        <v>0</v>
      </c>
      <c r="D443" s="83">
        <f>Distt.Minor!D382</f>
        <v>0</v>
      </c>
      <c r="E443" s="83">
        <f>Distt.Minor!E382</f>
        <v>822465</v>
      </c>
      <c r="F443" s="83">
        <f>Distt.Minor!F382</f>
        <v>287862790</v>
      </c>
      <c r="G443" s="83">
        <f>Distt.Minor!G382</f>
        <v>12637000</v>
      </c>
      <c r="H443" s="83">
        <f>Distt.Minor!H382</f>
        <v>960</v>
      </c>
    </row>
    <row r="444" spans="1:8" ht="17.100000000000001" customHeight="1">
      <c r="A444" s="935" t="s">
        <v>49</v>
      </c>
      <c r="B444" s="936"/>
      <c r="C444" s="35">
        <f t="shared" ref="C444:H444" si="32">SUM(C430:C443)</f>
        <v>1232</v>
      </c>
      <c r="D444" s="46">
        <f t="shared" si="32"/>
        <v>8736.9796000000006</v>
      </c>
      <c r="E444" s="33">
        <f t="shared" si="32"/>
        <v>15201071.214</v>
      </c>
      <c r="F444" s="35">
        <f t="shared" si="32"/>
        <v>7887162048.2779999</v>
      </c>
      <c r="G444" s="33">
        <f t="shared" si="32"/>
        <v>1764796143</v>
      </c>
      <c r="H444" s="33">
        <f t="shared" si="32"/>
        <v>68322</v>
      </c>
    </row>
    <row r="445" spans="1:8" ht="17.100000000000001" customHeight="1">
      <c r="A445" s="111"/>
      <c r="B445" s="111"/>
      <c r="C445" s="111"/>
      <c r="D445" s="111"/>
      <c r="E445" s="111"/>
      <c r="F445" s="111"/>
      <c r="G445" s="111"/>
      <c r="H445" s="111"/>
    </row>
    <row r="446" spans="1:8" ht="17.100000000000001" customHeight="1">
      <c r="A446" s="939" t="s">
        <v>71</v>
      </c>
      <c r="B446" s="939"/>
      <c r="C446" s="939"/>
      <c r="D446" s="939"/>
      <c r="E446" s="939"/>
      <c r="F446" s="939"/>
      <c r="G446" s="939"/>
      <c r="H446" s="939"/>
    </row>
    <row r="447" spans="1:8" ht="17.100000000000001" customHeight="1">
      <c r="A447" s="779" t="s">
        <v>2</v>
      </c>
      <c r="B447" s="781" t="s">
        <v>275</v>
      </c>
      <c r="C447" s="709" t="s">
        <v>4</v>
      </c>
      <c r="D447" s="709" t="s">
        <v>5</v>
      </c>
      <c r="E447" s="709" t="s">
        <v>6</v>
      </c>
      <c r="F447" s="709" t="s">
        <v>7</v>
      </c>
      <c r="G447" s="709" t="s">
        <v>8</v>
      </c>
      <c r="H447" s="709" t="s">
        <v>9</v>
      </c>
    </row>
    <row r="448" spans="1:8" ht="17.100000000000001" customHeight="1">
      <c r="A448" s="780"/>
      <c r="B448" s="782"/>
      <c r="C448" s="4" t="s">
        <v>10</v>
      </c>
      <c r="D448" s="4" t="s">
        <v>51</v>
      </c>
      <c r="E448" s="4" t="s">
        <v>78</v>
      </c>
      <c r="F448" s="54" t="s">
        <v>79</v>
      </c>
      <c r="G448" s="54" t="s">
        <v>79</v>
      </c>
      <c r="H448" s="4" t="s">
        <v>12</v>
      </c>
    </row>
    <row r="449" spans="1:8" ht="17.100000000000001" customHeight="1">
      <c r="A449" s="97">
        <v>1</v>
      </c>
      <c r="B449" s="166" t="s">
        <v>357</v>
      </c>
      <c r="C449" s="107">
        <f>Distt.Minor!C219</f>
        <v>105</v>
      </c>
      <c r="D449" s="107">
        <f>Distt.Minor!D219</f>
        <v>134.4084</v>
      </c>
      <c r="E449" s="107">
        <f>Distt.Minor!E219</f>
        <v>429574.87</v>
      </c>
      <c r="F449" s="107">
        <f>Distt.Minor!F219</f>
        <v>644362306</v>
      </c>
      <c r="G449" s="107">
        <f>Distt.Minor!G219</f>
        <v>103097969</v>
      </c>
      <c r="H449" s="107">
        <f>Distt.Minor!H219</f>
        <v>1050</v>
      </c>
    </row>
    <row r="450" spans="1:8" ht="17.100000000000001" customHeight="1">
      <c r="A450" s="97">
        <v>2</v>
      </c>
      <c r="B450" s="166" t="s">
        <v>272</v>
      </c>
      <c r="C450" s="107">
        <f>Distt.Minor!C529</f>
        <v>188</v>
      </c>
      <c r="D450" s="107">
        <f>Distt.Minor!D529</f>
        <v>216.73</v>
      </c>
      <c r="E450" s="107">
        <f>Distt.Minor!E529</f>
        <v>656392.29200000002</v>
      </c>
      <c r="F450" s="107">
        <f>Distt.Minor!F529</f>
        <v>984588437</v>
      </c>
      <c r="G450" s="107">
        <f>Distt.Minor!G529</f>
        <v>157534150</v>
      </c>
      <c r="H450" s="107">
        <f>Distt.Minor!H529</f>
        <v>1325</v>
      </c>
    </row>
    <row r="451" spans="1:8" ht="17.100000000000001" customHeight="1">
      <c r="A451" s="935" t="s">
        <v>49</v>
      </c>
      <c r="B451" s="936"/>
      <c r="C451" s="35">
        <f t="shared" ref="C451:H451" si="33">SUM(C449:C450)</f>
        <v>293</v>
      </c>
      <c r="D451" s="34">
        <f t="shared" si="33"/>
        <v>351.13839999999999</v>
      </c>
      <c r="E451" s="33">
        <f t="shared" si="33"/>
        <v>1085967.162</v>
      </c>
      <c r="F451" s="35">
        <f t="shared" si="33"/>
        <v>1628950743</v>
      </c>
      <c r="G451" s="33">
        <f t="shared" si="33"/>
        <v>260632119</v>
      </c>
      <c r="H451" s="33">
        <f t="shared" si="33"/>
        <v>2375</v>
      </c>
    </row>
    <row r="452" spans="1:8" ht="17.100000000000001" customHeight="1">
      <c r="A452" s="111"/>
      <c r="B452" s="111"/>
      <c r="C452" s="111"/>
      <c r="D452" s="111"/>
      <c r="E452" s="111"/>
      <c r="F452" s="111"/>
      <c r="G452" s="111"/>
      <c r="H452" s="111"/>
    </row>
    <row r="453" spans="1:8" ht="17.100000000000001" customHeight="1">
      <c r="A453" s="778" t="s">
        <v>43</v>
      </c>
      <c r="B453" s="778"/>
      <c r="C453" s="778"/>
      <c r="D453" s="778"/>
      <c r="E453" s="778"/>
      <c r="F453" s="778"/>
      <c r="G453" s="778"/>
      <c r="H453" s="778"/>
    </row>
    <row r="454" spans="1:8" ht="17.100000000000001" customHeight="1">
      <c r="A454" s="779" t="s">
        <v>2</v>
      </c>
      <c r="B454" s="781" t="s">
        <v>275</v>
      </c>
      <c r="C454" s="709" t="s">
        <v>4</v>
      </c>
      <c r="D454" s="709" t="s">
        <v>5</v>
      </c>
      <c r="E454" s="709" t="s">
        <v>6</v>
      </c>
      <c r="F454" s="709" t="s">
        <v>7</v>
      </c>
      <c r="G454" s="709" t="s">
        <v>8</v>
      </c>
      <c r="H454" s="709" t="s">
        <v>9</v>
      </c>
    </row>
    <row r="455" spans="1:8" ht="17.100000000000001" customHeight="1">
      <c r="A455" s="780"/>
      <c r="B455" s="782"/>
      <c r="C455" s="4" t="s">
        <v>10</v>
      </c>
      <c r="D455" s="4" t="s">
        <v>77</v>
      </c>
      <c r="E455" s="4" t="s">
        <v>78</v>
      </c>
      <c r="F455" s="54" t="s">
        <v>79</v>
      </c>
      <c r="G455" s="54" t="s">
        <v>79</v>
      </c>
      <c r="H455" s="4" t="s">
        <v>12</v>
      </c>
    </row>
    <row r="456" spans="1:8" ht="17.100000000000001" customHeight="1">
      <c r="A456" s="97">
        <v>1</v>
      </c>
      <c r="B456" s="170" t="s">
        <v>276</v>
      </c>
      <c r="C456" s="135">
        <f>Distt.Minor!C34</f>
        <v>2</v>
      </c>
      <c r="D456" s="135">
        <f>Distt.Minor!D34</f>
        <v>8.5024999999999995</v>
      </c>
      <c r="E456" s="135">
        <f>Distt.Minor!E34</f>
        <v>19220.830000000002</v>
      </c>
      <c r="F456" s="135">
        <f>Distt.Minor!F34</f>
        <v>6727290.5</v>
      </c>
      <c r="G456" s="135">
        <f>Distt.Minor!G34</f>
        <v>1699000</v>
      </c>
      <c r="H456" s="135">
        <f>Distt.Minor!H34</f>
        <v>5</v>
      </c>
    </row>
    <row r="457" spans="1:8" ht="17.100000000000001" customHeight="1">
      <c r="A457" s="97">
        <v>2</v>
      </c>
      <c r="B457" s="170" t="s">
        <v>248</v>
      </c>
      <c r="C457" s="165">
        <f>Distt.Minor!C66</f>
        <v>4</v>
      </c>
      <c r="D457" s="165">
        <f>Distt.Minor!D66</f>
        <v>18</v>
      </c>
      <c r="E457" s="165">
        <f>Distt.Minor!E66</f>
        <v>0</v>
      </c>
      <c r="F457" s="165">
        <f>Distt.Minor!F66</f>
        <v>0</v>
      </c>
      <c r="G457" s="165">
        <f>Distt.Minor!G66</f>
        <v>7000</v>
      </c>
      <c r="H457" s="165">
        <f>Distt.Minor!H66</f>
        <v>7</v>
      </c>
    </row>
    <row r="458" spans="1:8" ht="17.100000000000001" customHeight="1">
      <c r="A458" s="97">
        <v>3</v>
      </c>
      <c r="B458" s="170" t="s">
        <v>249</v>
      </c>
      <c r="C458" s="180">
        <f>Distt.Minor!C90</f>
        <v>10</v>
      </c>
      <c r="D458" s="180">
        <f>Distt.Minor!D90</f>
        <v>362.69</v>
      </c>
      <c r="E458" s="180">
        <f>Distt.Minor!E90</f>
        <v>77630</v>
      </c>
      <c r="F458" s="180">
        <f>Distt.Minor!F90</f>
        <v>5434100</v>
      </c>
      <c r="G458" s="180">
        <f>Distt.Minor!G90</f>
        <v>200000</v>
      </c>
      <c r="H458" s="180">
        <f>Distt.Minor!H90</f>
        <v>105</v>
      </c>
    </row>
    <row r="459" spans="1:8" ht="17.100000000000001" customHeight="1">
      <c r="A459" s="97">
        <v>4</v>
      </c>
      <c r="B459" s="170" t="s">
        <v>250</v>
      </c>
      <c r="C459" s="165">
        <f>Distt.Minor!C116</f>
        <v>1</v>
      </c>
      <c r="D459" s="165">
        <f>Distt.Minor!D116</f>
        <v>5</v>
      </c>
      <c r="E459" s="165">
        <f>Distt.Minor!E116</f>
        <v>0</v>
      </c>
      <c r="F459" s="165">
        <f>Distt.Minor!F116</f>
        <v>0</v>
      </c>
      <c r="G459" s="165">
        <f>Distt.Minor!G116</f>
        <v>0</v>
      </c>
      <c r="H459" s="165">
        <f>Distt.Minor!H116</f>
        <v>0</v>
      </c>
    </row>
    <row r="460" spans="1:8" ht="17.100000000000001" customHeight="1">
      <c r="A460" s="97">
        <v>5</v>
      </c>
      <c r="B460" s="170" t="s">
        <v>287</v>
      </c>
      <c r="C460" s="168">
        <f>Distt.Minor!C148</f>
        <v>1</v>
      </c>
      <c r="D460" s="168">
        <f>Distt.Minor!D148</f>
        <v>59.511000000000003</v>
      </c>
      <c r="E460" s="168">
        <f>Distt.Minor!E148</f>
        <v>34533</v>
      </c>
      <c r="F460" s="168">
        <f>Distt.Minor!F148</f>
        <v>34533000</v>
      </c>
      <c r="G460" s="168">
        <f>Distt.Minor!G148</f>
        <v>6436000</v>
      </c>
      <c r="H460" s="168">
        <f>Distt.Minor!H148</f>
        <v>143</v>
      </c>
    </row>
    <row r="461" spans="1:8" ht="17.100000000000001" customHeight="1">
      <c r="A461" s="97">
        <v>6</v>
      </c>
      <c r="B461" s="196" t="s">
        <v>253</v>
      </c>
      <c r="C461" s="102">
        <f>Distt.Minor!C171</f>
        <v>0</v>
      </c>
      <c r="D461" s="102">
        <f>Distt.Minor!D171</f>
        <v>0</v>
      </c>
      <c r="E461" s="102">
        <f>Distt.Minor!E171</f>
        <v>169800</v>
      </c>
      <c r="F461" s="102">
        <f>Distt.Minor!F171</f>
        <v>84900000</v>
      </c>
      <c r="G461" s="102">
        <f>Distt.Minor!G171</f>
        <v>13535000</v>
      </c>
      <c r="H461" s="102">
        <f>Distt.Minor!H171</f>
        <v>0</v>
      </c>
    </row>
    <row r="462" spans="1:8" ht="17.100000000000001" customHeight="1">
      <c r="A462" s="97">
        <v>7</v>
      </c>
      <c r="B462" s="170" t="s">
        <v>254</v>
      </c>
      <c r="C462" s="165">
        <f>Distt.Minor!C200</f>
        <v>8</v>
      </c>
      <c r="D462" s="165">
        <f>Distt.Minor!D200</f>
        <v>165.15</v>
      </c>
      <c r="E462" s="165">
        <f>Distt.Minor!E200</f>
        <v>83460</v>
      </c>
      <c r="F462" s="165">
        <f>Distt.Minor!F200</f>
        <v>58422000</v>
      </c>
      <c r="G462" s="165">
        <f>Distt.Minor!G200</f>
        <v>6836150</v>
      </c>
      <c r="H462" s="165">
        <f>Distt.Minor!H200</f>
        <v>40</v>
      </c>
    </row>
    <row r="463" spans="1:8" ht="17.100000000000001" customHeight="1">
      <c r="A463" s="97">
        <v>8</v>
      </c>
      <c r="B463" s="170" t="s">
        <v>257</v>
      </c>
      <c r="C463" s="165">
        <f>Distt.Minor!C271</f>
        <v>5</v>
      </c>
      <c r="D463" s="165">
        <f>Distt.Minor!D271</f>
        <v>236.2</v>
      </c>
      <c r="E463" s="165">
        <f>Distt.Minor!E271</f>
        <v>2000</v>
      </c>
      <c r="F463" s="165">
        <f>Distt.Minor!F271</f>
        <v>480000</v>
      </c>
      <c r="G463" s="165">
        <f>Distt.Minor!G271</f>
        <v>946000</v>
      </c>
      <c r="H463" s="165">
        <f>Distt.Minor!H271</f>
        <v>60</v>
      </c>
    </row>
    <row r="464" spans="1:8" ht="17.100000000000001" customHeight="1">
      <c r="A464" s="97">
        <v>9</v>
      </c>
      <c r="B464" s="170" t="s">
        <v>259</v>
      </c>
      <c r="C464" s="165">
        <f>Distt.Minor!C250</f>
        <v>1</v>
      </c>
      <c r="D464" s="165">
        <f>Distt.Minor!D250</f>
        <v>4.5</v>
      </c>
      <c r="E464" s="165">
        <f>Distt.Minor!E250</f>
        <v>0</v>
      </c>
      <c r="F464" s="165">
        <f>Distt.Minor!F250</f>
        <v>0</v>
      </c>
      <c r="G464" s="165">
        <f>Distt.Minor!G250</f>
        <v>13000</v>
      </c>
      <c r="H464" s="165">
        <f>Distt.Minor!H250</f>
        <v>0</v>
      </c>
    </row>
    <row r="465" spans="1:8" ht="17.100000000000001" customHeight="1">
      <c r="A465" s="97">
        <v>10</v>
      </c>
      <c r="B465" s="170" t="s">
        <v>278</v>
      </c>
      <c r="C465" s="165">
        <f>Distt.Minor!C357</f>
        <v>36</v>
      </c>
      <c r="D465" s="165">
        <f>Distt.Minor!D357</f>
        <v>0</v>
      </c>
      <c r="E465" s="165">
        <f>Distt.Minor!E357</f>
        <v>331214</v>
      </c>
      <c r="F465" s="165">
        <f>Distt.Minor!F357</f>
        <v>198728400</v>
      </c>
      <c r="G465" s="165">
        <f>Distt.Minor!G357</f>
        <v>23185000</v>
      </c>
      <c r="H465" s="165">
        <f>Distt.Minor!H357</f>
        <v>900</v>
      </c>
    </row>
    <row r="466" spans="1:8" ht="17.100000000000001" customHeight="1">
      <c r="A466" s="97">
        <v>11</v>
      </c>
      <c r="B466" s="170" t="s">
        <v>280</v>
      </c>
      <c r="C466" s="174">
        <f>Distt.Minor!C441</f>
        <v>1</v>
      </c>
      <c r="D466" s="174">
        <f>Distt.Minor!D441</f>
        <v>4.2</v>
      </c>
      <c r="E466" s="174">
        <f>Distt.Minor!E441</f>
        <v>3814.28</v>
      </c>
      <c r="F466" s="174">
        <f>Distt.Minor!F441</f>
        <v>1907140</v>
      </c>
      <c r="G466" s="174">
        <f>Distt.Minor!G441</f>
        <v>267000</v>
      </c>
      <c r="H466" s="174">
        <f>Distt.Minor!H441</f>
        <v>9</v>
      </c>
    </row>
    <row r="467" spans="1:8" ht="17.100000000000001" customHeight="1">
      <c r="A467" s="97">
        <v>12</v>
      </c>
      <c r="B467" s="170" t="s">
        <v>283</v>
      </c>
      <c r="C467" s="82">
        <f>Distt.Minor!C513</f>
        <v>4</v>
      </c>
      <c r="D467" s="82">
        <f>Distt.Minor!D513</f>
        <v>37.409999999999997</v>
      </c>
      <c r="E467" s="82">
        <f>Distt.Minor!E513</f>
        <v>0</v>
      </c>
      <c r="F467" s="82">
        <f>Distt.Minor!F513</f>
        <v>0</v>
      </c>
      <c r="G467" s="82">
        <f>Distt.Minor!G513</f>
        <v>0</v>
      </c>
      <c r="H467" s="82">
        <f>Distt.Minor!H513</f>
        <v>0</v>
      </c>
    </row>
    <row r="468" spans="1:8" ht="17.100000000000001" customHeight="1">
      <c r="A468" s="97">
        <v>13</v>
      </c>
      <c r="B468" s="178" t="s">
        <v>272</v>
      </c>
      <c r="C468" s="165">
        <f>Distt.Minor!C538</f>
        <v>2</v>
      </c>
      <c r="D468" s="165">
        <f>Distt.Minor!D538</f>
        <v>9</v>
      </c>
      <c r="E468" s="165">
        <f>Distt.Minor!E538</f>
        <v>1543</v>
      </c>
      <c r="F468" s="165">
        <f>Distt.Minor!F538</f>
        <v>1103245</v>
      </c>
      <c r="G468" s="165">
        <f>Distt.Minor!G538</f>
        <v>108000</v>
      </c>
      <c r="H468" s="165">
        <f>Distt.Minor!H538</f>
        <v>12</v>
      </c>
    </row>
    <row r="469" spans="1:8" ht="17.100000000000001" customHeight="1">
      <c r="A469" s="935" t="s">
        <v>49</v>
      </c>
      <c r="B469" s="936"/>
      <c r="C469" s="6">
        <f t="shared" ref="C469:H469" si="34">SUM(C456:C468)</f>
        <v>75</v>
      </c>
      <c r="D469" s="7">
        <f t="shared" si="34"/>
        <v>910.1635</v>
      </c>
      <c r="E469" s="6">
        <f t="shared" si="34"/>
        <v>723215.1100000001</v>
      </c>
      <c r="F469" s="9">
        <f t="shared" si="34"/>
        <v>392235175.5</v>
      </c>
      <c r="G469" s="9">
        <f t="shared" si="34"/>
        <v>53232150</v>
      </c>
      <c r="H469" s="6">
        <f t="shared" si="34"/>
        <v>1281</v>
      </c>
    </row>
    <row r="470" spans="1:8" ht="17.100000000000001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17.100000000000001" customHeight="1">
      <c r="A471" s="939" t="s">
        <v>72</v>
      </c>
      <c r="B471" s="939"/>
      <c r="C471" s="939"/>
      <c r="D471" s="939"/>
      <c r="E471" s="939"/>
      <c r="F471" s="939"/>
      <c r="G471" s="939"/>
      <c r="H471" s="939"/>
    </row>
    <row r="472" spans="1:8" ht="17.100000000000001" customHeight="1">
      <c r="A472" s="779" t="s">
        <v>2</v>
      </c>
      <c r="B472" s="781" t="s">
        <v>275</v>
      </c>
      <c r="C472" s="709" t="s">
        <v>4</v>
      </c>
      <c r="D472" s="709" t="s">
        <v>5</v>
      </c>
      <c r="E472" s="709" t="s">
        <v>6</v>
      </c>
      <c r="F472" s="709" t="s">
        <v>7</v>
      </c>
      <c r="G472" s="709" t="s">
        <v>8</v>
      </c>
      <c r="H472" s="709" t="s">
        <v>9</v>
      </c>
    </row>
    <row r="473" spans="1:8" ht="17.100000000000001" customHeight="1">
      <c r="A473" s="780"/>
      <c r="B473" s="782"/>
      <c r="C473" s="4" t="s">
        <v>10</v>
      </c>
      <c r="D473" s="4" t="s">
        <v>51</v>
      </c>
      <c r="E473" s="4" t="s">
        <v>78</v>
      </c>
      <c r="F473" s="54" t="s">
        <v>79</v>
      </c>
      <c r="G473" s="54" t="s">
        <v>79</v>
      </c>
      <c r="H473" s="4" t="s">
        <v>12</v>
      </c>
    </row>
    <row r="474" spans="1:8" ht="17.100000000000001" customHeight="1">
      <c r="A474" s="97">
        <v>1</v>
      </c>
      <c r="B474" s="166" t="s">
        <v>363</v>
      </c>
      <c r="C474" s="168">
        <f>Distt.Minor!C145</f>
        <v>0</v>
      </c>
      <c r="D474" s="168">
        <f>Distt.Minor!D145</f>
        <v>0</v>
      </c>
      <c r="E474" s="168">
        <f>Distt.Minor!E145</f>
        <v>0</v>
      </c>
      <c r="F474" s="168">
        <f>Distt.Minor!F145</f>
        <v>0</v>
      </c>
      <c r="G474" s="168">
        <f>Distt.Minor!G145</f>
        <v>0</v>
      </c>
      <c r="H474" s="168">
        <f>Distt.Minor!H145</f>
        <v>0</v>
      </c>
    </row>
    <row r="475" spans="1:8" ht="17.100000000000001" customHeight="1">
      <c r="A475" s="97">
        <v>2</v>
      </c>
      <c r="B475" s="166" t="s">
        <v>257</v>
      </c>
      <c r="C475" s="83">
        <f>Distt.Minor!C35</f>
        <v>13</v>
      </c>
      <c r="D475" s="83">
        <f>Distt.Minor!D35</f>
        <v>32.090000000000003</v>
      </c>
      <c r="E475" s="83">
        <f>Distt.Minor!E35</f>
        <v>35</v>
      </c>
      <c r="F475" s="83">
        <f>Distt.Minor!F35</f>
        <v>24500</v>
      </c>
      <c r="G475" s="83">
        <f>Distt.Minor!G35</f>
        <v>392000</v>
      </c>
      <c r="H475" s="83">
        <f>Distt.Minor!H35</f>
        <v>1</v>
      </c>
    </row>
    <row r="476" spans="1:8" ht="17.100000000000001" customHeight="1">
      <c r="A476" s="97">
        <v>3</v>
      </c>
      <c r="B476" s="166" t="s">
        <v>283</v>
      </c>
      <c r="C476" s="83">
        <f>Distt.Minor!C509</f>
        <v>2</v>
      </c>
      <c r="D476" s="83">
        <f>Distt.Minor!D509</f>
        <v>1.65</v>
      </c>
      <c r="E476" s="83">
        <f>Distt.Minor!E509</f>
        <v>0</v>
      </c>
      <c r="F476" s="83">
        <f>Distt.Minor!F509</f>
        <v>0</v>
      </c>
      <c r="G476" s="83">
        <f>Distt.Minor!G509</f>
        <v>21000</v>
      </c>
      <c r="H476" s="83">
        <f>Distt.Minor!H509</f>
        <v>3</v>
      </c>
    </row>
    <row r="477" spans="1:8" ht="17.100000000000001" customHeight="1">
      <c r="A477" s="935" t="s">
        <v>49</v>
      </c>
      <c r="B477" s="936"/>
      <c r="C477" s="6">
        <f t="shared" ref="C477:H477" si="35">SUM(C474:C476)</f>
        <v>15</v>
      </c>
      <c r="D477" s="8">
        <f t="shared" si="35"/>
        <v>33.74</v>
      </c>
      <c r="E477" s="9">
        <f t="shared" si="35"/>
        <v>35</v>
      </c>
      <c r="F477" s="6">
        <f t="shared" si="35"/>
        <v>24500</v>
      </c>
      <c r="G477" s="9">
        <f t="shared" si="35"/>
        <v>413000</v>
      </c>
      <c r="H477" s="9">
        <f t="shared" si="35"/>
        <v>4</v>
      </c>
    </row>
    <row r="478" spans="1:8" ht="17.100000000000001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17.100000000000001" customHeight="1">
      <c r="A479" s="778" t="s">
        <v>45</v>
      </c>
      <c r="B479" s="778"/>
      <c r="C479" s="778"/>
      <c r="D479" s="778"/>
      <c r="E479" s="778"/>
      <c r="F479" s="778"/>
      <c r="G479" s="778"/>
      <c r="H479" s="778"/>
    </row>
    <row r="480" spans="1:8" ht="17.100000000000001" customHeight="1">
      <c r="A480" s="779" t="s">
        <v>2</v>
      </c>
      <c r="B480" s="781" t="s">
        <v>275</v>
      </c>
      <c r="C480" s="709" t="s">
        <v>4</v>
      </c>
      <c r="D480" s="709" t="s">
        <v>5</v>
      </c>
      <c r="E480" s="709" t="s">
        <v>6</v>
      </c>
      <c r="F480" s="709" t="s">
        <v>7</v>
      </c>
      <c r="G480" s="709" t="s">
        <v>8</v>
      </c>
      <c r="H480" s="709" t="s">
        <v>9</v>
      </c>
    </row>
    <row r="481" spans="1:8" ht="17.100000000000001" customHeight="1">
      <c r="A481" s="780"/>
      <c r="B481" s="782"/>
      <c r="C481" s="4" t="s">
        <v>10</v>
      </c>
      <c r="D481" s="4" t="s">
        <v>77</v>
      </c>
      <c r="E481" s="4" t="s">
        <v>78</v>
      </c>
      <c r="F481" s="54" t="s">
        <v>79</v>
      </c>
      <c r="G481" s="54" t="s">
        <v>79</v>
      </c>
      <c r="H481" s="4" t="s">
        <v>12</v>
      </c>
    </row>
    <row r="482" spans="1:8" ht="17.100000000000001" customHeight="1">
      <c r="A482" s="97">
        <v>1</v>
      </c>
      <c r="B482" s="170" t="s">
        <v>276</v>
      </c>
      <c r="C482" s="135">
        <f>Distt.Minor!C36</f>
        <v>1</v>
      </c>
      <c r="D482" s="135">
        <f>Distt.Minor!D36</f>
        <v>20</v>
      </c>
      <c r="E482" s="135">
        <f>Distt.Minor!E36</f>
        <v>1528.77</v>
      </c>
      <c r="F482" s="135">
        <f>Distt.Minor!F36</f>
        <v>382192.5</v>
      </c>
      <c r="G482" s="135">
        <f>Distt.Minor!G36</f>
        <v>180000</v>
      </c>
      <c r="H482" s="135">
        <f>Distt.Minor!H36</f>
        <v>6</v>
      </c>
    </row>
    <row r="483" spans="1:8" ht="17.100000000000001" customHeight="1">
      <c r="A483" s="97">
        <v>2</v>
      </c>
      <c r="B483" s="170" t="s">
        <v>247</v>
      </c>
      <c r="C483" s="165">
        <f>Distt.Minor!C50</f>
        <v>1</v>
      </c>
      <c r="D483" s="165">
        <f>Distt.Minor!D50</f>
        <v>63.386600000000001</v>
      </c>
      <c r="E483" s="165">
        <f>Distt.Minor!E50</f>
        <v>0</v>
      </c>
      <c r="F483" s="165">
        <f>Distt.Minor!F50</f>
        <v>0</v>
      </c>
      <c r="G483" s="165">
        <f>Distt.Minor!G50</f>
        <v>0</v>
      </c>
      <c r="H483" s="165">
        <f>Distt.Minor!H50</f>
        <v>0</v>
      </c>
    </row>
    <row r="484" spans="1:8" ht="17.100000000000001" customHeight="1">
      <c r="A484" s="97">
        <v>3</v>
      </c>
      <c r="B484" s="170" t="s">
        <v>250</v>
      </c>
      <c r="C484" s="165">
        <f>Distt.Minor!C110</f>
        <v>28</v>
      </c>
      <c r="D484" s="165">
        <f>Distt.Minor!D110</f>
        <v>3021.0025000000001</v>
      </c>
      <c r="E484" s="165">
        <f>Distt.Minor!E110</f>
        <v>376900</v>
      </c>
      <c r="F484" s="165">
        <f>Distt.Minor!F110</f>
        <v>320702400</v>
      </c>
      <c r="G484" s="165">
        <f>Distt.Minor!G110</f>
        <v>102765431</v>
      </c>
      <c r="H484" s="165">
        <f>Distt.Minor!H110</f>
        <v>734</v>
      </c>
    </row>
    <row r="485" spans="1:8" ht="17.100000000000001" customHeight="1">
      <c r="A485" s="97">
        <v>4</v>
      </c>
      <c r="B485" s="170" t="s">
        <v>255</v>
      </c>
      <c r="C485" s="165">
        <f>Distt.Minor!C225</f>
        <v>30</v>
      </c>
      <c r="D485" s="165">
        <f>Distt.Minor!D225</f>
        <v>1019.2911</v>
      </c>
      <c r="E485" s="165">
        <f>Distt.Minor!E225</f>
        <v>96537.600000000006</v>
      </c>
      <c r="F485" s="165">
        <f>Distt.Minor!F225</f>
        <v>44708000</v>
      </c>
      <c r="G485" s="165">
        <f>Distt.Minor!G225</f>
        <v>10427723</v>
      </c>
      <c r="H485" s="165">
        <f>Distt.Minor!H225</f>
        <v>230</v>
      </c>
    </row>
    <row r="486" spans="1:8" ht="17.100000000000001" customHeight="1">
      <c r="A486" s="97">
        <v>5</v>
      </c>
      <c r="B486" s="170" t="s">
        <v>254</v>
      </c>
      <c r="C486" s="165">
        <f>Distt.Minor!C199</f>
        <v>4</v>
      </c>
      <c r="D486" s="165">
        <f>Distt.Minor!D199</f>
        <v>72.05</v>
      </c>
      <c r="E486" s="165">
        <f>Distt.Minor!E199</f>
        <v>0</v>
      </c>
      <c r="F486" s="165">
        <f>Distt.Minor!F199</f>
        <v>0</v>
      </c>
      <c r="G486" s="165">
        <f>Distt.Minor!G199</f>
        <v>0</v>
      </c>
      <c r="H486" s="165">
        <f>Distt.Minor!H199</f>
        <v>0</v>
      </c>
    </row>
    <row r="487" spans="1:8" ht="17.100000000000001" customHeight="1">
      <c r="A487" s="97">
        <v>6</v>
      </c>
      <c r="B487" s="170" t="s">
        <v>257</v>
      </c>
      <c r="C487" s="174">
        <f>Distt.Minor!C277</f>
        <v>5</v>
      </c>
      <c r="D487" s="174">
        <f>Distt.Minor!D277</f>
        <v>510.18</v>
      </c>
      <c r="E487" s="174">
        <f>Distt.Minor!E277</f>
        <v>0</v>
      </c>
      <c r="F487" s="174">
        <f>Distt.Minor!F277</f>
        <v>0</v>
      </c>
      <c r="G487" s="174">
        <f>Distt.Minor!G277</f>
        <v>3999000</v>
      </c>
      <c r="H487" s="174">
        <f>Distt.Minor!H277</f>
        <v>15</v>
      </c>
    </row>
    <row r="488" spans="1:8" ht="17.100000000000001" customHeight="1">
      <c r="A488" s="97">
        <v>7</v>
      </c>
      <c r="B488" s="20" t="s">
        <v>261</v>
      </c>
      <c r="C488" s="171">
        <f>Distt.Minor!C326</f>
        <v>3</v>
      </c>
      <c r="D488" s="171">
        <f>Distt.Minor!D326</f>
        <v>132.81</v>
      </c>
      <c r="E488" s="171">
        <f>Distt.Minor!E326</f>
        <v>0</v>
      </c>
      <c r="F488" s="171">
        <f>Distt.Minor!F326</f>
        <v>0</v>
      </c>
      <c r="G488" s="171">
        <f>Distt.Minor!G326</f>
        <v>0</v>
      </c>
      <c r="H488" s="171">
        <f>Distt.Minor!H326</f>
        <v>0</v>
      </c>
    </row>
    <row r="489" spans="1:8" ht="17.100000000000001" customHeight="1">
      <c r="A489" s="97">
        <v>8</v>
      </c>
      <c r="B489" s="170" t="s">
        <v>278</v>
      </c>
      <c r="C489" s="165">
        <f>Distt.Minor!C361</f>
        <v>7</v>
      </c>
      <c r="D489" s="165">
        <f>Distt.Minor!D361</f>
        <v>268.73</v>
      </c>
      <c r="E489" s="165">
        <f>Distt.Minor!E361</f>
        <v>11347</v>
      </c>
      <c r="F489" s="165">
        <f>Distt.Minor!F361</f>
        <v>28367500</v>
      </c>
      <c r="G489" s="165">
        <f>Distt.Minor!G361</f>
        <v>851000</v>
      </c>
      <c r="H489" s="165">
        <f>Distt.Minor!H361</f>
        <v>150</v>
      </c>
    </row>
    <row r="490" spans="1:8" ht="17.100000000000001" customHeight="1">
      <c r="A490" s="97">
        <v>9</v>
      </c>
      <c r="B490" s="170" t="s">
        <v>266</v>
      </c>
      <c r="C490" s="107">
        <f>Distt.Minor!C421</f>
        <v>25</v>
      </c>
      <c r="D490" s="107">
        <f>Distt.Minor!D421</f>
        <v>1093.9570000000001</v>
      </c>
      <c r="E490" s="107">
        <f>Distt.Minor!E421</f>
        <v>161955</v>
      </c>
      <c r="F490" s="107">
        <f>Distt.Minor!F421</f>
        <v>170052750</v>
      </c>
      <c r="G490" s="107">
        <f>Distt.Minor!G421</f>
        <v>55314000</v>
      </c>
      <c r="H490" s="107">
        <f>Distt.Minor!H421</f>
        <v>337</v>
      </c>
    </row>
    <row r="491" spans="1:8" ht="17.100000000000001" customHeight="1">
      <c r="A491" s="97">
        <v>10</v>
      </c>
      <c r="B491" s="170" t="s">
        <v>280</v>
      </c>
      <c r="C491" s="113">
        <f>Distt.Minor!C438</f>
        <v>12</v>
      </c>
      <c r="D491" s="113">
        <f>Distt.Minor!D438</f>
        <v>378.54</v>
      </c>
      <c r="E491" s="113">
        <f>Distt.Minor!E438</f>
        <v>142373.32999999999</v>
      </c>
      <c r="F491" s="113">
        <f>Distt.Minor!F438</f>
        <v>71186665</v>
      </c>
      <c r="G491" s="113">
        <f>Distt.Minor!G438</f>
        <v>10678000</v>
      </c>
      <c r="H491" s="113">
        <f>Distt.Minor!H438</f>
        <v>900</v>
      </c>
    </row>
    <row r="492" spans="1:8" ht="17.100000000000001" customHeight="1">
      <c r="A492" s="97">
        <v>11</v>
      </c>
      <c r="B492" s="170" t="s">
        <v>269</v>
      </c>
      <c r="C492" s="84">
        <f>Distt.Minor!C482</f>
        <v>2</v>
      </c>
      <c r="D492" s="84">
        <f>Distt.Minor!D482</f>
        <v>9.4749999999999996</v>
      </c>
      <c r="E492" s="84">
        <f>Distt.Minor!E482</f>
        <v>0</v>
      </c>
      <c r="F492" s="84">
        <f>Distt.Minor!F482</f>
        <v>0</v>
      </c>
      <c r="G492" s="84">
        <f>Distt.Minor!G482</f>
        <v>27499</v>
      </c>
      <c r="H492" s="84">
        <f>Distt.Minor!H482</f>
        <v>0</v>
      </c>
    </row>
    <row r="493" spans="1:8" ht="17.100000000000001" customHeight="1">
      <c r="A493" s="97">
        <v>12</v>
      </c>
      <c r="B493" s="170" t="s">
        <v>272</v>
      </c>
      <c r="C493" s="165">
        <f>Distt.Minor!C530</f>
        <v>77</v>
      </c>
      <c r="D493" s="165">
        <f>Distt.Minor!D530</f>
        <v>2530.4</v>
      </c>
      <c r="E493" s="165">
        <f>Distt.Minor!E530</f>
        <v>162207.30799999999</v>
      </c>
      <c r="F493" s="165">
        <f>Distt.Minor!F530</f>
        <v>67636590</v>
      </c>
      <c r="G493" s="165">
        <f>Distt.Minor!G530</f>
        <v>25182805</v>
      </c>
      <c r="H493" s="165">
        <f>Distt.Minor!H530</f>
        <v>400</v>
      </c>
    </row>
    <row r="494" spans="1:8" ht="17.100000000000001" customHeight="1">
      <c r="A494" s="935" t="s">
        <v>49</v>
      </c>
      <c r="B494" s="936"/>
      <c r="C494" s="6">
        <f t="shared" ref="C494:H494" si="36">SUM(C482:C493)</f>
        <v>195</v>
      </c>
      <c r="D494" s="7">
        <f t="shared" si="36"/>
        <v>9119.8222000000023</v>
      </c>
      <c r="E494" s="9">
        <f t="shared" si="36"/>
        <v>952849.00799999991</v>
      </c>
      <c r="F494" s="9">
        <f t="shared" si="36"/>
        <v>703036097.5</v>
      </c>
      <c r="G494" s="9">
        <f t="shared" si="36"/>
        <v>209425458</v>
      </c>
      <c r="H494" s="6">
        <f t="shared" si="36"/>
        <v>2772</v>
      </c>
    </row>
    <row r="495" spans="1:8" ht="17.100000000000001" customHeight="1">
      <c r="A495" s="111"/>
      <c r="B495" s="111"/>
      <c r="C495" s="111"/>
      <c r="D495" s="111"/>
      <c r="E495" s="111"/>
      <c r="F495" s="111"/>
      <c r="G495" s="111"/>
      <c r="H495" s="111"/>
    </row>
    <row r="496" spans="1:8" ht="17.100000000000001" customHeight="1">
      <c r="A496" s="939" t="s">
        <v>147</v>
      </c>
      <c r="B496" s="939"/>
      <c r="C496" s="939"/>
      <c r="D496" s="939"/>
      <c r="E496" s="939"/>
      <c r="F496" s="939"/>
      <c r="G496" s="939"/>
      <c r="H496" s="939"/>
    </row>
    <row r="497" spans="1:8" ht="17.100000000000001" customHeight="1">
      <c r="A497" s="779" t="s">
        <v>2</v>
      </c>
      <c r="B497" s="781" t="s">
        <v>275</v>
      </c>
      <c r="C497" s="709" t="s">
        <v>4</v>
      </c>
      <c r="D497" s="709" t="s">
        <v>5</v>
      </c>
      <c r="E497" s="709" t="s">
        <v>6</v>
      </c>
      <c r="F497" s="709" t="s">
        <v>7</v>
      </c>
      <c r="G497" s="709" t="s">
        <v>8</v>
      </c>
      <c r="H497" s="709" t="s">
        <v>9</v>
      </c>
    </row>
    <row r="498" spans="1:8" ht="17.100000000000001" customHeight="1">
      <c r="A498" s="780"/>
      <c r="B498" s="782"/>
      <c r="C498" s="4" t="s">
        <v>10</v>
      </c>
      <c r="D498" s="4" t="s">
        <v>51</v>
      </c>
      <c r="E498" s="4" t="s">
        <v>78</v>
      </c>
      <c r="F498" s="54" t="s">
        <v>79</v>
      </c>
      <c r="G498" s="54" t="s">
        <v>79</v>
      </c>
      <c r="H498" s="4" t="s">
        <v>12</v>
      </c>
    </row>
    <row r="499" spans="1:8" ht="17.100000000000001" customHeight="1">
      <c r="A499" s="97">
        <v>1</v>
      </c>
      <c r="B499" s="166" t="s">
        <v>253</v>
      </c>
      <c r="C499" s="82">
        <f>Distt.Minor!C166</f>
        <v>0</v>
      </c>
      <c r="D499" s="82">
        <f>Distt.Minor!D166</f>
        <v>0</v>
      </c>
      <c r="E499" s="82">
        <f>Distt.Minor!E166</f>
        <v>0</v>
      </c>
      <c r="F499" s="82">
        <f>Distt.Minor!F166</f>
        <v>0</v>
      </c>
      <c r="G499" s="82">
        <f>Distt.Minor!G166</f>
        <v>0</v>
      </c>
      <c r="H499" s="82">
        <f>Distt.Minor!H166</f>
        <v>0</v>
      </c>
    </row>
    <row r="500" spans="1:8" ht="17.100000000000001" customHeight="1">
      <c r="A500" s="97">
        <v>2</v>
      </c>
      <c r="B500" s="166" t="s">
        <v>251</v>
      </c>
      <c r="C500" s="83">
        <f>Distt.Minor!C129</f>
        <v>0</v>
      </c>
      <c r="D500" s="83">
        <f>Distt.Minor!D129</f>
        <v>0</v>
      </c>
      <c r="E500" s="83">
        <f>Distt.Minor!E129</f>
        <v>0</v>
      </c>
      <c r="F500" s="83">
        <f>Distt.Minor!F129</f>
        <v>0</v>
      </c>
      <c r="G500" s="83">
        <f>Distt.Minor!G129</f>
        <v>0</v>
      </c>
      <c r="H500" s="83">
        <f>Distt.Minor!H129</f>
        <v>0</v>
      </c>
    </row>
    <row r="501" spans="1:8" ht="17.100000000000001" customHeight="1">
      <c r="A501" s="935" t="s">
        <v>49</v>
      </c>
      <c r="B501" s="936"/>
      <c r="C501" s="6">
        <f t="shared" ref="C501:H501" si="37">SUM(C499:C500)</f>
        <v>0</v>
      </c>
      <c r="D501" s="8">
        <f t="shared" si="37"/>
        <v>0</v>
      </c>
      <c r="E501" s="6">
        <f t="shared" si="37"/>
        <v>0</v>
      </c>
      <c r="F501" s="6">
        <f t="shared" si="37"/>
        <v>0</v>
      </c>
      <c r="G501" s="6">
        <f t="shared" si="37"/>
        <v>0</v>
      </c>
      <c r="H501" s="6">
        <f t="shared" si="37"/>
        <v>0</v>
      </c>
    </row>
    <row r="502" spans="1:8" ht="17.100000000000001" customHeight="1">
      <c r="A502" s="111"/>
      <c r="B502" s="111"/>
      <c r="C502" s="111"/>
      <c r="D502" s="111"/>
      <c r="E502" s="111"/>
      <c r="F502" s="111"/>
      <c r="G502" s="111"/>
      <c r="H502" s="111"/>
    </row>
    <row r="503" spans="1:8" ht="17.100000000000001" customHeight="1">
      <c r="A503" s="939" t="s">
        <v>74</v>
      </c>
      <c r="B503" s="939"/>
      <c r="C503" s="939"/>
      <c r="D503" s="939"/>
      <c r="E503" s="939"/>
      <c r="F503" s="939"/>
      <c r="G503" s="939"/>
      <c r="H503" s="939"/>
    </row>
    <row r="504" spans="1:8" ht="17.100000000000001" customHeight="1">
      <c r="A504" s="779" t="s">
        <v>2</v>
      </c>
      <c r="B504" s="781" t="s">
        <v>275</v>
      </c>
      <c r="C504" s="709" t="s">
        <v>4</v>
      </c>
      <c r="D504" s="709" t="s">
        <v>5</v>
      </c>
      <c r="E504" s="709" t="s">
        <v>6</v>
      </c>
      <c r="F504" s="709" t="s">
        <v>7</v>
      </c>
      <c r="G504" s="709" t="s">
        <v>8</v>
      </c>
      <c r="H504" s="709" t="s">
        <v>9</v>
      </c>
    </row>
    <row r="505" spans="1:8" ht="17.100000000000001" customHeight="1">
      <c r="A505" s="780"/>
      <c r="B505" s="782"/>
      <c r="C505" s="4" t="s">
        <v>10</v>
      </c>
      <c r="D505" s="4" t="s">
        <v>51</v>
      </c>
      <c r="E505" s="4" t="s">
        <v>78</v>
      </c>
      <c r="F505" s="54" t="s">
        <v>79</v>
      </c>
      <c r="G505" s="54" t="s">
        <v>79</v>
      </c>
      <c r="H505" s="4" t="s">
        <v>12</v>
      </c>
    </row>
    <row r="506" spans="1:8" ht="17.100000000000001" customHeight="1">
      <c r="A506" s="224">
        <v>1</v>
      </c>
      <c r="B506" s="633" t="s">
        <v>245</v>
      </c>
      <c r="C506" s="197">
        <v>0</v>
      </c>
      <c r="D506" s="198">
        <v>0</v>
      </c>
      <c r="E506" s="198">
        <v>0</v>
      </c>
      <c r="F506" s="83">
        <v>0</v>
      </c>
      <c r="G506" s="219">
        <f>Distt.Minor!G19</f>
        <v>29569000</v>
      </c>
      <c r="H506" s="197">
        <v>0</v>
      </c>
    </row>
    <row r="507" spans="1:8" ht="17.100000000000001" customHeight="1">
      <c r="A507" s="224">
        <v>2</v>
      </c>
      <c r="B507" s="633" t="s">
        <v>276</v>
      </c>
      <c r="C507" s="199">
        <v>0</v>
      </c>
      <c r="D507" s="198">
        <v>0</v>
      </c>
      <c r="E507" s="197">
        <v>0</v>
      </c>
      <c r="F507" s="197">
        <v>0</v>
      </c>
      <c r="G507" s="197">
        <f>Distt.Minor!G37</f>
        <v>44564000</v>
      </c>
      <c r="H507" s="82">
        <v>0</v>
      </c>
    </row>
    <row r="508" spans="1:8" ht="17.100000000000001" customHeight="1">
      <c r="A508" s="224">
        <v>3</v>
      </c>
      <c r="B508" s="633" t="s">
        <v>247</v>
      </c>
      <c r="C508" s="200">
        <v>0</v>
      </c>
      <c r="D508" s="200">
        <v>0</v>
      </c>
      <c r="E508" s="198">
        <v>0</v>
      </c>
      <c r="F508" s="83">
        <v>0</v>
      </c>
      <c r="G508" s="200">
        <f>Distt.Minor!G51</f>
        <v>69952000</v>
      </c>
      <c r="H508" s="107">
        <v>0</v>
      </c>
    </row>
    <row r="509" spans="1:8" ht="17.100000000000001" customHeight="1">
      <c r="A509" s="224">
        <v>4</v>
      </c>
      <c r="B509" s="633" t="s">
        <v>286</v>
      </c>
      <c r="C509" s="200">
        <v>0</v>
      </c>
      <c r="D509" s="200">
        <v>0</v>
      </c>
      <c r="E509" s="198">
        <v>0</v>
      </c>
      <c r="F509" s="83">
        <v>0</v>
      </c>
      <c r="G509" s="187">
        <f>Distt.Minor!G79</f>
        <v>35923000</v>
      </c>
      <c r="H509" s="107">
        <v>0</v>
      </c>
    </row>
    <row r="510" spans="1:8" ht="17.100000000000001" customHeight="1">
      <c r="A510" s="224">
        <v>5</v>
      </c>
      <c r="B510" s="633" t="s">
        <v>248</v>
      </c>
      <c r="C510" s="200">
        <v>0</v>
      </c>
      <c r="D510" s="200">
        <v>0</v>
      </c>
      <c r="E510" s="198">
        <v>0</v>
      </c>
      <c r="F510" s="83">
        <v>0</v>
      </c>
      <c r="G510" s="197">
        <f>Distt.Minor!G67</f>
        <v>62123000</v>
      </c>
      <c r="H510" s="200">
        <v>0</v>
      </c>
    </row>
    <row r="511" spans="1:8" ht="17.100000000000001" customHeight="1">
      <c r="A511" s="224">
        <v>6</v>
      </c>
      <c r="B511" s="633" t="s">
        <v>249</v>
      </c>
      <c r="C511" s="200">
        <v>0</v>
      </c>
      <c r="D511" s="200">
        <v>0</v>
      </c>
      <c r="E511" s="198">
        <v>0</v>
      </c>
      <c r="F511" s="83">
        <v>0</v>
      </c>
      <c r="G511" s="200">
        <f>Distt.Minor!G94</f>
        <v>13447511</v>
      </c>
      <c r="H511" s="200">
        <v>0</v>
      </c>
    </row>
    <row r="512" spans="1:8" ht="17.100000000000001" customHeight="1">
      <c r="A512" s="224">
        <v>7</v>
      </c>
      <c r="B512" s="633" t="s">
        <v>250</v>
      </c>
      <c r="C512" s="197">
        <v>0</v>
      </c>
      <c r="D512" s="198">
        <v>0</v>
      </c>
      <c r="E512" s="198">
        <v>0</v>
      </c>
      <c r="F512" s="83">
        <v>0</v>
      </c>
      <c r="G512" s="197">
        <f>Distt.Minor!G118</f>
        <v>45771983</v>
      </c>
      <c r="H512" s="197">
        <v>0</v>
      </c>
    </row>
    <row r="513" spans="1:8" ht="17.100000000000001" customHeight="1">
      <c r="A513" s="224">
        <v>8</v>
      </c>
      <c r="B513" s="633" t="s">
        <v>251</v>
      </c>
      <c r="C513" s="200">
        <v>0</v>
      </c>
      <c r="D513" s="200">
        <v>0</v>
      </c>
      <c r="E513" s="198">
        <v>0</v>
      </c>
      <c r="F513" s="83">
        <v>0</v>
      </c>
      <c r="G513" s="197">
        <f>Distt.Minor!G135</f>
        <v>1079435</v>
      </c>
      <c r="H513" s="200">
        <v>0</v>
      </c>
    </row>
    <row r="514" spans="1:8" ht="17.100000000000001" customHeight="1">
      <c r="A514" s="224">
        <v>9</v>
      </c>
      <c r="B514" s="633" t="s">
        <v>252</v>
      </c>
      <c r="C514" s="197">
        <v>0</v>
      </c>
      <c r="D514" s="198">
        <v>0</v>
      </c>
      <c r="E514" s="198">
        <v>0</v>
      </c>
      <c r="F514" s="201">
        <v>0</v>
      </c>
      <c r="G514" s="197">
        <f>Distt.Minor!G150</f>
        <v>22050000</v>
      </c>
      <c r="H514" s="197">
        <v>0</v>
      </c>
    </row>
    <row r="515" spans="1:8" ht="17.100000000000001" customHeight="1">
      <c r="A515" s="224">
        <v>10</v>
      </c>
      <c r="B515" s="633" t="s">
        <v>253</v>
      </c>
      <c r="C515" s="200">
        <v>0</v>
      </c>
      <c r="D515" s="200">
        <v>0</v>
      </c>
      <c r="E515" s="198">
        <v>0</v>
      </c>
      <c r="F515" s="83">
        <v>0</v>
      </c>
      <c r="G515" s="200">
        <f>Distt.Minor!G176</f>
        <v>18432361</v>
      </c>
      <c r="H515" s="200">
        <v>0</v>
      </c>
    </row>
    <row r="516" spans="1:8" ht="17.100000000000001" customHeight="1">
      <c r="A516" s="224">
        <v>11</v>
      </c>
      <c r="B516" s="633" t="s">
        <v>288</v>
      </c>
      <c r="C516" s="197">
        <v>0</v>
      </c>
      <c r="D516" s="198">
        <v>0</v>
      </c>
      <c r="E516" s="198">
        <v>0</v>
      </c>
      <c r="F516" s="83">
        <v>0</v>
      </c>
      <c r="G516" s="197">
        <f>Distt.Minor!G187</f>
        <v>9492589</v>
      </c>
      <c r="H516" s="200">
        <v>0</v>
      </c>
    </row>
    <row r="517" spans="1:8" ht="17.100000000000001" customHeight="1">
      <c r="A517" s="224">
        <v>12</v>
      </c>
      <c r="B517" s="633" t="s">
        <v>254</v>
      </c>
      <c r="C517" s="200">
        <v>0</v>
      </c>
      <c r="D517" s="200">
        <v>0</v>
      </c>
      <c r="E517" s="198">
        <v>0</v>
      </c>
      <c r="F517" s="83">
        <v>0</v>
      </c>
      <c r="G517" s="200">
        <f>Distt.Minor!G201</f>
        <v>4275000</v>
      </c>
      <c r="H517" s="200">
        <v>0</v>
      </c>
    </row>
    <row r="518" spans="1:8" ht="17.100000000000001" customHeight="1">
      <c r="A518" s="224">
        <v>13</v>
      </c>
      <c r="B518" s="633" t="s">
        <v>289</v>
      </c>
      <c r="C518" s="197">
        <v>0</v>
      </c>
      <c r="D518" s="198">
        <v>0</v>
      </c>
      <c r="E518" s="198">
        <v>0</v>
      </c>
      <c r="F518" s="83">
        <v>0</v>
      </c>
      <c r="G518" s="182">
        <f>Distt.Minor!G212</f>
        <v>32622624</v>
      </c>
      <c r="H518" s="200">
        <v>0</v>
      </c>
    </row>
    <row r="519" spans="1:8" ht="17.100000000000001" customHeight="1">
      <c r="A519" s="224">
        <v>14</v>
      </c>
      <c r="B519" s="633" t="s">
        <v>255</v>
      </c>
      <c r="C519" s="200">
        <v>0</v>
      </c>
      <c r="D519" s="200">
        <v>0</v>
      </c>
      <c r="E519" s="198">
        <v>0</v>
      </c>
      <c r="F519" s="83">
        <v>0</v>
      </c>
      <c r="G519" s="168">
        <f>Distt.Minor!G226</f>
        <v>30834000</v>
      </c>
      <c r="H519" s="214">
        <v>0</v>
      </c>
    </row>
    <row r="520" spans="1:8" ht="17.100000000000001" customHeight="1">
      <c r="A520" s="224">
        <v>15</v>
      </c>
      <c r="B520" s="633" t="s">
        <v>256</v>
      </c>
      <c r="C520" s="197">
        <v>0</v>
      </c>
      <c r="D520" s="198">
        <v>0</v>
      </c>
      <c r="E520" s="198">
        <v>0</v>
      </c>
      <c r="F520" s="83">
        <v>0</v>
      </c>
      <c r="G520" s="200">
        <f>Distt.Minor!G236</f>
        <v>9808388</v>
      </c>
      <c r="H520" s="200">
        <v>0</v>
      </c>
    </row>
    <row r="521" spans="1:8" ht="17.100000000000001" customHeight="1">
      <c r="A521" s="224">
        <v>16</v>
      </c>
      <c r="B521" s="633" t="s">
        <v>257</v>
      </c>
      <c r="C521" s="200">
        <v>0</v>
      </c>
      <c r="D521" s="200">
        <v>0</v>
      </c>
      <c r="E521" s="198">
        <v>0</v>
      </c>
      <c r="F521" s="83">
        <v>0</v>
      </c>
      <c r="G521" s="168">
        <f>Distt.Minor!G281</f>
        <v>69858000</v>
      </c>
      <c r="H521" s="200">
        <v>0</v>
      </c>
    </row>
    <row r="522" spans="1:8" ht="17.100000000000001" customHeight="1">
      <c r="A522" s="224">
        <v>17</v>
      </c>
      <c r="B522" s="633" t="s">
        <v>277</v>
      </c>
      <c r="C522" s="197">
        <v>0</v>
      </c>
      <c r="D522" s="198">
        <v>0</v>
      </c>
      <c r="E522" s="198">
        <v>0</v>
      </c>
      <c r="F522" s="83">
        <v>0</v>
      </c>
      <c r="G522" s="207">
        <f>Distt.Minor!G257</f>
        <v>31906700</v>
      </c>
      <c r="H522" s="200">
        <v>0</v>
      </c>
    </row>
    <row r="523" spans="1:8" ht="17.100000000000001" customHeight="1">
      <c r="A523" s="224">
        <v>18</v>
      </c>
      <c r="B523" s="633" t="s">
        <v>260</v>
      </c>
      <c r="C523" s="202">
        <v>0</v>
      </c>
      <c r="D523" s="202">
        <v>0</v>
      </c>
      <c r="E523" s="715">
        <v>0</v>
      </c>
      <c r="F523" s="189">
        <v>0</v>
      </c>
      <c r="G523" s="197">
        <f>Distt.Minor!G294</f>
        <v>30547000</v>
      </c>
      <c r="H523" s="202">
        <v>0</v>
      </c>
    </row>
    <row r="524" spans="1:8" ht="17.100000000000001" customHeight="1">
      <c r="A524" s="224">
        <v>19</v>
      </c>
      <c r="B524" s="633" t="s">
        <v>290</v>
      </c>
      <c r="C524" s="200">
        <v>0</v>
      </c>
      <c r="D524" s="200">
        <v>0</v>
      </c>
      <c r="E524" s="204">
        <v>0</v>
      </c>
      <c r="F524" s="97">
        <v>0</v>
      </c>
      <c r="G524" s="197">
        <f>Distt.Minor!G309</f>
        <v>6114251</v>
      </c>
      <c r="H524" s="200">
        <v>0</v>
      </c>
    </row>
    <row r="525" spans="1:8" ht="17.100000000000001" customHeight="1">
      <c r="A525" s="224">
        <v>20</v>
      </c>
      <c r="B525" s="633" t="s">
        <v>261</v>
      </c>
      <c r="C525" s="205">
        <v>0</v>
      </c>
      <c r="D525" s="716">
        <v>0</v>
      </c>
      <c r="E525" s="716">
        <v>0</v>
      </c>
      <c r="F525" s="185">
        <v>0</v>
      </c>
      <c r="G525" s="197">
        <f>Distt.Minor!G328</f>
        <v>6034000</v>
      </c>
      <c r="H525" s="206">
        <v>0</v>
      </c>
    </row>
    <row r="526" spans="1:8" ht="17.100000000000001" customHeight="1">
      <c r="A526" s="224">
        <v>21</v>
      </c>
      <c r="B526" s="633" t="s">
        <v>262</v>
      </c>
      <c r="C526" s="200">
        <v>0</v>
      </c>
      <c r="D526" s="200">
        <v>0</v>
      </c>
      <c r="E526" s="198">
        <v>0</v>
      </c>
      <c r="F526" s="83">
        <v>0</v>
      </c>
      <c r="G526" s="200">
        <f>Distt.Minor!G344</f>
        <v>78430660</v>
      </c>
      <c r="H526" s="200">
        <v>0</v>
      </c>
    </row>
    <row r="527" spans="1:8" ht="17.100000000000001" customHeight="1">
      <c r="A527" s="224">
        <v>22</v>
      </c>
      <c r="B527" s="633" t="s">
        <v>278</v>
      </c>
      <c r="C527" s="197">
        <v>0</v>
      </c>
      <c r="D527" s="198">
        <v>0</v>
      </c>
      <c r="E527" s="198">
        <v>0</v>
      </c>
      <c r="F527" s="83">
        <v>0</v>
      </c>
      <c r="G527" s="208">
        <f>Distt.Minor!G362</f>
        <v>21446000</v>
      </c>
      <c r="H527" s="200">
        <v>0</v>
      </c>
    </row>
    <row r="528" spans="1:8" ht="17.100000000000001" customHeight="1">
      <c r="A528" s="224">
        <v>23</v>
      </c>
      <c r="B528" s="633" t="s">
        <v>279</v>
      </c>
      <c r="C528" s="209">
        <v>0</v>
      </c>
      <c r="D528" s="209">
        <v>0</v>
      </c>
      <c r="E528" s="210">
        <v>0</v>
      </c>
      <c r="F528" s="211">
        <v>0</v>
      </c>
      <c r="G528" s="212">
        <f>Distt.Minor!G373</f>
        <v>46990000</v>
      </c>
      <c r="H528" s="213">
        <v>0</v>
      </c>
    </row>
    <row r="529" spans="1:8" ht="17.100000000000001" customHeight="1">
      <c r="A529" s="224">
        <v>24</v>
      </c>
      <c r="B529" s="633" t="s">
        <v>264</v>
      </c>
      <c r="C529" s="214">
        <v>0</v>
      </c>
      <c r="D529" s="198">
        <v>0</v>
      </c>
      <c r="E529" s="198">
        <v>0</v>
      </c>
      <c r="F529" s="82">
        <v>0</v>
      </c>
      <c r="G529" s="215">
        <f>Distt.Minor!G390</f>
        <v>6860000</v>
      </c>
      <c r="H529" s="207">
        <v>0</v>
      </c>
    </row>
    <row r="530" spans="1:8" ht="17.100000000000001" customHeight="1">
      <c r="A530" s="224">
        <v>25</v>
      </c>
      <c r="B530" s="633" t="s">
        <v>265</v>
      </c>
      <c r="C530" s="197">
        <v>0</v>
      </c>
      <c r="D530" s="198">
        <v>0</v>
      </c>
      <c r="E530" s="198">
        <v>0</v>
      </c>
      <c r="F530" s="83">
        <v>0</v>
      </c>
      <c r="G530" s="197">
        <f>Distt.Minor!G408</f>
        <v>33600000</v>
      </c>
      <c r="H530" s="197">
        <v>0</v>
      </c>
    </row>
    <row r="531" spans="1:8" ht="17.100000000000001" customHeight="1">
      <c r="A531" s="224">
        <v>26</v>
      </c>
      <c r="B531" s="633" t="s">
        <v>266</v>
      </c>
      <c r="C531" s="200">
        <v>0</v>
      </c>
      <c r="D531" s="200">
        <v>0</v>
      </c>
      <c r="E531" s="198">
        <v>0</v>
      </c>
      <c r="F531" s="83">
        <v>0</v>
      </c>
      <c r="G531" s="200">
        <f>Distt.Minor!G425</f>
        <v>26103000</v>
      </c>
      <c r="H531" s="200">
        <v>0</v>
      </c>
    </row>
    <row r="532" spans="1:8" ht="17.100000000000001" customHeight="1">
      <c r="A532" s="224">
        <v>27</v>
      </c>
      <c r="B532" s="633" t="s">
        <v>280</v>
      </c>
      <c r="C532" s="197">
        <v>0</v>
      </c>
      <c r="D532" s="198">
        <v>0</v>
      </c>
      <c r="E532" s="198">
        <v>0</v>
      </c>
      <c r="F532" s="83">
        <v>0</v>
      </c>
      <c r="G532" s="216">
        <f>Distt.Minor!G443</f>
        <v>11138000</v>
      </c>
      <c r="H532" s="197">
        <v>0</v>
      </c>
    </row>
    <row r="533" spans="1:8" ht="17.100000000000001" customHeight="1">
      <c r="A533" s="224">
        <v>28</v>
      </c>
      <c r="B533" s="634" t="s">
        <v>281</v>
      </c>
      <c r="C533" s="197">
        <v>0</v>
      </c>
      <c r="D533" s="197">
        <v>0</v>
      </c>
      <c r="E533" s="198">
        <v>0</v>
      </c>
      <c r="F533" s="197">
        <v>0</v>
      </c>
      <c r="G533" s="197">
        <f>Distt.Minor!G455</f>
        <v>14296000</v>
      </c>
      <c r="H533" s="197">
        <v>0</v>
      </c>
    </row>
    <row r="534" spans="1:8" ht="17.100000000000001" customHeight="1">
      <c r="A534" s="224">
        <v>29</v>
      </c>
      <c r="B534" s="633" t="s">
        <v>282</v>
      </c>
      <c r="C534" s="197">
        <v>0</v>
      </c>
      <c r="D534" s="198">
        <v>0</v>
      </c>
      <c r="E534" s="198">
        <v>0</v>
      </c>
      <c r="F534" s="83">
        <v>0</v>
      </c>
      <c r="G534" s="200">
        <f>Distt.Minor!G464</f>
        <v>5518000</v>
      </c>
      <c r="H534" s="200">
        <v>0</v>
      </c>
    </row>
    <row r="535" spans="1:8" ht="17.100000000000001" customHeight="1">
      <c r="A535" s="224">
        <v>30</v>
      </c>
      <c r="B535" s="633" t="s">
        <v>269</v>
      </c>
      <c r="C535" s="191">
        <v>0</v>
      </c>
      <c r="D535" s="191">
        <v>0</v>
      </c>
      <c r="E535" s="191">
        <v>0</v>
      </c>
      <c r="F535" s="191">
        <v>0</v>
      </c>
      <c r="G535" s="182">
        <f>Distt.Minor!G484</f>
        <v>10965000</v>
      </c>
      <c r="H535" s="182">
        <v>0</v>
      </c>
    </row>
    <row r="536" spans="1:8" ht="17.100000000000001" customHeight="1">
      <c r="A536" s="224">
        <v>31</v>
      </c>
      <c r="B536" s="633" t="s">
        <v>270</v>
      </c>
      <c r="C536" s="197">
        <v>0</v>
      </c>
      <c r="D536" s="197">
        <v>0</v>
      </c>
      <c r="E536" s="198">
        <v>0</v>
      </c>
      <c r="F536" s="83">
        <v>0</v>
      </c>
      <c r="G536" s="197">
        <f>Distt.Minor!G499</f>
        <v>9020000</v>
      </c>
      <c r="H536" s="197">
        <v>0</v>
      </c>
    </row>
    <row r="537" spans="1:8" ht="17.100000000000001" customHeight="1">
      <c r="A537" s="224">
        <v>32</v>
      </c>
      <c r="B537" s="633" t="s">
        <v>283</v>
      </c>
      <c r="C537" s="197">
        <v>0</v>
      </c>
      <c r="D537" s="198">
        <v>0</v>
      </c>
      <c r="E537" s="198">
        <v>0</v>
      </c>
      <c r="F537" s="83">
        <v>0</v>
      </c>
      <c r="G537" s="200">
        <f>Distt.Minor!G514</f>
        <v>12645000</v>
      </c>
      <c r="H537" s="200">
        <v>0</v>
      </c>
    </row>
    <row r="538" spans="1:8" ht="17.100000000000001" customHeight="1">
      <c r="A538" s="224">
        <v>33</v>
      </c>
      <c r="B538" s="633" t="s">
        <v>272</v>
      </c>
      <c r="C538" s="200">
        <v>0</v>
      </c>
      <c r="D538" s="200">
        <v>0</v>
      </c>
      <c r="E538" s="198">
        <v>0</v>
      </c>
      <c r="F538" s="83">
        <v>0</v>
      </c>
      <c r="G538" s="200">
        <f>Distt.Minor!G540</f>
        <v>47604000</v>
      </c>
      <c r="H538" s="200">
        <v>0</v>
      </c>
    </row>
    <row r="539" spans="1:8" ht="17.100000000000001" customHeight="1">
      <c r="A539" s="718" t="s">
        <v>49</v>
      </c>
      <c r="B539" s="719" t="s">
        <v>49</v>
      </c>
      <c r="C539" s="6"/>
      <c r="D539" s="8"/>
      <c r="E539" s="6"/>
      <c r="F539" s="6"/>
      <c r="G539" s="6">
        <f>SUM(G506:G538)</f>
        <v>899020502</v>
      </c>
      <c r="H539" s="6"/>
    </row>
    <row r="540" spans="1:8" ht="17.100000000000001" customHeight="1">
      <c r="A540" s="111"/>
      <c r="B540" s="111"/>
      <c r="C540" s="111"/>
      <c r="D540" s="111"/>
      <c r="E540" s="111"/>
      <c r="F540" s="111"/>
      <c r="G540" s="111"/>
      <c r="H540" s="111"/>
    </row>
    <row r="541" spans="1:8" ht="17.100000000000001" customHeight="1">
      <c r="A541" s="939" t="s">
        <v>48</v>
      </c>
      <c r="B541" s="939"/>
      <c r="C541" s="939"/>
      <c r="D541" s="939"/>
      <c r="E541" s="939"/>
      <c r="F541" s="939"/>
      <c r="G541" s="939"/>
      <c r="H541" s="939"/>
    </row>
    <row r="542" spans="1:8" ht="17.100000000000001" customHeight="1">
      <c r="A542" s="779" t="s">
        <v>2</v>
      </c>
      <c r="B542" s="781" t="s">
        <v>275</v>
      </c>
      <c r="C542" s="709" t="s">
        <v>4</v>
      </c>
      <c r="D542" s="709" t="s">
        <v>5</v>
      </c>
      <c r="E542" s="709" t="s">
        <v>6</v>
      </c>
      <c r="F542" s="709" t="s">
        <v>7</v>
      </c>
      <c r="G542" s="709" t="s">
        <v>8</v>
      </c>
      <c r="H542" s="709" t="s">
        <v>9</v>
      </c>
    </row>
    <row r="543" spans="1:8" ht="17.100000000000001" customHeight="1">
      <c r="A543" s="780"/>
      <c r="B543" s="782"/>
      <c r="C543" s="4" t="s">
        <v>10</v>
      </c>
      <c r="D543" s="4" t="s">
        <v>51</v>
      </c>
      <c r="E543" s="4" t="s">
        <v>78</v>
      </c>
      <c r="F543" s="54" t="s">
        <v>79</v>
      </c>
      <c r="G543" s="54" t="s">
        <v>79</v>
      </c>
      <c r="H543" s="4" t="s">
        <v>12</v>
      </c>
    </row>
    <row r="544" spans="1:8" s="234" customFormat="1" ht="17.100000000000001" customHeight="1">
      <c r="A544" s="224">
        <v>1</v>
      </c>
      <c r="B544" s="633" t="s">
        <v>245</v>
      </c>
      <c r="C544" s="83">
        <v>0</v>
      </c>
      <c r="D544" s="198">
        <v>0</v>
      </c>
      <c r="E544" s="198">
        <v>0</v>
      </c>
      <c r="F544" s="197">
        <v>0</v>
      </c>
      <c r="G544" s="225">
        <f>Distt.Minor!G20</f>
        <v>18824198</v>
      </c>
      <c r="H544" s="197">
        <v>0</v>
      </c>
    </row>
    <row r="545" spans="1:8" s="234" customFormat="1" ht="17.100000000000001" customHeight="1">
      <c r="A545" s="224">
        <v>2</v>
      </c>
      <c r="B545" s="633" t="s">
        <v>276</v>
      </c>
      <c r="C545" s="64">
        <v>0</v>
      </c>
      <c r="D545" s="198">
        <v>0</v>
      </c>
      <c r="E545" s="197">
        <v>0</v>
      </c>
      <c r="F545" s="197">
        <v>0</v>
      </c>
      <c r="G545" s="197">
        <f>Distt.Minor!G38</f>
        <v>77073742</v>
      </c>
      <c r="H545" s="82">
        <v>0</v>
      </c>
    </row>
    <row r="546" spans="1:8" s="234" customFormat="1" ht="17.100000000000001" customHeight="1">
      <c r="A546" s="224">
        <v>3</v>
      </c>
      <c r="B546" s="633" t="s">
        <v>247</v>
      </c>
      <c r="C546" s="135">
        <v>0</v>
      </c>
      <c r="D546" s="226">
        <v>0</v>
      </c>
      <c r="E546" s="191">
        <v>0</v>
      </c>
      <c r="F546" s="191">
        <v>0</v>
      </c>
      <c r="G546" s="191">
        <f>Distt.Minor!G52</f>
        <v>10377000</v>
      </c>
      <c r="H546" s="165">
        <v>0</v>
      </c>
    </row>
    <row r="547" spans="1:8" s="234" customFormat="1" ht="17.100000000000001" customHeight="1">
      <c r="A547" s="224">
        <v>4</v>
      </c>
      <c r="B547" s="633" t="s">
        <v>286</v>
      </c>
      <c r="C547" s="97">
        <v>0</v>
      </c>
      <c r="D547" s="218">
        <v>0</v>
      </c>
      <c r="E547" s="204">
        <v>0</v>
      </c>
      <c r="F547" s="218">
        <v>0</v>
      </c>
      <c r="G547" s="191">
        <f>Distt.Minor!G80</f>
        <v>40402156</v>
      </c>
      <c r="H547" s="218">
        <v>0</v>
      </c>
    </row>
    <row r="548" spans="1:8" s="234" customFormat="1" ht="17.100000000000001" customHeight="1">
      <c r="A548" s="224">
        <v>5</v>
      </c>
      <c r="B548" s="633" t="s">
        <v>248</v>
      </c>
      <c r="C548" s="97">
        <v>0</v>
      </c>
      <c r="D548" s="204">
        <v>0</v>
      </c>
      <c r="E548" s="204">
        <v>0</v>
      </c>
      <c r="F548" s="218">
        <v>0</v>
      </c>
      <c r="G548" s="218">
        <f>Distt.Minor!G68</f>
        <v>139519000</v>
      </c>
      <c r="H548" s="218">
        <v>0</v>
      </c>
    </row>
    <row r="549" spans="1:8" s="234" customFormat="1" ht="17.100000000000001" customHeight="1">
      <c r="A549" s="224">
        <v>6</v>
      </c>
      <c r="B549" s="633" t="s">
        <v>249</v>
      </c>
      <c r="C549" s="107">
        <v>0</v>
      </c>
      <c r="D549" s="200">
        <v>0</v>
      </c>
      <c r="E549" s="200">
        <v>0</v>
      </c>
      <c r="F549" s="200">
        <v>0</v>
      </c>
      <c r="G549" s="184">
        <f>Distt.Minor!G95</f>
        <v>23047115</v>
      </c>
      <c r="H549" s="107">
        <v>0</v>
      </c>
    </row>
    <row r="550" spans="1:8" s="234" customFormat="1" ht="17.100000000000001" customHeight="1">
      <c r="A550" s="224">
        <v>7</v>
      </c>
      <c r="B550" s="633" t="s">
        <v>250</v>
      </c>
      <c r="C550" s="97">
        <v>0</v>
      </c>
      <c r="D550" s="204">
        <v>0</v>
      </c>
      <c r="E550" s="204">
        <v>0</v>
      </c>
      <c r="F550" s="218">
        <v>0</v>
      </c>
      <c r="G550" s="218">
        <f>Distt.Minor!G119</f>
        <v>31085297</v>
      </c>
      <c r="H550" s="218">
        <v>0</v>
      </c>
    </row>
    <row r="551" spans="1:8" s="234" customFormat="1" ht="17.100000000000001" customHeight="1">
      <c r="A551" s="224">
        <v>8</v>
      </c>
      <c r="B551" s="633" t="s">
        <v>251</v>
      </c>
      <c r="C551" s="97">
        <v>0</v>
      </c>
      <c r="D551" s="218">
        <v>0</v>
      </c>
      <c r="E551" s="204">
        <v>0</v>
      </c>
      <c r="F551" s="218">
        <v>0</v>
      </c>
      <c r="G551" s="218">
        <f>Distt.Minor!G136</f>
        <v>14374957</v>
      </c>
      <c r="H551" s="218">
        <v>0</v>
      </c>
    </row>
    <row r="552" spans="1:8" s="234" customFormat="1" ht="17.100000000000001" customHeight="1">
      <c r="A552" s="224">
        <v>9</v>
      </c>
      <c r="B552" s="633" t="s">
        <v>252</v>
      </c>
      <c r="C552" s="97">
        <v>0</v>
      </c>
      <c r="D552" s="204">
        <v>0</v>
      </c>
      <c r="E552" s="204">
        <v>0</v>
      </c>
      <c r="F552" s="227">
        <v>0</v>
      </c>
      <c r="G552" s="218">
        <f>Distt.Minor!G151</f>
        <v>12882495</v>
      </c>
      <c r="H552" s="218">
        <v>0</v>
      </c>
    </row>
    <row r="553" spans="1:8" s="234" customFormat="1" ht="17.100000000000001" customHeight="1">
      <c r="A553" s="224">
        <v>10</v>
      </c>
      <c r="B553" s="633" t="s">
        <v>253</v>
      </c>
      <c r="C553" s="97">
        <v>0</v>
      </c>
      <c r="D553" s="218">
        <v>0</v>
      </c>
      <c r="E553" s="218">
        <v>0</v>
      </c>
      <c r="F553" s="218">
        <v>0</v>
      </c>
      <c r="G553" s="218">
        <f>Distt.Minor!G177</f>
        <v>8020802</v>
      </c>
      <c r="H553" s="107">
        <v>0</v>
      </c>
    </row>
    <row r="554" spans="1:8" s="234" customFormat="1" ht="17.100000000000001" customHeight="1">
      <c r="A554" s="224">
        <v>11</v>
      </c>
      <c r="B554" s="633" t="s">
        <v>288</v>
      </c>
      <c r="C554" s="97">
        <v>0</v>
      </c>
      <c r="D554" s="204">
        <v>0</v>
      </c>
      <c r="E554" s="204">
        <v>0</v>
      </c>
      <c r="F554" s="218">
        <v>0</v>
      </c>
      <c r="G554" s="218">
        <f>Distt.Minor!G188</f>
        <v>13658448</v>
      </c>
      <c r="H554" s="218">
        <v>0</v>
      </c>
    </row>
    <row r="555" spans="1:8" s="234" customFormat="1" ht="17.100000000000001" customHeight="1">
      <c r="A555" s="224">
        <v>12</v>
      </c>
      <c r="B555" s="633" t="s">
        <v>254</v>
      </c>
      <c r="C555" s="83">
        <v>0</v>
      </c>
      <c r="D555" s="198">
        <v>0</v>
      </c>
      <c r="E555" s="198">
        <v>0</v>
      </c>
      <c r="F555" s="197">
        <v>0</v>
      </c>
      <c r="G555" s="197">
        <f>Distt.Minor!G202</f>
        <v>6692094</v>
      </c>
      <c r="H555" s="197">
        <v>0</v>
      </c>
    </row>
    <row r="556" spans="1:8" s="234" customFormat="1" ht="17.100000000000001" customHeight="1">
      <c r="A556" s="224">
        <v>13</v>
      </c>
      <c r="B556" s="633" t="s">
        <v>289</v>
      </c>
      <c r="C556" s="83">
        <v>0</v>
      </c>
      <c r="D556" s="198">
        <v>0</v>
      </c>
      <c r="E556" s="198">
        <v>0</v>
      </c>
      <c r="F556" s="197">
        <v>0</v>
      </c>
      <c r="G556" s="225">
        <f>Distt.Minor!G213</f>
        <v>19422210</v>
      </c>
      <c r="H556" s="197">
        <v>0</v>
      </c>
    </row>
    <row r="557" spans="1:8" s="234" customFormat="1" ht="17.100000000000001" customHeight="1">
      <c r="A557" s="224">
        <v>14</v>
      </c>
      <c r="B557" s="633" t="s">
        <v>255</v>
      </c>
      <c r="C557" s="82">
        <v>0</v>
      </c>
      <c r="D557" s="198">
        <v>0</v>
      </c>
      <c r="E557" s="198">
        <v>0</v>
      </c>
      <c r="F557" s="214">
        <v>0</v>
      </c>
      <c r="G557" s="228">
        <f>Distt.Minor!G227</f>
        <v>55329154</v>
      </c>
      <c r="H557" s="214">
        <v>0</v>
      </c>
    </row>
    <row r="558" spans="1:8" s="234" customFormat="1" ht="17.100000000000001" customHeight="1">
      <c r="A558" s="224">
        <v>15</v>
      </c>
      <c r="B558" s="633" t="s">
        <v>256</v>
      </c>
      <c r="C558" s="83">
        <v>0</v>
      </c>
      <c r="D558" s="197">
        <v>0</v>
      </c>
      <c r="E558" s="198">
        <v>0</v>
      </c>
      <c r="F558" s="197">
        <v>0</v>
      </c>
      <c r="G558" s="197">
        <f>Distt.Minor!G237</f>
        <v>1652188</v>
      </c>
      <c r="H558" s="197">
        <v>0</v>
      </c>
    </row>
    <row r="559" spans="1:8" s="234" customFormat="1" ht="17.100000000000001" customHeight="1">
      <c r="A559" s="224">
        <v>16</v>
      </c>
      <c r="B559" s="633" t="s">
        <v>257</v>
      </c>
      <c r="C559" s="82">
        <v>0</v>
      </c>
      <c r="D559" s="198">
        <v>0</v>
      </c>
      <c r="E559" s="198">
        <v>0</v>
      </c>
      <c r="F559" s="214">
        <v>0</v>
      </c>
      <c r="G559" s="228">
        <f>Distt.Minor!G282</f>
        <v>83799000</v>
      </c>
      <c r="H559" s="214">
        <v>0</v>
      </c>
    </row>
    <row r="560" spans="1:8" s="234" customFormat="1" ht="17.100000000000001" customHeight="1">
      <c r="A560" s="224">
        <v>17</v>
      </c>
      <c r="B560" s="633" t="s">
        <v>277</v>
      </c>
      <c r="C560" s="82">
        <v>0</v>
      </c>
      <c r="D560" s="198">
        <v>0</v>
      </c>
      <c r="E560" s="198">
        <v>0</v>
      </c>
      <c r="F560" s="214">
        <v>0</v>
      </c>
      <c r="G560" s="214">
        <f>Distt.Minor!G258</f>
        <v>13943999</v>
      </c>
      <c r="H560" s="214">
        <v>0</v>
      </c>
    </row>
    <row r="561" spans="1:8" s="234" customFormat="1" ht="17.100000000000001" customHeight="1">
      <c r="A561" s="224">
        <v>18</v>
      </c>
      <c r="B561" s="633" t="s">
        <v>260</v>
      </c>
      <c r="C561" s="83">
        <v>0</v>
      </c>
      <c r="D561" s="198">
        <v>0</v>
      </c>
      <c r="E561" s="204">
        <v>0</v>
      </c>
      <c r="F561" s="218">
        <v>0</v>
      </c>
      <c r="G561" s="197">
        <f>Distt.Minor!G295</f>
        <v>71311344</v>
      </c>
      <c r="H561" s="197">
        <v>0</v>
      </c>
    </row>
    <row r="562" spans="1:8" s="234" customFormat="1" ht="17.100000000000001" customHeight="1">
      <c r="A562" s="224">
        <v>19</v>
      </c>
      <c r="B562" s="633" t="s">
        <v>290</v>
      </c>
      <c r="C562" s="83">
        <v>0</v>
      </c>
      <c r="D562" s="198">
        <v>0</v>
      </c>
      <c r="E562" s="198">
        <v>0</v>
      </c>
      <c r="F562" s="197">
        <v>0</v>
      </c>
      <c r="G562" s="197">
        <f>Distt.Minor!G310</f>
        <v>38075000</v>
      </c>
      <c r="H562" s="197">
        <v>0</v>
      </c>
    </row>
    <row r="563" spans="1:8" s="234" customFormat="1" ht="17.100000000000001" customHeight="1">
      <c r="A563" s="224">
        <v>20</v>
      </c>
      <c r="B563" s="633" t="s">
        <v>261</v>
      </c>
      <c r="C563" s="83">
        <v>0</v>
      </c>
      <c r="D563" s="198">
        <v>0</v>
      </c>
      <c r="E563" s="198">
        <v>0</v>
      </c>
      <c r="F563" s="197">
        <v>0</v>
      </c>
      <c r="G563" s="197">
        <f>Distt.Minor!G329</f>
        <v>116674000</v>
      </c>
      <c r="H563" s="197">
        <v>0</v>
      </c>
    </row>
    <row r="564" spans="1:8" s="234" customFormat="1" ht="17.100000000000001" customHeight="1">
      <c r="A564" s="224">
        <v>21</v>
      </c>
      <c r="B564" s="633" t="s">
        <v>262</v>
      </c>
      <c r="C564" s="83">
        <v>0</v>
      </c>
      <c r="D564" s="197">
        <v>0</v>
      </c>
      <c r="E564" s="198">
        <v>0</v>
      </c>
      <c r="F564" s="197">
        <v>0</v>
      </c>
      <c r="G564" s="197">
        <f>Distt.Minor!G345</f>
        <v>43023602</v>
      </c>
      <c r="H564" s="197">
        <v>0</v>
      </c>
    </row>
    <row r="565" spans="1:8" s="234" customFormat="1" ht="17.100000000000001" customHeight="1">
      <c r="A565" s="224">
        <v>22</v>
      </c>
      <c r="B565" s="633" t="s">
        <v>278</v>
      </c>
      <c r="C565" s="83">
        <v>0</v>
      </c>
      <c r="D565" s="198">
        <v>0</v>
      </c>
      <c r="E565" s="229">
        <v>0</v>
      </c>
      <c r="F565" s="213">
        <v>0</v>
      </c>
      <c r="G565" s="208">
        <f>Distt.Minor!G363</f>
        <v>7929000</v>
      </c>
      <c r="H565" s="197">
        <v>0</v>
      </c>
    </row>
    <row r="566" spans="1:8" s="234" customFormat="1" ht="17.100000000000001" customHeight="1">
      <c r="A566" s="224">
        <v>23</v>
      </c>
      <c r="B566" s="633" t="s">
        <v>279</v>
      </c>
      <c r="C566" s="211">
        <v>0</v>
      </c>
      <c r="D566" s="210">
        <v>0</v>
      </c>
      <c r="E566" s="210">
        <v>0</v>
      </c>
      <c r="F566" s="212">
        <v>0</v>
      </c>
      <c r="G566" s="212">
        <f>Distt.Minor!G374</f>
        <v>11244000</v>
      </c>
      <c r="H566" s="213">
        <v>0</v>
      </c>
    </row>
    <row r="567" spans="1:8" s="234" customFormat="1" ht="17.100000000000001" customHeight="1">
      <c r="A567" s="224">
        <v>24</v>
      </c>
      <c r="B567" s="633" t="s">
        <v>264</v>
      </c>
      <c r="C567" s="82">
        <v>0</v>
      </c>
      <c r="D567" s="198">
        <v>0</v>
      </c>
      <c r="E567" s="198">
        <v>0</v>
      </c>
      <c r="F567" s="214">
        <v>0</v>
      </c>
      <c r="G567" s="230">
        <f>Distt.Minor!G391</f>
        <v>105130000</v>
      </c>
      <c r="H567" s="214">
        <v>0</v>
      </c>
    </row>
    <row r="568" spans="1:8" s="234" customFormat="1" ht="17.100000000000001" customHeight="1">
      <c r="A568" s="224">
        <v>25</v>
      </c>
      <c r="B568" s="633" t="s">
        <v>265</v>
      </c>
      <c r="C568" s="83">
        <v>0</v>
      </c>
      <c r="D568" s="198">
        <v>0</v>
      </c>
      <c r="E568" s="198">
        <v>0</v>
      </c>
      <c r="F568" s="197">
        <v>0</v>
      </c>
      <c r="G568" s="197">
        <f>Distt.Minor!G409</f>
        <v>44479000</v>
      </c>
      <c r="H568" s="231">
        <v>0</v>
      </c>
    </row>
    <row r="569" spans="1:8" s="234" customFormat="1" ht="17.100000000000001" customHeight="1">
      <c r="A569" s="224">
        <v>26</v>
      </c>
      <c r="B569" s="633" t="s">
        <v>266</v>
      </c>
      <c r="C569" s="83">
        <v>0</v>
      </c>
      <c r="D569" s="198">
        <v>0</v>
      </c>
      <c r="E569" s="198">
        <v>0</v>
      </c>
      <c r="F569" s="197">
        <v>0</v>
      </c>
      <c r="G569" s="197">
        <f>Distt.Minor!G426</f>
        <v>1773000</v>
      </c>
      <c r="H569" s="197">
        <v>0</v>
      </c>
    </row>
    <row r="570" spans="1:8" s="234" customFormat="1" ht="17.100000000000001" customHeight="1">
      <c r="A570" s="224">
        <v>27</v>
      </c>
      <c r="B570" s="633" t="s">
        <v>280</v>
      </c>
      <c r="C570" s="83">
        <v>0</v>
      </c>
      <c r="D570" s="198">
        <v>0</v>
      </c>
      <c r="E570" s="198">
        <v>0</v>
      </c>
      <c r="F570" s="197">
        <v>0</v>
      </c>
      <c r="G570" s="217">
        <f>Distt.Minor!G444</f>
        <v>67154600</v>
      </c>
      <c r="H570" s="217">
        <v>0</v>
      </c>
    </row>
    <row r="571" spans="1:8" s="234" customFormat="1" ht="17.100000000000001" customHeight="1">
      <c r="A571" s="224">
        <v>28</v>
      </c>
      <c r="B571" s="634" t="s">
        <v>281</v>
      </c>
      <c r="C571" s="83">
        <v>0</v>
      </c>
      <c r="D571" s="197">
        <v>0</v>
      </c>
      <c r="E571" s="198">
        <v>0</v>
      </c>
      <c r="F571" s="223">
        <v>0</v>
      </c>
      <c r="G571" s="335">
        <f>Distt.Minor!G456</f>
        <v>22807000</v>
      </c>
      <c r="H571" s="218">
        <v>0</v>
      </c>
    </row>
    <row r="572" spans="1:8" s="234" customFormat="1" ht="17.100000000000001" customHeight="1">
      <c r="A572" s="224">
        <v>29</v>
      </c>
      <c r="B572" s="633" t="s">
        <v>282</v>
      </c>
      <c r="C572" s="83">
        <v>0</v>
      </c>
      <c r="D572" s="198">
        <v>0</v>
      </c>
      <c r="E572" s="198">
        <v>0</v>
      </c>
      <c r="F572" s="197">
        <v>0</v>
      </c>
      <c r="G572" s="197">
        <f>Distt.Minor!G465</f>
        <v>2179000</v>
      </c>
      <c r="H572" s="197">
        <v>0</v>
      </c>
    </row>
    <row r="573" spans="1:8" s="234" customFormat="1" ht="17.100000000000001" customHeight="1">
      <c r="A573" s="224">
        <v>30</v>
      </c>
      <c r="B573" s="633" t="s">
        <v>269</v>
      </c>
      <c r="C573" s="177">
        <v>0</v>
      </c>
      <c r="D573" s="232">
        <v>0</v>
      </c>
      <c r="E573" s="232">
        <v>0</v>
      </c>
      <c r="F573" s="232">
        <v>0</v>
      </c>
      <c r="G573" s="225">
        <f>Distt.Minor!G485</f>
        <v>43187000</v>
      </c>
      <c r="H573" s="225">
        <v>0</v>
      </c>
    </row>
    <row r="574" spans="1:8" s="234" customFormat="1" ht="17.100000000000001" customHeight="1">
      <c r="A574" s="224">
        <v>31</v>
      </c>
      <c r="B574" s="633" t="s">
        <v>270</v>
      </c>
      <c r="C574" s="189">
        <v>0</v>
      </c>
      <c r="D574" s="217">
        <v>0</v>
      </c>
      <c r="E574" s="217">
        <v>0</v>
      </c>
      <c r="F574" s="217">
        <v>0</v>
      </c>
      <c r="G574" s="217">
        <f>Distt.Minor!G500</f>
        <v>26449000</v>
      </c>
      <c r="H574" s="109">
        <v>0</v>
      </c>
    </row>
    <row r="575" spans="1:8" s="234" customFormat="1" ht="17.100000000000001" customHeight="1">
      <c r="A575" s="224">
        <v>32</v>
      </c>
      <c r="B575" s="633" t="s">
        <v>283</v>
      </c>
      <c r="C575" s="189">
        <v>0</v>
      </c>
      <c r="D575" s="217">
        <v>0</v>
      </c>
      <c r="E575" s="715">
        <v>0</v>
      </c>
      <c r="F575" s="217">
        <v>0</v>
      </c>
      <c r="G575" s="217">
        <f>Distt.Minor!G515</f>
        <v>348427000</v>
      </c>
      <c r="H575" s="217">
        <v>0</v>
      </c>
    </row>
    <row r="576" spans="1:8" s="234" customFormat="1" ht="17.100000000000001" customHeight="1">
      <c r="A576" s="224">
        <v>33</v>
      </c>
      <c r="B576" s="633" t="s">
        <v>272</v>
      </c>
      <c r="C576" s="83">
        <v>0</v>
      </c>
      <c r="D576" s="198">
        <v>0</v>
      </c>
      <c r="E576" s="198">
        <v>0</v>
      </c>
      <c r="F576" s="197">
        <v>0</v>
      </c>
      <c r="G576" s="197">
        <f>Distt.Minor!G541</f>
        <v>12303595</v>
      </c>
      <c r="H576" s="197">
        <v>0</v>
      </c>
    </row>
    <row r="577" spans="1:8" ht="17.100000000000001" customHeight="1">
      <c r="A577" s="937" t="s">
        <v>49</v>
      </c>
      <c r="B577" s="938"/>
      <c r="C577" s="6"/>
      <c r="D577" s="8"/>
      <c r="E577" s="6"/>
      <c r="F577" s="6"/>
      <c r="G577" s="6">
        <f>SUM(G544:G576)</f>
        <v>1532249996</v>
      </c>
      <c r="H577" s="6"/>
    </row>
    <row r="579" spans="1:8" ht="30.75">
      <c r="A579" s="803" t="s">
        <v>0</v>
      </c>
      <c r="B579" s="803"/>
      <c r="C579" s="803"/>
      <c r="D579" s="803"/>
      <c r="E579" s="803"/>
      <c r="F579" s="803"/>
      <c r="G579" s="803"/>
      <c r="H579" s="803"/>
    </row>
    <row r="580" spans="1:8" ht="25.5">
      <c r="A580" s="804" t="s">
        <v>154</v>
      </c>
      <c r="B580" s="804"/>
      <c r="C580" s="804"/>
      <c r="D580" s="804"/>
      <c r="E580" s="804"/>
      <c r="F580" s="804"/>
      <c r="G580" s="804"/>
      <c r="H580" s="804"/>
    </row>
    <row r="581" spans="1:8" ht="22.5">
      <c r="A581" s="799" t="s">
        <v>324</v>
      </c>
      <c r="B581" s="799"/>
      <c r="C581" s="799"/>
      <c r="D581" s="799"/>
      <c r="E581" s="799"/>
      <c r="F581" s="799"/>
      <c r="G581" s="799"/>
      <c r="H581" s="799"/>
    </row>
    <row r="582" spans="1:8" ht="23.25">
      <c r="A582" s="47"/>
      <c r="B582" s="47"/>
      <c r="C582" s="47"/>
      <c r="D582" s="47"/>
      <c r="E582" s="47"/>
      <c r="F582" s="47"/>
      <c r="G582" s="47"/>
      <c r="H582" s="47"/>
    </row>
    <row r="583" spans="1:8" ht="17.100000000000001" customHeight="1">
      <c r="A583" s="788" t="s">
        <v>2</v>
      </c>
      <c r="B583" s="790" t="s">
        <v>325</v>
      </c>
      <c r="C583" s="95" t="s">
        <v>4</v>
      </c>
      <c r="D583" s="95" t="s">
        <v>5</v>
      </c>
      <c r="E583" s="95" t="s">
        <v>6</v>
      </c>
      <c r="F583" s="95" t="s">
        <v>7</v>
      </c>
      <c r="G583" s="95" t="s">
        <v>8</v>
      </c>
      <c r="H583" s="95" t="s">
        <v>9</v>
      </c>
    </row>
    <row r="584" spans="1:8" ht="17.100000000000001" customHeight="1">
      <c r="A584" s="800"/>
      <c r="B584" s="801"/>
      <c r="C584" s="134" t="s">
        <v>10</v>
      </c>
      <c r="D584" s="134" t="s">
        <v>51</v>
      </c>
      <c r="E584" s="134" t="s">
        <v>78</v>
      </c>
      <c r="F584" s="626" t="s">
        <v>79</v>
      </c>
      <c r="G584" s="626" t="s">
        <v>79</v>
      </c>
      <c r="H584" s="134" t="s">
        <v>12</v>
      </c>
    </row>
    <row r="585" spans="1:8" s="234" customFormat="1" ht="17.100000000000001" customHeight="1">
      <c r="A585" s="638">
        <v>1</v>
      </c>
      <c r="B585" s="639" t="s">
        <v>22</v>
      </c>
      <c r="C585" s="629">
        <f>C10</f>
        <v>116</v>
      </c>
      <c r="D585" s="640">
        <f t="shared" ref="D585:H585" si="38">D10</f>
        <v>5362.75</v>
      </c>
      <c r="E585" s="629">
        <f t="shared" si="38"/>
        <v>3402161</v>
      </c>
      <c r="F585" s="629">
        <f t="shared" si="38"/>
        <v>2381512700</v>
      </c>
      <c r="G585" s="629">
        <f t="shared" si="38"/>
        <v>206079292</v>
      </c>
      <c r="H585" s="629">
        <f t="shared" si="38"/>
        <v>700</v>
      </c>
    </row>
    <row r="586" spans="1:8" s="234" customFormat="1" ht="17.100000000000001" customHeight="1">
      <c r="A586" s="638">
        <v>2</v>
      </c>
      <c r="B586" s="639" t="s">
        <v>23</v>
      </c>
      <c r="C586" s="629">
        <f>C16</f>
        <v>1</v>
      </c>
      <c r="D586" s="640">
        <f t="shared" ref="D586:H586" si="39">D16</f>
        <v>31</v>
      </c>
      <c r="E586" s="629">
        <f t="shared" si="39"/>
        <v>3500</v>
      </c>
      <c r="F586" s="629">
        <f t="shared" si="39"/>
        <v>2502500</v>
      </c>
      <c r="G586" s="629">
        <f t="shared" si="39"/>
        <v>300000</v>
      </c>
      <c r="H586" s="629">
        <f t="shared" si="39"/>
        <v>11</v>
      </c>
    </row>
    <row r="587" spans="1:8" s="234" customFormat="1" ht="17.100000000000001" customHeight="1">
      <c r="A587" s="638">
        <v>3</v>
      </c>
      <c r="B587" s="137" t="s">
        <v>52</v>
      </c>
      <c r="C587" s="145">
        <f>C23</f>
        <v>29</v>
      </c>
      <c r="D587" s="641">
        <f t="shared" ref="D587:H587" si="40">D23</f>
        <v>54.445</v>
      </c>
      <c r="E587" s="145">
        <f t="shared" si="40"/>
        <v>167017</v>
      </c>
      <c r="F587" s="136">
        <f t="shared" si="40"/>
        <v>44925550</v>
      </c>
      <c r="G587" s="145">
        <f t="shared" si="40"/>
        <v>30510988</v>
      </c>
      <c r="H587" s="145">
        <f t="shared" si="40"/>
        <v>135</v>
      </c>
    </row>
    <row r="588" spans="1:8" s="234" customFormat="1" ht="17.100000000000001" customHeight="1">
      <c r="A588" s="638">
        <v>4</v>
      </c>
      <c r="B588" s="137" t="s">
        <v>53</v>
      </c>
      <c r="C588" s="136">
        <f t="shared" ref="C588:H588" si="41">C48</f>
        <v>11</v>
      </c>
      <c r="D588" s="641">
        <f t="shared" si="41"/>
        <v>201.53</v>
      </c>
      <c r="E588" s="145">
        <f t="shared" si="41"/>
        <v>18018397.399999999</v>
      </c>
      <c r="F588" s="145">
        <f t="shared" si="41"/>
        <v>12065392850</v>
      </c>
      <c r="G588" s="145">
        <f t="shared" si="41"/>
        <v>564895999</v>
      </c>
      <c r="H588" s="145">
        <f t="shared" si="41"/>
        <v>10816</v>
      </c>
    </row>
    <row r="589" spans="1:8" s="234" customFormat="1" ht="17.100000000000001" customHeight="1">
      <c r="A589" s="638">
        <v>5</v>
      </c>
      <c r="B589" s="137" t="s">
        <v>24</v>
      </c>
      <c r="C589" s="136">
        <f>C61</f>
        <v>39</v>
      </c>
      <c r="D589" s="641">
        <f t="shared" ref="D589:H589" si="42">D61</f>
        <v>888.76300000000015</v>
      </c>
      <c r="E589" s="136">
        <f t="shared" si="42"/>
        <v>67655</v>
      </c>
      <c r="F589" s="136">
        <f t="shared" si="42"/>
        <v>39874150</v>
      </c>
      <c r="G589" s="136">
        <f t="shared" si="42"/>
        <v>11166082</v>
      </c>
      <c r="H589" s="136">
        <f t="shared" si="42"/>
        <v>634</v>
      </c>
    </row>
    <row r="590" spans="1:8" s="234" customFormat="1" ht="17.100000000000001" customHeight="1">
      <c r="A590" s="638">
        <v>6</v>
      </c>
      <c r="B590" s="137" t="s">
        <v>170</v>
      </c>
      <c r="C590" s="136">
        <f>C75</f>
        <v>265</v>
      </c>
      <c r="D590" s="641">
        <f t="shared" ref="D590:H590" si="43">D75</f>
        <v>4073.8984</v>
      </c>
      <c r="E590" s="136">
        <f t="shared" si="43"/>
        <v>2060436.83</v>
      </c>
      <c r="F590" s="136">
        <f t="shared" si="43"/>
        <v>785309140.93000007</v>
      </c>
      <c r="G590" s="136">
        <f t="shared" si="43"/>
        <v>106375613</v>
      </c>
      <c r="H590" s="136">
        <f t="shared" si="43"/>
        <v>3667</v>
      </c>
    </row>
    <row r="591" spans="1:8" s="234" customFormat="1" ht="17.100000000000001" customHeight="1">
      <c r="A591" s="638">
        <v>7</v>
      </c>
      <c r="B591" s="137" t="s">
        <v>54</v>
      </c>
      <c r="C591" s="136">
        <f t="shared" ref="C591:H591" si="44">C82</f>
        <v>2</v>
      </c>
      <c r="D591" s="641">
        <f t="shared" si="44"/>
        <v>1.71</v>
      </c>
      <c r="E591" s="145">
        <f t="shared" si="44"/>
        <v>34</v>
      </c>
      <c r="F591" s="145">
        <f t="shared" si="44"/>
        <v>4590</v>
      </c>
      <c r="G591" s="145">
        <f t="shared" si="44"/>
        <v>104000</v>
      </c>
      <c r="H591" s="145">
        <f t="shared" si="44"/>
        <v>9</v>
      </c>
    </row>
    <row r="592" spans="1:8" s="234" customFormat="1" ht="17.100000000000001" customHeight="1">
      <c r="A592" s="638">
        <v>8</v>
      </c>
      <c r="B592" s="137" t="s">
        <v>55</v>
      </c>
      <c r="C592" s="136">
        <f t="shared" ref="C592:H592" si="45">C89</f>
        <v>30</v>
      </c>
      <c r="D592" s="641">
        <f t="shared" si="45"/>
        <v>30.55</v>
      </c>
      <c r="E592" s="145">
        <f t="shared" si="45"/>
        <v>110116.66</v>
      </c>
      <c r="F592" s="136">
        <f t="shared" si="45"/>
        <v>38540831</v>
      </c>
      <c r="G592" s="145">
        <f t="shared" si="45"/>
        <v>6779832</v>
      </c>
      <c r="H592" s="145">
        <f t="shared" si="45"/>
        <v>1053</v>
      </c>
    </row>
    <row r="593" spans="1:8" s="234" customFormat="1" ht="17.100000000000001" customHeight="1">
      <c r="A593" s="638">
        <v>9</v>
      </c>
      <c r="B593" s="137" t="s">
        <v>26</v>
      </c>
      <c r="C593" s="136">
        <f>C101</f>
        <v>15</v>
      </c>
      <c r="D593" s="641">
        <f t="shared" ref="D593:H593" si="46">D101</f>
        <v>1356.6871000000001</v>
      </c>
      <c r="E593" s="136">
        <f t="shared" si="46"/>
        <v>557133.18999999994</v>
      </c>
      <c r="F593" s="136">
        <f t="shared" si="46"/>
        <v>277006827</v>
      </c>
      <c r="G593" s="136">
        <f t="shared" si="46"/>
        <v>43730750</v>
      </c>
      <c r="H593" s="136">
        <f t="shared" si="46"/>
        <v>651</v>
      </c>
    </row>
    <row r="594" spans="1:8" s="234" customFormat="1" ht="17.100000000000001" customHeight="1">
      <c r="A594" s="638">
        <v>10</v>
      </c>
      <c r="B594" s="137" t="s">
        <v>40</v>
      </c>
      <c r="C594" s="136">
        <f>C117</f>
        <v>1420</v>
      </c>
      <c r="D594" s="641">
        <f t="shared" ref="D594:H594" si="47">D117</f>
        <v>7290.6341999999422</v>
      </c>
      <c r="E594" s="136">
        <f t="shared" si="47"/>
        <v>2517783.390000043</v>
      </c>
      <c r="F594" s="136">
        <f t="shared" si="47"/>
        <v>876182084.74000001</v>
      </c>
      <c r="G594" s="136">
        <f t="shared" si="47"/>
        <v>206787386.5</v>
      </c>
      <c r="H594" s="136">
        <f t="shared" si="47"/>
        <v>5547</v>
      </c>
    </row>
    <row r="595" spans="1:8" s="234" customFormat="1" ht="17.100000000000001" customHeight="1">
      <c r="A595" s="638">
        <v>11</v>
      </c>
      <c r="B595" s="137" t="s">
        <v>27</v>
      </c>
      <c r="C595" s="136">
        <f>C124</f>
        <v>4</v>
      </c>
      <c r="D595" s="641">
        <f t="shared" ref="D595:H595" si="48">D124</f>
        <v>64.77</v>
      </c>
      <c r="E595" s="136">
        <f t="shared" si="48"/>
        <v>0</v>
      </c>
      <c r="F595" s="136">
        <f t="shared" si="48"/>
        <v>0</v>
      </c>
      <c r="G595" s="136">
        <f t="shared" si="48"/>
        <v>11000</v>
      </c>
      <c r="H595" s="136">
        <f t="shared" si="48"/>
        <v>0</v>
      </c>
    </row>
    <row r="596" spans="1:8" s="234" customFormat="1" ht="17.100000000000001" customHeight="1">
      <c r="A596" s="638">
        <v>12</v>
      </c>
      <c r="B596" s="137" t="s">
        <v>56</v>
      </c>
      <c r="C596" s="136">
        <f t="shared" ref="C596:H596" si="49">C135</f>
        <v>20</v>
      </c>
      <c r="D596" s="641">
        <f t="shared" si="49"/>
        <v>206.20999999999998</v>
      </c>
      <c r="E596" s="145">
        <f t="shared" si="49"/>
        <v>13292</v>
      </c>
      <c r="F596" s="136">
        <f t="shared" si="49"/>
        <v>5400965</v>
      </c>
      <c r="G596" s="145">
        <f t="shared" si="49"/>
        <v>2526875</v>
      </c>
      <c r="H596" s="145">
        <f t="shared" si="49"/>
        <v>72</v>
      </c>
    </row>
    <row r="597" spans="1:8" s="234" customFormat="1" ht="17.100000000000001" customHeight="1">
      <c r="A597" s="638">
        <v>13</v>
      </c>
      <c r="B597" s="137" t="s">
        <v>57</v>
      </c>
      <c r="C597" s="136">
        <f t="shared" ref="C597:H597" si="50">C157</f>
        <v>961</v>
      </c>
      <c r="D597" s="641">
        <f t="shared" si="50"/>
        <v>2310.2389999999996</v>
      </c>
      <c r="E597" s="145">
        <f t="shared" si="50"/>
        <v>2586617.4</v>
      </c>
      <c r="F597" s="145">
        <f t="shared" si="50"/>
        <v>7050765423</v>
      </c>
      <c r="G597" s="145">
        <f t="shared" si="50"/>
        <v>677544369</v>
      </c>
      <c r="H597" s="145">
        <f t="shared" si="50"/>
        <v>7810</v>
      </c>
    </row>
    <row r="598" spans="1:8" s="234" customFormat="1" ht="17.100000000000001" customHeight="1">
      <c r="A598" s="638">
        <v>14</v>
      </c>
      <c r="B598" s="137" t="s">
        <v>30</v>
      </c>
      <c r="C598" s="136">
        <f>C169</f>
        <v>63</v>
      </c>
      <c r="D598" s="641">
        <f t="shared" ref="D598:H598" si="51">D169</f>
        <v>12751.995999999999</v>
      </c>
      <c r="E598" s="136">
        <f t="shared" si="51"/>
        <v>2138714.4</v>
      </c>
      <c r="F598" s="136">
        <f t="shared" si="51"/>
        <v>1139847598</v>
      </c>
      <c r="G598" s="136">
        <f t="shared" si="51"/>
        <v>277781937</v>
      </c>
      <c r="H598" s="136">
        <f t="shared" si="51"/>
        <v>2470</v>
      </c>
    </row>
    <row r="599" spans="1:8" s="234" customFormat="1" ht="17.100000000000001" customHeight="1">
      <c r="A599" s="638">
        <v>15</v>
      </c>
      <c r="B599" s="137" t="s">
        <v>31</v>
      </c>
      <c r="C599" s="136">
        <f>C181</f>
        <v>1</v>
      </c>
      <c r="D599" s="641">
        <f t="shared" ref="D599:H599" si="52">D181</f>
        <v>24.55</v>
      </c>
      <c r="E599" s="136">
        <f t="shared" si="52"/>
        <v>0</v>
      </c>
      <c r="F599" s="136">
        <f t="shared" si="52"/>
        <v>0</v>
      </c>
      <c r="G599" s="136">
        <f t="shared" si="52"/>
        <v>30000</v>
      </c>
      <c r="H599" s="136">
        <f t="shared" si="52"/>
        <v>0</v>
      </c>
    </row>
    <row r="600" spans="1:8" s="234" customFormat="1" ht="17.100000000000001" customHeight="1">
      <c r="A600" s="638">
        <v>16</v>
      </c>
      <c r="B600" s="137" t="s">
        <v>343</v>
      </c>
      <c r="C600" s="136">
        <f>C175</f>
        <v>2</v>
      </c>
      <c r="D600" s="136">
        <f t="shared" ref="D600:H600" si="53">D175</f>
        <v>8.0024999999999995</v>
      </c>
      <c r="E600" s="136">
        <f t="shared" si="53"/>
        <v>1325</v>
      </c>
      <c r="F600" s="136">
        <f t="shared" si="53"/>
        <v>357750</v>
      </c>
      <c r="G600" s="136">
        <f t="shared" si="53"/>
        <v>70000</v>
      </c>
      <c r="H600" s="136">
        <f t="shared" si="53"/>
        <v>30</v>
      </c>
    </row>
    <row r="601" spans="1:8" s="234" customFormat="1" ht="17.100000000000001" customHeight="1">
      <c r="A601" s="638">
        <v>17</v>
      </c>
      <c r="B601" s="137" t="s">
        <v>58</v>
      </c>
      <c r="C601" s="145">
        <f t="shared" ref="C601:H601" si="54">C214</f>
        <v>99</v>
      </c>
      <c r="D601" s="641">
        <f t="shared" si="54"/>
        <v>92913.635599999994</v>
      </c>
      <c r="E601" s="145">
        <f t="shared" si="54"/>
        <v>48467964</v>
      </c>
      <c r="F601" s="145">
        <f t="shared" si="54"/>
        <v>9476885970</v>
      </c>
      <c r="G601" s="145">
        <f t="shared" si="54"/>
        <v>2316638938</v>
      </c>
      <c r="H601" s="145">
        <f t="shared" si="54"/>
        <v>19086</v>
      </c>
    </row>
    <row r="602" spans="1:8" s="234" customFormat="1" ht="17.100000000000001" customHeight="1">
      <c r="A602" s="638">
        <v>18</v>
      </c>
      <c r="B602" s="137" t="s">
        <v>59</v>
      </c>
      <c r="C602" s="145">
        <f t="shared" ref="C602:H602" si="55">C234</f>
        <v>445</v>
      </c>
      <c r="D602" s="641">
        <f t="shared" si="55"/>
        <v>9401.8305999999975</v>
      </c>
      <c r="E602" s="145">
        <f t="shared" si="55"/>
        <v>10974003.300000001</v>
      </c>
      <c r="F602" s="145">
        <f t="shared" si="55"/>
        <v>2855323699.9000001</v>
      </c>
      <c r="G602" s="145">
        <f t="shared" si="55"/>
        <v>851121700</v>
      </c>
      <c r="H602" s="145">
        <f t="shared" si="55"/>
        <v>7552</v>
      </c>
    </row>
    <row r="603" spans="1:8" s="234" customFormat="1" ht="17.100000000000001" customHeight="1">
      <c r="A603" s="638">
        <v>19</v>
      </c>
      <c r="B603" s="137" t="s">
        <v>60</v>
      </c>
      <c r="C603" s="145">
        <f t="shared" ref="C603:H603" si="56">C244</f>
        <v>485</v>
      </c>
      <c r="D603" s="641">
        <f t="shared" si="56"/>
        <v>2124.1099999999997</v>
      </c>
      <c r="E603" s="145">
        <f t="shared" si="56"/>
        <v>4462128.08</v>
      </c>
      <c r="F603" s="145">
        <f t="shared" si="56"/>
        <v>4896510212</v>
      </c>
      <c r="G603" s="145">
        <f t="shared" si="56"/>
        <v>637987899</v>
      </c>
      <c r="H603" s="145">
        <f t="shared" si="56"/>
        <v>5348</v>
      </c>
    </row>
    <row r="604" spans="1:8" s="234" customFormat="1" ht="17.100000000000001" customHeight="1">
      <c r="A604" s="638">
        <v>20</v>
      </c>
      <c r="B604" s="137" t="s">
        <v>61</v>
      </c>
      <c r="C604" s="147">
        <f t="shared" ref="C604:H604" si="57">C270</f>
        <v>1848</v>
      </c>
      <c r="D604" s="262">
        <f t="shared" si="57"/>
        <v>3246.4876000000004</v>
      </c>
      <c r="E604" s="146">
        <f t="shared" si="57"/>
        <v>15676901.955</v>
      </c>
      <c r="F604" s="147">
        <f t="shared" si="57"/>
        <v>19603838933.5</v>
      </c>
      <c r="G604" s="146">
        <f t="shared" si="57"/>
        <v>2791628580</v>
      </c>
      <c r="H604" s="145">
        <f t="shared" si="57"/>
        <v>32944</v>
      </c>
    </row>
    <row r="605" spans="1:8" s="234" customFormat="1" ht="17.100000000000001" customHeight="1">
      <c r="A605" s="638">
        <v>21</v>
      </c>
      <c r="B605" s="137" t="s">
        <v>62</v>
      </c>
      <c r="C605" s="136">
        <f t="shared" ref="C605:H605" si="58">C306</f>
        <v>5678</v>
      </c>
      <c r="D605" s="641">
        <f t="shared" si="58"/>
        <v>6228.9895000000006</v>
      </c>
      <c r="E605" s="145">
        <f t="shared" si="58"/>
        <v>129288156.56999999</v>
      </c>
      <c r="F605" s="145">
        <f t="shared" si="58"/>
        <v>24125456797.592999</v>
      </c>
      <c r="G605" s="145">
        <f t="shared" si="58"/>
        <v>3221989396</v>
      </c>
      <c r="H605" s="145">
        <f t="shared" si="58"/>
        <v>56788</v>
      </c>
    </row>
    <row r="606" spans="1:8" s="234" customFormat="1" ht="17.100000000000001" customHeight="1">
      <c r="A606" s="638">
        <v>22</v>
      </c>
      <c r="B606" s="137" t="s">
        <v>158</v>
      </c>
      <c r="C606" s="136">
        <f>C314</f>
        <v>15</v>
      </c>
      <c r="D606" s="641">
        <f t="shared" ref="D606:H606" si="59">D314</f>
        <v>208.10999999999999</v>
      </c>
      <c r="E606" s="136">
        <f t="shared" si="59"/>
        <v>5513</v>
      </c>
      <c r="F606" s="136">
        <f t="shared" si="59"/>
        <v>9381000</v>
      </c>
      <c r="G606" s="136">
        <f t="shared" si="59"/>
        <v>845555</v>
      </c>
      <c r="H606" s="136">
        <f t="shared" si="59"/>
        <v>22</v>
      </c>
    </row>
    <row r="607" spans="1:8" s="234" customFormat="1" ht="17.100000000000001" customHeight="1">
      <c r="A607" s="638">
        <v>23</v>
      </c>
      <c r="B607" s="137" t="s">
        <v>63</v>
      </c>
      <c r="C607" s="136">
        <f>C321</f>
        <v>7</v>
      </c>
      <c r="D607" s="641">
        <f t="shared" ref="D607:H607" si="60">D321</f>
        <v>1054.4982</v>
      </c>
      <c r="E607" s="136">
        <f t="shared" si="60"/>
        <v>1340</v>
      </c>
      <c r="F607" s="136">
        <f t="shared" si="60"/>
        <v>804000</v>
      </c>
      <c r="G607" s="136">
        <f t="shared" si="60"/>
        <v>1471000</v>
      </c>
      <c r="H607" s="136">
        <f t="shared" si="60"/>
        <v>20</v>
      </c>
    </row>
    <row r="608" spans="1:8" s="234" customFormat="1" ht="17.100000000000001" customHeight="1">
      <c r="A608" s="638">
        <v>24</v>
      </c>
      <c r="B608" s="137" t="s">
        <v>64</v>
      </c>
      <c r="C608" s="136">
        <f t="shared" ref="C608:H608" si="61">C334</f>
        <v>7</v>
      </c>
      <c r="D608" s="641">
        <f t="shared" si="61"/>
        <v>7</v>
      </c>
      <c r="E608" s="145">
        <f t="shared" si="61"/>
        <v>4382521</v>
      </c>
      <c r="F608" s="136">
        <f t="shared" si="61"/>
        <v>197491870</v>
      </c>
      <c r="G608" s="145">
        <f t="shared" si="61"/>
        <v>28776894</v>
      </c>
      <c r="H608" s="145">
        <f t="shared" si="61"/>
        <v>1185</v>
      </c>
    </row>
    <row r="609" spans="1:8" s="234" customFormat="1" ht="17.100000000000001" customHeight="1">
      <c r="A609" s="638">
        <v>25</v>
      </c>
      <c r="B609" s="138" t="s">
        <v>65</v>
      </c>
      <c r="C609" s="136">
        <f t="shared" ref="C609:H609" si="62">C345</f>
        <v>0</v>
      </c>
      <c r="D609" s="641">
        <f t="shared" si="62"/>
        <v>0</v>
      </c>
      <c r="E609" s="145">
        <f t="shared" si="62"/>
        <v>2272738.39</v>
      </c>
      <c r="F609" s="145">
        <f t="shared" si="62"/>
        <v>276628319</v>
      </c>
      <c r="G609" s="145">
        <f t="shared" si="62"/>
        <v>44517450</v>
      </c>
      <c r="H609" s="145">
        <f t="shared" si="62"/>
        <v>1636</v>
      </c>
    </row>
    <row r="610" spans="1:8" s="234" customFormat="1" ht="17.100000000000001" customHeight="1">
      <c r="A610" s="638">
        <v>26</v>
      </c>
      <c r="B610" s="138" t="s">
        <v>37</v>
      </c>
      <c r="C610" s="136">
        <f>C359</f>
        <v>101</v>
      </c>
      <c r="D610" s="641">
        <f t="shared" ref="D610:H610" si="63">D359</f>
        <v>1702.6557999999998</v>
      </c>
      <c r="E610" s="136">
        <f t="shared" si="63"/>
        <v>2362093.4950000001</v>
      </c>
      <c r="F610" s="136">
        <f t="shared" si="63"/>
        <v>524818391</v>
      </c>
      <c r="G610" s="136">
        <f t="shared" si="63"/>
        <v>81284158</v>
      </c>
      <c r="H610" s="136">
        <f t="shared" si="63"/>
        <v>1719</v>
      </c>
    </row>
    <row r="611" spans="1:8" s="234" customFormat="1" ht="17.100000000000001" customHeight="1">
      <c r="A611" s="638">
        <v>27</v>
      </c>
      <c r="B611" s="138" t="s">
        <v>66</v>
      </c>
      <c r="C611" s="136">
        <f t="shared" ref="C611:H611" si="64">C376</f>
        <v>79</v>
      </c>
      <c r="D611" s="641">
        <f t="shared" si="64"/>
        <v>132.33000000000001</v>
      </c>
      <c r="E611" s="145">
        <f t="shared" si="64"/>
        <v>5836271.1950000003</v>
      </c>
      <c r="F611" s="145">
        <f t="shared" si="64"/>
        <v>787296786.91000009</v>
      </c>
      <c r="G611" s="145">
        <f t="shared" si="64"/>
        <v>79492769</v>
      </c>
      <c r="H611" s="145">
        <f t="shared" si="64"/>
        <v>3701</v>
      </c>
    </row>
    <row r="612" spans="1:8" s="234" customFormat="1" ht="17.100000000000001" customHeight="1">
      <c r="A612" s="638">
        <v>28</v>
      </c>
      <c r="B612" s="138" t="s">
        <v>38</v>
      </c>
      <c r="C612" s="136">
        <f>C382</f>
        <v>2</v>
      </c>
      <c r="D612" s="641">
        <f t="shared" ref="D612:H612" si="65">D382</f>
        <v>32.08</v>
      </c>
      <c r="E612" s="136">
        <f t="shared" si="65"/>
        <v>3734</v>
      </c>
      <c r="F612" s="136">
        <f t="shared" si="65"/>
        <v>1325570</v>
      </c>
      <c r="G612" s="136">
        <f t="shared" si="65"/>
        <v>280000</v>
      </c>
      <c r="H612" s="136">
        <f t="shared" si="65"/>
        <v>12</v>
      </c>
    </row>
    <row r="613" spans="1:8" s="234" customFormat="1" ht="17.100000000000001" customHeight="1">
      <c r="A613" s="638">
        <v>29</v>
      </c>
      <c r="B613" s="137" t="s">
        <v>67</v>
      </c>
      <c r="C613" s="145">
        <f t="shared" ref="C613:H613" si="66">C392</f>
        <v>46</v>
      </c>
      <c r="D613" s="641">
        <f t="shared" si="66"/>
        <v>57.8217</v>
      </c>
      <c r="E613" s="145">
        <f t="shared" si="66"/>
        <v>42135</v>
      </c>
      <c r="F613" s="145">
        <f t="shared" si="66"/>
        <v>8787850</v>
      </c>
      <c r="G613" s="145">
        <f t="shared" si="66"/>
        <v>2830052</v>
      </c>
      <c r="H613" s="145">
        <f t="shared" si="66"/>
        <v>17</v>
      </c>
    </row>
    <row r="614" spans="1:8" s="234" customFormat="1" ht="17.100000000000001" customHeight="1">
      <c r="A614" s="638">
        <v>30</v>
      </c>
      <c r="B614" s="137" t="s">
        <v>39</v>
      </c>
      <c r="C614" s="145">
        <f>C410</f>
        <v>1241</v>
      </c>
      <c r="D614" s="641">
        <f t="shared" ref="D614:H614" si="67">D410</f>
        <v>7527.8130000000001</v>
      </c>
      <c r="E614" s="145">
        <f t="shared" si="67"/>
        <v>1365124.26</v>
      </c>
      <c r="F614" s="145">
        <f t="shared" si="67"/>
        <v>475463779</v>
      </c>
      <c r="G614" s="145">
        <f t="shared" si="67"/>
        <v>111469841.5</v>
      </c>
      <c r="H614" s="145">
        <f t="shared" si="67"/>
        <v>3198</v>
      </c>
    </row>
    <row r="615" spans="1:8" s="234" customFormat="1" ht="17.100000000000001" customHeight="1">
      <c r="A615" s="638">
        <v>31</v>
      </c>
      <c r="B615" s="138" t="s">
        <v>68</v>
      </c>
      <c r="C615" s="136">
        <f t="shared" ref="C615:H615" si="68">C418</f>
        <v>219</v>
      </c>
      <c r="D615" s="641">
        <f t="shared" si="68"/>
        <v>227.85</v>
      </c>
      <c r="E615" s="145">
        <f t="shared" si="68"/>
        <v>1466752</v>
      </c>
      <c r="F615" s="136">
        <f t="shared" si="68"/>
        <v>119589450</v>
      </c>
      <c r="G615" s="145">
        <f t="shared" si="68"/>
        <v>47837000</v>
      </c>
      <c r="H615" s="145">
        <f t="shared" si="68"/>
        <v>880</v>
      </c>
    </row>
    <row r="616" spans="1:8" s="234" customFormat="1" ht="17.100000000000001" customHeight="1">
      <c r="A616" s="638">
        <v>32</v>
      </c>
      <c r="B616" s="137" t="s">
        <v>69</v>
      </c>
      <c r="C616" s="136">
        <f t="shared" ref="C616:H616" si="69">C424</f>
        <v>0</v>
      </c>
      <c r="D616" s="641">
        <f t="shared" si="69"/>
        <v>0</v>
      </c>
      <c r="E616" s="145">
        <f t="shared" si="69"/>
        <v>0</v>
      </c>
      <c r="F616" s="136">
        <f t="shared" si="69"/>
        <v>0</v>
      </c>
      <c r="G616" s="145">
        <f t="shared" si="69"/>
        <v>0</v>
      </c>
      <c r="H616" s="145">
        <f t="shared" si="69"/>
        <v>0</v>
      </c>
    </row>
    <row r="617" spans="1:8" s="234" customFormat="1" ht="17.100000000000001" customHeight="1">
      <c r="A617" s="638">
        <v>33</v>
      </c>
      <c r="B617" s="137" t="s">
        <v>70</v>
      </c>
      <c r="C617" s="136">
        <f t="shared" ref="C617:H617" si="70">C444</f>
        <v>1232</v>
      </c>
      <c r="D617" s="641">
        <f t="shared" si="70"/>
        <v>8736.9796000000006</v>
      </c>
      <c r="E617" s="145">
        <f t="shared" si="70"/>
        <v>15201071.214</v>
      </c>
      <c r="F617" s="136">
        <f t="shared" si="70"/>
        <v>7887162048.2779999</v>
      </c>
      <c r="G617" s="145">
        <f t="shared" si="70"/>
        <v>1764796143</v>
      </c>
      <c r="H617" s="145">
        <f t="shared" si="70"/>
        <v>68322</v>
      </c>
    </row>
    <row r="618" spans="1:8" s="234" customFormat="1" ht="17.100000000000001" customHeight="1">
      <c r="A618" s="638">
        <v>34</v>
      </c>
      <c r="B618" s="137" t="s">
        <v>71</v>
      </c>
      <c r="C618" s="136">
        <f t="shared" ref="C618:H618" si="71">C451</f>
        <v>293</v>
      </c>
      <c r="D618" s="641">
        <f t="shared" si="71"/>
        <v>351.13839999999999</v>
      </c>
      <c r="E618" s="145">
        <f t="shared" si="71"/>
        <v>1085967.162</v>
      </c>
      <c r="F618" s="136">
        <f t="shared" si="71"/>
        <v>1628950743</v>
      </c>
      <c r="G618" s="145">
        <f t="shared" si="71"/>
        <v>260632119</v>
      </c>
      <c r="H618" s="145">
        <f t="shared" si="71"/>
        <v>2375</v>
      </c>
    </row>
    <row r="619" spans="1:8" s="234" customFormat="1" ht="17.100000000000001" customHeight="1">
      <c r="A619" s="638">
        <v>35</v>
      </c>
      <c r="B619" s="137" t="s">
        <v>43</v>
      </c>
      <c r="C619" s="136">
        <f>C469</f>
        <v>75</v>
      </c>
      <c r="D619" s="641">
        <f t="shared" ref="D619:H619" si="72">D469</f>
        <v>910.1635</v>
      </c>
      <c r="E619" s="136">
        <f t="shared" si="72"/>
        <v>723215.1100000001</v>
      </c>
      <c r="F619" s="136">
        <f t="shared" si="72"/>
        <v>392235175.5</v>
      </c>
      <c r="G619" s="136">
        <f t="shared" si="72"/>
        <v>53232150</v>
      </c>
      <c r="H619" s="136">
        <f t="shared" si="72"/>
        <v>1281</v>
      </c>
    </row>
    <row r="620" spans="1:8" s="234" customFormat="1" ht="17.100000000000001" customHeight="1">
      <c r="A620" s="638">
        <v>36</v>
      </c>
      <c r="B620" s="137" t="s">
        <v>72</v>
      </c>
      <c r="C620" s="136">
        <f t="shared" ref="C620:H620" si="73">C477</f>
        <v>15</v>
      </c>
      <c r="D620" s="641">
        <f t="shared" si="73"/>
        <v>33.74</v>
      </c>
      <c r="E620" s="145">
        <f t="shared" si="73"/>
        <v>35</v>
      </c>
      <c r="F620" s="136">
        <f t="shared" si="73"/>
        <v>24500</v>
      </c>
      <c r="G620" s="145">
        <f t="shared" si="73"/>
        <v>413000</v>
      </c>
      <c r="H620" s="145">
        <f t="shared" si="73"/>
        <v>4</v>
      </c>
    </row>
    <row r="621" spans="1:8" s="234" customFormat="1" ht="17.100000000000001" customHeight="1">
      <c r="A621" s="638">
        <v>37</v>
      </c>
      <c r="B621" s="137" t="s">
        <v>45</v>
      </c>
      <c r="C621" s="136">
        <f>C494</f>
        <v>195</v>
      </c>
      <c r="D621" s="641">
        <f t="shared" ref="D621:H621" si="74">D494</f>
        <v>9119.8222000000023</v>
      </c>
      <c r="E621" s="136">
        <f t="shared" si="74"/>
        <v>952849.00799999991</v>
      </c>
      <c r="F621" s="136">
        <f t="shared" si="74"/>
        <v>703036097.5</v>
      </c>
      <c r="G621" s="136">
        <f t="shared" si="74"/>
        <v>209425458</v>
      </c>
      <c r="H621" s="136">
        <f t="shared" si="74"/>
        <v>2772</v>
      </c>
    </row>
    <row r="622" spans="1:8" s="234" customFormat="1" ht="17.100000000000001" customHeight="1">
      <c r="A622" s="638">
        <v>38</v>
      </c>
      <c r="B622" s="137" t="s">
        <v>73</v>
      </c>
      <c r="C622" s="136">
        <f t="shared" ref="C622:H622" si="75">C501</f>
        <v>0</v>
      </c>
      <c r="D622" s="641">
        <f t="shared" si="75"/>
        <v>0</v>
      </c>
      <c r="E622" s="145">
        <f t="shared" si="75"/>
        <v>0</v>
      </c>
      <c r="F622" s="136">
        <f t="shared" si="75"/>
        <v>0</v>
      </c>
      <c r="G622" s="145">
        <f t="shared" si="75"/>
        <v>0</v>
      </c>
      <c r="H622" s="145">
        <f t="shared" si="75"/>
        <v>0</v>
      </c>
    </row>
    <row r="623" spans="1:8" s="234" customFormat="1" ht="17.100000000000001" customHeight="1">
      <c r="A623" s="140"/>
      <c r="B623" s="137" t="s">
        <v>74</v>
      </c>
      <c r="C623" s="136">
        <f>C539</f>
        <v>0</v>
      </c>
      <c r="D623" s="641">
        <v>0</v>
      </c>
      <c r="E623" s="145">
        <v>0</v>
      </c>
      <c r="F623" s="145">
        <v>0</v>
      </c>
      <c r="G623" s="145">
        <f>G539</f>
        <v>899020502</v>
      </c>
      <c r="H623" s="145">
        <v>0</v>
      </c>
    </row>
    <row r="624" spans="1:8" s="234" customFormat="1" ht="17.100000000000001" customHeight="1">
      <c r="A624" s="140"/>
      <c r="B624" s="137" t="s">
        <v>48</v>
      </c>
      <c r="C624" s="145">
        <f>C577</f>
        <v>0</v>
      </c>
      <c r="D624" s="641">
        <v>0</v>
      </c>
      <c r="E624" s="145">
        <v>0</v>
      </c>
      <c r="F624" s="145">
        <v>0</v>
      </c>
      <c r="G624" s="145">
        <f>G577</f>
        <v>1532249996</v>
      </c>
      <c r="H624" s="145">
        <v>0</v>
      </c>
    </row>
    <row r="625" spans="1:8" ht="17.100000000000001" customHeight="1">
      <c r="A625" s="636"/>
      <c r="B625" s="637" t="s">
        <v>49</v>
      </c>
      <c r="C625" s="270">
        <f>SUM(C585:C624)</f>
        <v>15061</v>
      </c>
      <c r="D625" s="270">
        <f t="shared" ref="D625:H625" si="76">SUM(D585:D624)</f>
        <v>178674.79089999985</v>
      </c>
      <c r="E625" s="270">
        <f t="shared" si="76"/>
        <v>276214697.009</v>
      </c>
      <c r="F625" s="270">
        <f t="shared" si="76"/>
        <v>98678634152.850998</v>
      </c>
      <c r="G625" s="270">
        <f t="shared" si="76"/>
        <v>17072634724</v>
      </c>
      <c r="H625" s="270">
        <f t="shared" si="76"/>
        <v>242467</v>
      </c>
    </row>
  </sheetData>
  <sortState ref="A431:B433">
    <sortCondition ref="A431"/>
  </sortState>
  <mergeCells count="166">
    <mergeCell ref="A10:B10"/>
    <mergeCell ref="A12:H12"/>
    <mergeCell ref="A13:A14"/>
    <mergeCell ref="B13:B14"/>
    <mergeCell ref="A16:B16"/>
    <mergeCell ref="A19:A20"/>
    <mergeCell ref="B19:B20"/>
    <mergeCell ref="A1:H1"/>
    <mergeCell ref="A2:H2"/>
    <mergeCell ref="A3:H3"/>
    <mergeCell ref="A5:H5"/>
    <mergeCell ref="A6:A7"/>
    <mergeCell ref="B6:B7"/>
    <mergeCell ref="A18:H18"/>
    <mergeCell ref="A61:B61"/>
    <mergeCell ref="A63:H63"/>
    <mergeCell ref="A64:A65"/>
    <mergeCell ref="B64:B65"/>
    <mergeCell ref="A75:B75"/>
    <mergeCell ref="A78:A79"/>
    <mergeCell ref="B78:B79"/>
    <mergeCell ref="A23:B23"/>
    <mergeCell ref="A26:A27"/>
    <mergeCell ref="B26:B27"/>
    <mergeCell ref="A48:B48"/>
    <mergeCell ref="A50:H50"/>
    <mergeCell ref="A51:A52"/>
    <mergeCell ref="B51:B52"/>
    <mergeCell ref="A77:H77"/>
    <mergeCell ref="A25:H25"/>
    <mergeCell ref="A101:B101"/>
    <mergeCell ref="A104:A105"/>
    <mergeCell ref="B104:B105"/>
    <mergeCell ref="A117:B117"/>
    <mergeCell ref="A119:H119"/>
    <mergeCell ref="A82:B82"/>
    <mergeCell ref="A85:A86"/>
    <mergeCell ref="B85:B86"/>
    <mergeCell ref="A89:B89"/>
    <mergeCell ref="A91:H91"/>
    <mergeCell ref="A92:A93"/>
    <mergeCell ref="B92:B93"/>
    <mergeCell ref="A103:H103"/>
    <mergeCell ref="A84:H84"/>
    <mergeCell ref="A135:B135"/>
    <mergeCell ref="A139:A140"/>
    <mergeCell ref="B139:B140"/>
    <mergeCell ref="A157:B157"/>
    <mergeCell ref="A159:H159"/>
    <mergeCell ref="A160:A161"/>
    <mergeCell ref="B160:B161"/>
    <mergeCell ref="A120:A121"/>
    <mergeCell ref="B120:B121"/>
    <mergeCell ref="A124:B124"/>
    <mergeCell ref="A127:A128"/>
    <mergeCell ref="B127:B128"/>
    <mergeCell ref="A138:H138"/>
    <mergeCell ref="A126:H126"/>
    <mergeCell ref="A184:A185"/>
    <mergeCell ref="B184:B185"/>
    <mergeCell ref="A218:A219"/>
    <mergeCell ref="B218:B219"/>
    <mergeCell ref="A234:B234"/>
    <mergeCell ref="A237:A238"/>
    <mergeCell ref="B237:B238"/>
    <mergeCell ref="A169:B169"/>
    <mergeCell ref="A177:H177"/>
    <mergeCell ref="A178:A179"/>
    <mergeCell ref="B178:B179"/>
    <mergeCell ref="A181:B181"/>
    <mergeCell ref="A217:H217"/>
    <mergeCell ref="A236:H236"/>
    <mergeCell ref="A171:H171"/>
    <mergeCell ref="A172:A173"/>
    <mergeCell ref="B172:B173"/>
    <mergeCell ref="A175:B175"/>
    <mergeCell ref="A183:H183"/>
    <mergeCell ref="A306:B306"/>
    <mergeCell ref="A308:H308"/>
    <mergeCell ref="A309:A310"/>
    <mergeCell ref="B309:B310"/>
    <mergeCell ref="A314:B314"/>
    <mergeCell ref="A316:H316"/>
    <mergeCell ref="A244:B244"/>
    <mergeCell ref="A247:A248"/>
    <mergeCell ref="B247:B248"/>
    <mergeCell ref="A270:B270"/>
    <mergeCell ref="A272:H272"/>
    <mergeCell ref="A273:A274"/>
    <mergeCell ref="B273:B274"/>
    <mergeCell ref="A246:H246"/>
    <mergeCell ref="A334:B334"/>
    <mergeCell ref="A336:H336"/>
    <mergeCell ref="A337:A338"/>
    <mergeCell ref="B337:B338"/>
    <mergeCell ref="A345:B345"/>
    <mergeCell ref="A347:H347"/>
    <mergeCell ref="A317:A318"/>
    <mergeCell ref="B317:B318"/>
    <mergeCell ref="A321:B321"/>
    <mergeCell ref="A323:H323"/>
    <mergeCell ref="A324:A325"/>
    <mergeCell ref="B324:B325"/>
    <mergeCell ref="A378:H378"/>
    <mergeCell ref="A379:A380"/>
    <mergeCell ref="B379:B380"/>
    <mergeCell ref="A382:B382"/>
    <mergeCell ref="A385:A386"/>
    <mergeCell ref="B385:B386"/>
    <mergeCell ref="A348:A349"/>
    <mergeCell ref="B348:B349"/>
    <mergeCell ref="A359:B359"/>
    <mergeCell ref="A362:A363"/>
    <mergeCell ref="B362:B363"/>
    <mergeCell ref="A376:B376"/>
    <mergeCell ref="A361:H361"/>
    <mergeCell ref="A384:H384"/>
    <mergeCell ref="A418:B418"/>
    <mergeCell ref="A421:A422"/>
    <mergeCell ref="B421:B422"/>
    <mergeCell ref="A424:B424"/>
    <mergeCell ref="A428:A429"/>
    <mergeCell ref="B428:B429"/>
    <mergeCell ref="A392:B392"/>
    <mergeCell ref="A394:H394"/>
    <mergeCell ref="A395:A396"/>
    <mergeCell ref="B395:B396"/>
    <mergeCell ref="A410:B410"/>
    <mergeCell ref="A413:A414"/>
    <mergeCell ref="B413:B414"/>
    <mergeCell ref="A427:H427"/>
    <mergeCell ref="A420:H420"/>
    <mergeCell ref="A412:H412"/>
    <mergeCell ref="A469:B469"/>
    <mergeCell ref="A472:A473"/>
    <mergeCell ref="B472:B473"/>
    <mergeCell ref="A477:B477"/>
    <mergeCell ref="A480:A481"/>
    <mergeCell ref="B480:B481"/>
    <mergeCell ref="A444:B444"/>
    <mergeCell ref="A447:A448"/>
    <mergeCell ref="B447:B448"/>
    <mergeCell ref="A451:B451"/>
    <mergeCell ref="A454:A455"/>
    <mergeCell ref="B454:B455"/>
    <mergeCell ref="A446:H446"/>
    <mergeCell ref="A453:H453"/>
    <mergeCell ref="A479:H479"/>
    <mergeCell ref="A471:H471"/>
    <mergeCell ref="A542:A543"/>
    <mergeCell ref="B542:B543"/>
    <mergeCell ref="A579:H579"/>
    <mergeCell ref="A580:H580"/>
    <mergeCell ref="A581:H581"/>
    <mergeCell ref="A583:A584"/>
    <mergeCell ref="B583:B584"/>
    <mergeCell ref="A494:B494"/>
    <mergeCell ref="A497:A498"/>
    <mergeCell ref="B497:B498"/>
    <mergeCell ref="A501:B501"/>
    <mergeCell ref="A504:A505"/>
    <mergeCell ref="B504:B505"/>
    <mergeCell ref="A577:B577"/>
    <mergeCell ref="A541:H541"/>
    <mergeCell ref="A503:H503"/>
    <mergeCell ref="A496:H496"/>
  </mergeCells>
  <pageMargins left="0.7" right="0.7" top="0.75" bottom="0.75" header="0.3" footer="0.3"/>
  <pageSetup paperSize="9" scale="73" orientation="portrait" r:id="rId1"/>
  <rowBreaks count="11" manualBreakCount="11">
    <brk id="49" max="16383" man="1"/>
    <brk id="102" max="16383" man="1"/>
    <brk id="158" max="16383" man="1"/>
    <brk id="216" max="16383" man="1"/>
    <brk id="271" max="16383" man="1"/>
    <brk id="322" max="16383" man="1"/>
    <brk id="382" max="16383" man="1"/>
    <brk id="426" max="16383" man="1"/>
    <brk id="478" max="16383" man="1"/>
    <brk id="539" max="16383" man="1"/>
    <brk id="5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H8" sqref="H8"/>
    </sheetView>
  </sheetViews>
  <sheetFormatPr defaultRowHeight="15"/>
  <cols>
    <col min="1" max="1" width="6.5703125" bestFit="1" customWidth="1"/>
    <col min="2" max="2" width="18.7109375" bestFit="1" customWidth="1"/>
    <col min="3" max="3" width="25.85546875" customWidth="1"/>
    <col min="4" max="4" width="17.85546875" customWidth="1"/>
    <col min="5" max="5" width="17.140625" customWidth="1"/>
    <col min="6" max="6" width="18.85546875" customWidth="1"/>
  </cols>
  <sheetData>
    <row r="1" spans="1:6" ht="27">
      <c r="A1" s="947" t="s">
        <v>180</v>
      </c>
      <c r="B1" s="947"/>
      <c r="C1" s="947"/>
      <c r="D1" s="947"/>
      <c r="E1" s="947"/>
      <c r="F1" s="947"/>
    </row>
    <row r="2" spans="1:6" ht="20.25">
      <c r="A2" s="883" t="s">
        <v>318</v>
      </c>
      <c r="B2" s="883"/>
      <c r="C2" s="883"/>
      <c r="D2" s="883"/>
      <c r="E2" s="883"/>
      <c r="F2" s="883"/>
    </row>
    <row r="5" spans="1:6" ht="24">
      <c r="A5" s="946" t="s">
        <v>383</v>
      </c>
      <c r="B5" s="946"/>
      <c r="C5" s="946"/>
      <c r="D5" s="946"/>
      <c r="E5" s="946"/>
      <c r="F5" s="946"/>
    </row>
    <row r="7" spans="1:6" ht="63" customHeight="1">
      <c r="A7" s="74" t="s">
        <v>295</v>
      </c>
      <c r="B7" s="75" t="s">
        <v>296</v>
      </c>
      <c r="C7" s="75" t="s">
        <v>384</v>
      </c>
      <c r="D7" s="75" t="s">
        <v>297</v>
      </c>
      <c r="E7" s="75" t="s">
        <v>298</v>
      </c>
      <c r="F7" s="75" t="s">
        <v>299</v>
      </c>
    </row>
    <row r="8" spans="1:6" ht="20.25">
      <c r="A8" s="687">
        <v>1</v>
      </c>
      <c r="B8" s="688" t="s">
        <v>300</v>
      </c>
      <c r="C8" s="689">
        <f>Distt.Major!C204</f>
        <v>163</v>
      </c>
      <c r="D8" s="690">
        <f>[1]Major!$E$72</f>
        <v>0</v>
      </c>
      <c r="E8" s="690">
        <f>[1]Major!$H$72</f>
        <v>1</v>
      </c>
      <c r="F8" s="690">
        <f>[1]Major!$J$72</f>
        <v>10</v>
      </c>
    </row>
    <row r="9" spans="1:6" ht="20.25">
      <c r="A9" s="687">
        <v>2</v>
      </c>
      <c r="B9" s="688" t="s">
        <v>301</v>
      </c>
      <c r="C9" s="689">
        <f>Distt.Minor!C583</f>
        <v>15061</v>
      </c>
      <c r="D9" s="690">
        <f>[1]Minor!$E$73</f>
        <v>384</v>
      </c>
      <c r="E9" s="689">
        <f>[1]Minor!$G$73</f>
        <v>366</v>
      </c>
      <c r="F9" s="690">
        <f>[1]Minor!$I$73</f>
        <v>3282</v>
      </c>
    </row>
    <row r="10" spans="1:6" ht="20.25">
      <c r="A10" s="687">
        <v>3</v>
      </c>
      <c r="B10" s="688" t="s">
        <v>302</v>
      </c>
      <c r="C10" s="690">
        <f>[1]PL!$K$72</f>
        <v>46</v>
      </c>
      <c r="D10" s="690">
        <f>[1]PL!$E$72</f>
        <v>1</v>
      </c>
      <c r="E10" s="689">
        <f>[1]PL!$G$72</f>
        <v>0</v>
      </c>
      <c r="F10" s="690">
        <f>[1]PL!$I$72</f>
        <v>2</v>
      </c>
    </row>
    <row r="11" spans="1:6" ht="20.25">
      <c r="A11" s="687">
        <v>4</v>
      </c>
      <c r="B11" s="688" t="s">
        <v>303</v>
      </c>
      <c r="C11" s="690">
        <f>[1]QL!$K$72</f>
        <v>18103</v>
      </c>
      <c r="D11" s="690">
        <f>[1]QL!$E$72</f>
        <v>3484</v>
      </c>
      <c r="E11" s="689">
        <f>[1]QL!$G$72</f>
        <v>1189</v>
      </c>
      <c r="F11" s="690">
        <f>[1]QL!$I$72</f>
        <v>10603</v>
      </c>
    </row>
    <row r="12" spans="1:6" ht="20.25">
      <c r="A12" s="687">
        <v>5</v>
      </c>
      <c r="B12" s="688" t="s">
        <v>304</v>
      </c>
      <c r="C12" s="689">
        <f>[1]STP!$K$73</f>
        <v>2560</v>
      </c>
      <c r="D12" s="690">
        <f>[1]STP!$E$73</f>
        <v>126</v>
      </c>
      <c r="E12" s="689">
        <f>[1]STP!$G$73</f>
        <v>11</v>
      </c>
      <c r="F12" s="690">
        <f>[1]STP!$I$73</f>
        <v>757</v>
      </c>
    </row>
    <row r="13" spans="1:6" ht="20.25">
      <c r="A13" s="687">
        <v>6</v>
      </c>
      <c r="B13" s="688" t="s">
        <v>315</v>
      </c>
      <c r="C13" s="690">
        <f>[1]WO!$K$73</f>
        <v>1532</v>
      </c>
      <c r="D13" s="690">
        <f>[1]WO!$E$73</f>
        <v>101</v>
      </c>
      <c r="E13" s="689">
        <f>[1]WO!$G$73</f>
        <v>77</v>
      </c>
      <c r="F13" s="690">
        <f>[1]WO!$I$73</f>
        <v>730</v>
      </c>
    </row>
    <row r="14" spans="1:6" ht="30.75">
      <c r="A14" s="76"/>
      <c r="B14" s="77" t="s">
        <v>305</v>
      </c>
      <c r="C14" s="78">
        <f>SUM(C8:C13)</f>
        <v>37465</v>
      </c>
      <c r="D14" s="78">
        <f>SUM(D8:D13)</f>
        <v>4096</v>
      </c>
      <c r="E14" s="78">
        <f>SUM(E8:E13)</f>
        <v>1644</v>
      </c>
      <c r="F14" s="78">
        <f>SUM(F8:F13)</f>
        <v>15384</v>
      </c>
    </row>
  </sheetData>
  <mergeCells count="3">
    <mergeCell ref="A5:F5"/>
    <mergeCell ref="A1:F1"/>
    <mergeCell ref="A2:F2"/>
  </mergeCells>
  <pageMargins left="0.7" right="0.7" top="0.75" bottom="0.75" header="0.3" footer="0.3"/>
  <pageSetup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H9" sqref="H9:I11"/>
    </sheetView>
  </sheetViews>
  <sheetFormatPr defaultColWidth="9.140625" defaultRowHeight="15"/>
  <cols>
    <col min="1" max="1" width="8" style="88" customWidth="1"/>
    <col min="2" max="2" width="19.28515625" style="88" customWidth="1"/>
    <col min="3" max="3" width="15.140625" style="88" customWidth="1"/>
    <col min="4" max="4" width="17.5703125" style="88" customWidth="1"/>
    <col min="5" max="5" width="17.85546875" style="88" customWidth="1"/>
    <col min="6" max="16384" width="9.140625" style="88"/>
  </cols>
  <sheetData>
    <row r="1" spans="1:5" ht="20.25">
      <c r="A1" s="948" t="s">
        <v>273</v>
      </c>
      <c r="B1" s="948"/>
      <c r="C1" s="948"/>
      <c r="D1" s="948"/>
      <c r="E1" s="948"/>
    </row>
    <row r="2" spans="1:5">
      <c r="A2" s="949" t="s">
        <v>306</v>
      </c>
      <c r="B2" s="949"/>
      <c r="C2" s="949"/>
      <c r="D2" s="949"/>
      <c r="E2" s="949"/>
    </row>
    <row r="3" spans="1:5">
      <c r="A3" s="950" t="s">
        <v>322</v>
      </c>
      <c r="B3" s="950"/>
      <c r="C3" s="950"/>
      <c r="D3" s="950"/>
      <c r="E3" s="950"/>
    </row>
    <row r="4" spans="1:5">
      <c r="A4" s="116"/>
      <c r="B4" s="116"/>
      <c r="C4" s="116"/>
      <c r="D4" s="116"/>
      <c r="E4" s="116"/>
    </row>
    <row r="5" spans="1:5">
      <c r="A5" s="951" t="s">
        <v>2</v>
      </c>
      <c r="B5" s="951" t="s">
        <v>275</v>
      </c>
      <c r="C5" s="952" t="s">
        <v>307</v>
      </c>
      <c r="D5" s="952"/>
      <c r="E5" s="951" t="s">
        <v>49</v>
      </c>
    </row>
    <row r="6" spans="1:5">
      <c r="A6" s="951"/>
      <c r="B6" s="951"/>
      <c r="C6" s="951" t="s">
        <v>308</v>
      </c>
      <c r="D6" s="951" t="s">
        <v>309</v>
      </c>
      <c r="E6" s="951"/>
    </row>
    <row r="7" spans="1:5">
      <c r="A7" s="951"/>
      <c r="B7" s="951"/>
      <c r="C7" s="951"/>
      <c r="D7" s="951"/>
      <c r="E7" s="951"/>
    </row>
    <row r="8" spans="1:5">
      <c r="A8" s="86">
        <v>1</v>
      </c>
      <c r="B8" s="86" t="s">
        <v>245</v>
      </c>
      <c r="C8" s="86">
        <f>Distt.Major!C16</f>
        <v>28</v>
      </c>
      <c r="D8" s="86">
        <f>Distt.Minor!C550</f>
        <v>957</v>
      </c>
      <c r="E8" s="86">
        <f>C8+D8</f>
        <v>985</v>
      </c>
    </row>
    <row r="9" spans="1:5">
      <c r="A9" s="86">
        <v>2</v>
      </c>
      <c r="B9" s="86" t="s">
        <v>276</v>
      </c>
      <c r="C9" s="86">
        <f>Distt.Major!C23</f>
        <v>6</v>
      </c>
      <c r="D9" s="86">
        <f>Distt.Minor!C551</f>
        <v>252</v>
      </c>
      <c r="E9" s="86">
        <f t="shared" ref="E9:E40" si="0">C9+D9</f>
        <v>258</v>
      </c>
    </row>
    <row r="10" spans="1:5">
      <c r="A10" s="86">
        <v>3</v>
      </c>
      <c r="B10" s="86" t="s">
        <v>247</v>
      </c>
      <c r="C10" s="86">
        <f>Distt.Major!C30</f>
        <v>2</v>
      </c>
      <c r="D10" s="86">
        <f>Distt.Minor!C552</f>
        <v>127</v>
      </c>
      <c r="E10" s="86">
        <f t="shared" si="0"/>
        <v>129</v>
      </c>
    </row>
    <row r="11" spans="1:5">
      <c r="A11" s="86">
        <v>4</v>
      </c>
      <c r="B11" s="86" t="s">
        <v>286</v>
      </c>
      <c r="C11" s="86">
        <v>0</v>
      </c>
      <c r="D11" s="86">
        <f>Distt.Minor!C553</f>
        <v>44</v>
      </c>
      <c r="E11" s="86">
        <f t="shared" si="0"/>
        <v>44</v>
      </c>
    </row>
    <row r="12" spans="1:5">
      <c r="A12" s="86">
        <v>5</v>
      </c>
      <c r="B12" s="86" t="s">
        <v>248</v>
      </c>
      <c r="C12" s="87">
        <f>Distt.Major!C38</f>
        <v>18</v>
      </c>
      <c r="D12" s="86">
        <f>Distt.Minor!C554</f>
        <v>548</v>
      </c>
      <c r="E12" s="86">
        <f t="shared" si="0"/>
        <v>566</v>
      </c>
    </row>
    <row r="13" spans="1:5">
      <c r="A13" s="86">
        <v>6</v>
      </c>
      <c r="B13" s="86" t="s">
        <v>249</v>
      </c>
      <c r="C13" s="86">
        <v>0</v>
      </c>
      <c r="D13" s="86">
        <f>Distt.Minor!C555</f>
        <v>707</v>
      </c>
      <c r="E13" s="86">
        <f t="shared" si="0"/>
        <v>707</v>
      </c>
    </row>
    <row r="14" spans="1:5">
      <c r="A14" s="86">
        <v>7</v>
      </c>
      <c r="B14" s="86" t="s">
        <v>250</v>
      </c>
      <c r="C14" s="86">
        <f>Distt.Major!C51</f>
        <v>8</v>
      </c>
      <c r="D14" s="86">
        <f>Distt.Minor!C556</f>
        <v>1144</v>
      </c>
      <c r="E14" s="86">
        <f t="shared" si="0"/>
        <v>1152</v>
      </c>
    </row>
    <row r="15" spans="1:5">
      <c r="A15" s="86">
        <v>8</v>
      </c>
      <c r="B15" s="86" t="s">
        <v>251</v>
      </c>
      <c r="C15" s="86">
        <f>Distt.Major!C58</f>
        <v>3</v>
      </c>
      <c r="D15" s="86">
        <f>Distt.Minor!C557</f>
        <v>238</v>
      </c>
      <c r="E15" s="86">
        <f t="shared" si="0"/>
        <v>241</v>
      </c>
    </row>
    <row r="16" spans="1:5">
      <c r="A16" s="86">
        <v>9</v>
      </c>
      <c r="B16" s="86" t="s">
        <v>252</v>
      </c>
      <c r="C16" s="86">
        <f>Distt.Major!C64</f>
        <v>1</v>
      </c>
      <c r="D16" s="86">
        <f>Distt.Minor!C558</f>
        <v>948</v>
      </c>
      <c r="E16" s="86">
        <f t="shared" si="0"/>
        <v>949</v>
      </c>
    </row>
    <row r="17" spans="1:5">
      <c r="A17" s="86">
        <v>10</v>
      </c>
      <c r="B17" s="86" t="s">
        <v>253</v>
      </c>
      <c r="C17" s="86">
        <f>Distt.Major!C70</f>
        <v>10</v>
      </c>
      <c r="D17" s="86">
        <f>Distt.Minor!C559</f>
        <v>158</v>
      </c>
      <c r="E17" s="86">
        <f t="shared" si="0"/>
        <v>168</v>
      </c>
    </row>
    <row r="18" spans="1:5">
      <c r="A18" s="86">
        <v>11</v>
      </c>
      <c r="B18" s="86" t="s">
        <v>288</v>
      </c>
      <c r="C18" s="86">
        <v>0</v>
      </c>
      <c r="D18" s="86">
        <f>Distt.Minor!C560</f>
        <v>220</v>
      </c>
      <c r="E18" s="86">
        <f t="shared" si="0"/>
        <v>220</v>
      </c>
    </row>
    <row r="19" spans="1:5">
      <c r="A19" s="86">
        <v>12</v>
      </c>
      <c r="B19" s="86" t="s">
        <v>254</v>
      </c>
      <c r="C19" s="86">
        <v>0</v>
      </c>
      <c r="D19" s="86">
        <f>Distt.Minor!C561</f>
        <v>119</v>
      </c>
      <c r="E19" s="86">
        <f t="shared" si="0"/>
        <v>119</v>
      </c>
    </row>
    <row r="20" spans="1:5">
      <c r="A20" s="86">
        <v>13</v>
      </c>
      <c r="B20" s="86" t="s">
        <v>289</v>
      </c>
      <c r="C20" s="86">
        <v>0</v>
      </c>
      <c r="D20" s="86">
        <f>Distt.Minor!C562</f>
        <v>167</v>
      </c>
      <c r="E20" s="86">
        <f t="shared" si="0"/>
        <v>167</v>
      </c>
    </row>
    <row r="21" spans="1:5">
      <c r="A21" s="86">
        <v>14</v>
      </c>
      <c r="B21" s="86" t="s">
        <v>255</v>
      </c>
      <c r="C21" s="86">
        <f>Distt.Major!C76</f>
        <v>2</v>
      </c>
      <c r="D21" s="86">
        <f>Distt.Minor!C563</f>
        <v>166</v>
      </c>
      <c r="E21" s="86">
        <f t="shared" si="0"/>
        <v>168</v>
      </c>
    </row>
    <row r="22" spans="1:5">
      <c r="A22" s="86">
        <v>15</v>
      </c>
      <c r="B22" s="86" t="s">
        <v>256</v>
      </c>
      <c r="C22" s="86">
        <v>0</v>
      </c>
      <c r="D22" s="86">
        <f>Distt.Minor!C564</f>
        <v>5</v>
      </c>
      <c r="E22" s="86">
        <f t="shared" si="0"/>
        <v>5</v>
      </c>
    </row>
    <row r="23" spans="1:5">
      <c r="A23" s="86">
        <v>16</v>
      </c>
      <c r="B23" s="86" t="s">
        <v>257</v>
      </c>
      <c r="C23" s="86">
        <f>Distt.Major!C83</f>
        <v>2</v>
      </c>
      <c r="D23" s="86">
        <f>Distt.Minor!C565</f>
        <v>1149</v>
      </c>
      <c r="E23" s="86">
        <f t="shared" si="0"/>
        <v>1151</v>
      </c>
    </row>
    <row r="24" spans="1:5">
      <c r="A24" s="86">
        <v>17</v>
      </c>
      <c r="B24" s="86" t="s">
        <v>277</v>
      </c>
      <c r="C24" s="86">
        <f>Distt.Major!C90</f>
        <v>15</v>
      </c>
      <c r="D24" s="86">
        <f>Distt.Minor!C566</f>
        <v>564</v>
      </c>
      <c r="E24" s="86">
        <f t="shared" si="0"/>
        <v>579</v>
      </c>
    </row>
    <row r="25" spans="1:5">
      <c r="A25" s="86">
        <v>18</v>
      </c>
      <c r="B25" s="86" t="s">
        <v>260</v>
      </c>
      <c r="C25" s="86">
        <f>Distt.Major!C96</f>
        <v>6</v>
      </c>
      <c r="D25" s="86">
        <f>Distt.Minor!C567</f>
        <v>450</v>
      </c>
      <c r="E25" s="86">
        <f t="shared" si="0"/>
        <v>456</v>
      </c>
    </row>
    <row r="26" spans="1:5">
      <c r="A26" s="86">
        <v>19</v>
      </c>
      <c r="B26" s="86" t="s">
        <v>290</v>
      </c>
      <c r="C26" s="86">
        <v>0</v>
      </c>
      <c r="D26" s="86">
        <f>Distt.Minor!C568</f>
        <v>132</v>
      </c>
      <c r="E26" s="86">
        <f t="shared" si="0"/>
        <v>132</v>
      </c>
    </row>
    <row r="27" spans="1:5">
      <c r="A27" s="86">
        <v>20</v>
      </c>
      <c r="B27" s="86" t="s">
        <v>261</v>
      </c>
      <c r="C27" s="86">
        <f>Distt.Major!C103</f>
        <v>10</v>
      </c>
      <c r="D27" s="86">
        <f>Distt.Minor!C569</f>
        <v>478</v>
      </c>
      <c r="E27" s="86">
        <f t="shared" si="0"/>
        <v>488</v>
      </c>
    </row>
    <row r="28" spans="1:5">
      <c r="A28" s="86">
        <v>21</v>
      </c>
      <c r="B28" s="86" t="s">
        <v>262</v>
      </c>
      <c r="C28" s="86">
        <v>0</v>
      </c>
      <c r="D28" s="86">
        <f>Distt.Minor!C570</f>
        <v>498</v>
      </c>
      <c r="E28" s="86">
        <f t="shared" si="0"/>
        <v>498</v>
      </c>
    </row>
    <row r="29" spans="1:5">
      <c r="A29" s="86">
        <v>22</v>
      </c>
      <c r="B29" s="86" t="s">
        <v>278</v>
      </c>
      <c r="C29" s="87">
        <v>0</v>
      </c>
      <c r="D29" s="86">
        <f>Distt.Minor!C571</f>
        <v>279</v>
      </c>
      <c r="E29" s="86">
        <f t="shared" si="0"/>
        <v>279</v>
      </c>
    </row>
    <row r="30" spans="1:5">
      <c r="A30" s="86">
        <v>23</v>
      </c>
      <c r="B30" s="86" t="s">
        <v>279</v>
      </c>
      <c r="C30" s="87">
        <f>Distt.Major!C110</f>
        <v>1</v>
      </c>
      <c r="D30" s="86">
        <f>Distt.Minor!C572</f>
        <v>111</v>
      </c>
      <c r="E30" s="86">
        <f t="shared" si="0"/>
        <v>112</v>
      </c>
    </row>
    <row r="31" spans="1:5">
      <c r="A31" s="86">
        <v>24</v>
      </c>
      <c r="B31" s="86" t="s">
        <v>264</v>
      </c>
      <c r="C31" s="86">
        <f>Distt.Major!C118</f>
        <v>8</v>
      </c>
      <c r="D31" s="86">
        <f>Distt.Minor!C573</f>
        <v>923</v>
      </c>
      <c r="E31" s="86">
        <f t="shared" si="0"/>
        <v>931</v>
      </c>
    </row>
    <row r="32" spans="1:5">
      <c r="A32" s="86">
        <v>25</v>
      </c>
      <c r="B32" s="86" t="s">
        <v>265</v>
      </c>
      <c r="C32" s="86">
        <f>Distt.Major!C126</f>
        <v>9</v>
      </c>
      <c r="D32" s="86">
        <f>Distt.Minor!C574</f>
        <v>467</v>
      </c>
      <c r="E32" s="86">
        <f t="shared" si="0"/>
        <v>476</v>
      </c>
    </row>
    <row r="33" spans="1:5">
      <c r="A33" s="86">
        <v>26</v>
      </c>
      <c r="B33" s="86" t="s">
        <v>266</v>
      </c>
      <c r="C33" s="87">
        <v>0</v>
      </c>
      <c r="D33" s="86">
        <f>Distt.Minor!C575</f>
        <v>123</v>
      </c>
      <c r="E33" s="86">
        <f t="shared" si="0"/>
        <v>123</v>
      </c>
    </row>
    <row r="34" spans="1:5">
      <c r="A34" s="86">
        <v>27</v>
      </c>
      <c r="B34" s="86" t="s">
        <v>280</v>
      </c>
      <c r="C34" s="86">
        <f>Distt.Major!C137</f>
        <v>4</v>
      </c>
      <c r="D34" s="86">
        <f>Distt.Minor!C576</f>
        <v>2149</v>
      </c>
      <c r="E34" s="86">
        <f t="shared" si="0"/>
        <v>2153</v>
      </c>
    </row>
    <row r="35" spans="1:5">
      <c r="A35" s="86">
        <v>28</v>
      </c>
      <c r="B35" s="86" t="s">
        <v>281</v>
      </c>
      <c r="C35" s="86">
        <v>0</v>
      </c>
      <c r="D35" s="86">
        <f>Distt.Minor!C577</f>
        <v>139</v>
      </c>
      <c r="E35" s="86">
        <f t="shared" si="0"/>
        <v>139</v>
      </c>
    </row>
    <row r="36" spans="1:5">
      <c r="A36" s="86">
        <v>29</v>
      </c>
      <c r="B36" s="86" t="s">
        <v>282</v>
      </c>
      <c r="C36" s="86">
        <v>0</v>
      </c>
      <c r="D36" s="86">
        <f>Distt.Minor!C578</f>
        <v>13</v>
      </c>
      <c r="E36" s="86">
        <f t="shared" si="0"/>
        <v>13</v>
      </c>
    </row>
    <row r="37" spans="1:5">
      <c r="A37" s="86">
        <v>30</v>
      </c>
      <c r="B37" s="86" t="s">
        <v>269</v>
      </c>
      <c r="C37" s="86">
        <f>Distt.Major!C200</f>
        <v>4</v>
      </c>
      <c r="D37" s="86">
        <f>Distt.Minor!C579</f>
        <v>623</v>
      </c>
      <c r="E37" s="86">
        <f t="shared" si="0"/>
        <v>627</v>
      </c>
    </row>
    <row r="38" spans="1:5">
      <c r="A38" s="86">
        <v>31</v>
      </c>
      <c r="B38" s="86" t="s">
        <v>270</v>
      </c>
      <c r="C38" s="86">
        <f>Distt.Major!C152</f>
        <v>9</v>
      </c>
      <c r="D38" s="86">
        <f>Distt.Minor!C580</f>
        <v>291</v>
      </c>
      <c r="E38" s="86">
        <f t="shared" si="0"/>
        <v>300</v>
      </c>
    </row>
    <row r="39" spans="1:5">
      <c r="A39" s="86">
        <v>32</v>
      </c>
      <c r="B39" s="86" t="s">
        <v>283</v>
      </c>
      <c r="C39" s="86">
        <f>Distt.Major!C158</f>
        <v>6</v>
      </c>
      <c r="D39" s="86">
        <f>Distt.Minor!C581</f>
        <v>157</v>
      </c>
      <c r="E39" s="86">
        <f t="shared" si="0"/>
        <v>163</v>
      </c>
    </row>
    <row r="40" spans="1:5">
      <c r="A40" s="86">
        <v>33</v>
      </c>
      <c r="B40" s="86" t="s">
        <v>272</v>
      </c>
      <c r="C40" s="86">
        <f>Distt.Major!C175</f>
        <v>11</v>
      </c>
      <c r="D40" s="86">
        <f>Distt.Minor!C582</f>
        <v>715</v>
      </c>
      <c r="E40" s="86">
        <f t="shared" si="0"/>
        <v>726</v>
      </c>
    </row>
    <row r="41" spans="1:5">
      <c r="A41" s="117"/>
      <c r="B41" s="126" t="s">
        <v>243</v>
      </c>
      <c r="C41" s="126">
        <f>SUM(C8:C40)</f>
        <v>163</v>
      </c>
      <c r="D41" s="126">
        <f>SUM(D8:D40)</f>
        <v>15061</v>
      </c>
      <c r="E41" s="126">
        <f>SUM(E8:E40)</f>
        <v>15224</v>
      </c>
    </row>
  </sheetData>
  <mergeCells count="9">
    <mergeCell ref="A1:E1"/>
    <mergeCell ref="A2:E2"/>
    <mergeCell ref="A3:E3"/>
    <mergeCell ref="A5:A7"/>
    <mergeCell ref="B5:B7"/>
    <mergeCell ref="C5:D5"/>
    <mergeCell ref="E5:E7"/>
    <mergeCell ref="C6:C7"/>
    <mergeCell ref="D6:D7"/>
  </mergeCells>
  <pageMargins left="1.52" right="0.7" top="0.75" bottom="0.75" header="0.36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opLeftCell="A33" workbookViewId="0">
      <selection activeCell="G15" sqref="G15"/>
    </sheetView>
  </sheetViews>
  <sheetFormatPr defaultRowHeight="15"/>
  <cols>
    <col min="1" max="1" width="9.28515625" bestFit="1" customWidth="1"/>
    <col min="2" max="2" width="27" bestFit="1" customWidth="1"/>
    <col min="3" max="3" width="10.42578125" bestFit="1" customWidth="1"/>
    <col min="4" max="4" width="13.85546875" bestFit="1" customWidth="1"/>
    <col min="5" max="5" width="12.85546875" customWidth="1"/>
    <col min="6" max="6" width="17.42578125" customWidth="1"/>
    <col min="7" max="7" width="17.140625" customWidth="1"/>
    <col min="8" max="8" width="17.28515625" customWidth="1"/>
  </cols>
  <sheetData>
    <row r="1" spans="1:8" ht="34.5">
      <c r="A1" s="766" t="s">
        <v>0</v>
      </c>
      <c r="B1" s="766"/>
      <c r="C1" s="766"/>
      <c r="D1" s="766"/>
      <c r="E1" s="766"/>
      <c r="F1" s="766"/>
      <c r="G1" s="766"/>
      <c r="H1" s="766"/>
    </row>
    <row r="2" spans="1:8" ht="27">
      <c r="A2" s="767" t="s">
        <v>50</v>
      </c>
      <c r="B2" s="767"/>
      <c r="C2" s="767"/>
      <c r="D2" s="767"/>
      <c r="E2" s="767"/>
      <c r="F2" s="767"/>
      <c r="G2" s="767"/>
      <c r="H2" s="767"/>
    </row>
    <row r="3" spans="1:8" ht="25.5">
      <c r="A3" s="768" t="s">
        <v>318</v>
      </c>
      <c r="B3" s="768"/>
      <c r="C3" s="768"/>
      <c r="D3" s="768"/>
      <c r="E3" s="768"/>
      <c r="F3" s="768"/>
      <c r="G3" s="768"/>
      <c r="H3" s="768"/>
    </row>
    <row r="4" spans="1:8" ht="25.5">
      <c r="A4" s="765"/>
      <c r="B4" s="765"/>
      <c r="C4" s="765"/>
      <c r="D4" s="765"/>
      <c r="E4" s="765"/>
      <c r="F4" s="765"/>
      <c r="G4" s="765"/>
      <c r="H4" s="765"/>
    </row>
    <row r="5" spans="1:8" ht="16.5">
      <c r="A5" s="769" t="s">
        <v>2</v>
      </c>
      <c r="B5" s="771" t="s">
        <v>3</v>
      </c>
      <c r="C5" s="268" t="s">
        <v>4</v>
      </c>
      <c r="D5" s="268" t="s">
        <v>5</v>
      </c>
      <c r="E5" s="268" t="s">
        <v>6</v>
      </c>
      <c r="F5" s="268" t="s">
        <v>7</v>
      </c>
      <c r="G5" s="268" t="s">
        <v>8</v>
      </c>
      <c r="H5" s="268" t="s">
        <v>9</v>
      </c>
    </row>
    <row r="6" spans="1:8" ht="15.75">
      <c r="A6" s="770"/>
      <c r="B6" s="772"/>
      <c r="C6" s="269" t="s">
        <v>10</v>
      </c>
      <c r="D6" s="269" t="s">
        <v>51</v>
      </c>
      <c r="E6" s="269" t="s">
        <v>380</v>
      </c>
      <c r="F6" s="269" t="s">
        <v>378</v>
      </c>
      <c r="G6" s="269" t="s">
        <v>377</v>
      </c>
      <c r="H6" s="269" t="s">
        <v>12</v>
      </c>
    </row>
    <row r="7" spans="1:8" s="462" customFormat="1" ht="17.100000000000001" customHeight="1">
      <c r="A7" s="459">
        <v>1</v>
      </c>
      <c r="B7" s="468" t="s">
        <v>22</v>
      </c>
      <c r="C7" s="132">
        <f>'Minor Minerals'!C9</f>
        <v>116</v>
      </c>
      <c r="D7" s="133">
        <f>'Minor Minerals'!D9</f>
        <v>5362.75</v>
      </c>
      <c r="E7" s="133">
        <f>'Minor Minerals'!E9/100000</f>
        <v>34.021610000000003</v>
      </c>
      <c r="F7" s="133">
        <f>'Minor Minerals'!F9/10000000</f>
        <v>238.15127000000001</v>
      </c>
      <c r="G7" s="133">
        <f>'Minor Minerals'!G9/100000</f>
        <v>2060.7929199999999</v>
      </c>
      <c r="H7" s="132">
        <f>'Minor Minerals'!H9</f>
        <v>700</v>
      </c>
    </row>
    <row r="8" spans="1:8" s="462" customFormat="1" ht="17.100000000000001" customHeight="1">
      <c r="A8" s="459">
        <v>2</v>
      </c>
      <c r="B8" s="468" t="s">
        <v>23</v>
      </c>
      <c r="C8" s="132">
        <f>'Minor Minerals'!C15</f>
        <v>1</v>
      </c>
      <c r="D8" s="133">
        <f>'Minor Minerals'!D15</f>
        <v>31</v>
      </c>
      <c r="E8" s="133">
        <f>'Minor Minerals'!E15/100000</f>
        <v>3.5000000000000003E-2</v>
      </c>
      <c r="F8" s="133">
        <f>'Minor Minerals'!F15/10000000</f>
        <v>0.25024999999999997</v>
      </c>
      <c r="G8" s="133">
        <f>'Minor Minerals'!G15/100000</f>
        <v>3</v>
      </c>
      <c r="H8" s="132">
        <f>'Minor Minerals'!H15</f>
        <v>11</v>
      </c>
    </row>
    <row r="9" spans="1:8" s="462" customFormat="1" ht="17.100000000000001" customHeight="1">
      <c r="A9" s="459">
        <v>3</v>
      </c>
      <c r="B9" s="468" t="s">
        <v>52</v>
      </c>
      <c r="C9" s="473">
        <f>'Minor Minerals'!C22</f>
        <v>29</v>
      </c>
      <c r="D9" s="474">
        <f>'Minor Minerals'!D22</f>
        <v>54.445</v>
      </c>
      <c r="E9" s="474">
        <f>'Minor Minerals'!E22/100000</f>
        <v>1.6701699999999999</v>
      </c>
      <c r="F9" s="474">
        <f>'Minor Minerals'!F22/10000000</f>
        <v>4.4925550000000003</v>
      </c>
      <c r="G9" s="474">
        <f>'Minor Minerals'!G22/100000</f>
        <v>305.10987999999998</v>
      </c>
      <c r="H9" s="473">
        <f>'Minor Minerals'!H22</f>
        <v>135</v>
      </c>
    </row>
    <row r="10" spans="1:8" s="462" customFormat="1" ht="17.100000000000001" customHeight="1">
      <c r="A10" s="459">
        <v>4</v>
      </c>
      <c r="B10" s="468" t="s">
        <v>53</v>
      </c>
      <c r="C10" s="473">
        <f>'Minor Minerals'!C50</f>
        <v>11</v>
      </c>
      <c r="D10" s="474">
        <f>'Minor Minerals'!D50</f>
        <v>201.53</v>
      </c>
      <c r="E10" s="474">
        <f>'Minor Minerals'!E50/100000</f>
        <v>180.18397399999998</v>
      </c>
      <c r="F10" s="474">
        <f>'Minor Minerals'!F50/10000000</f>
        <v>1206.5392850000001</v>
      </c>
      <c r="G10" s="474">
        <f>'Minor Minerals'!G50/100000</f>
        <v>5648.9599900000003</v>
      </c>
      <c r="H10" s="473">
        <f>'Minor Minerals'!H50</f>
        <v>10816</v>
      </c>
    </row>
    <row r="11" spans="1:8" s="462" customFormat="1" ht="17.100000000000001" customHeight="1">
      <c r="A11" s="459">
        <v>5</v>
      </c>
      <c r="B11" s="468" t="s">
        <v>24</v>
      </c>
      <c r="C11" s="473">
        <f>'Minor Minerals'!C65</f>
        <v>39</v>
      </c>
      <c r="D11" s="474">
        <f>'Minor Minerals'!D65</f>
        <v>888.76300000000003</v>
      </c>
      <c r="E11" s="474">
        <f>'Minor Minerals'!E65/100000</f>
        <v>0.67654999999999998</v>
      </c>
      <c r="F11" s="474">
        <f>'Minor Minerals'!F65/10000000</f>
        <v>3.9874149999999999</v>
      </c>
      <c r="G11" s="474">
        <f>'Minor Minerals'!G65/100000</f>
        <v>111.66082</v>
      </c>
      <c r="H11" s="473">
        <f>'Minor Minerals'!H65</f>
        <v>634</v>
      </c>
    </row>
    <row r="12" spans="1:8" s="462" customFormat="1" ht="17.100000000000001" customHeight="1">
      <c r="A12" s="459">
        <v>6</v>
      </c>
      <c r="B12" s="468" t="s">
        <v>25</v>
      </c>
      <c r="C12" s="473">
        <f>'Minor Minerals'!C83</f>
        <v>265</v>
      </c>
      <c r="D12" s="474">
        <f>'Minor Minerals'!D83</f>
        <v>4073.8984</v>
      </c>
      <c r="E12" s="474">
        <f>'Minor Minerals'!E83/100000</f>
        <v>20.604368300000001</v>
      </c>
      <c r="F12" s="474">
        <f>'Minor Minerals'!F83/10000000</f>
        <v>78.530914093000007</v>
      </c>
      <c r="G12" s="474">
        <f>'Minor Minerals'!G83/100000</f>
        <v>1063.75613</v>
      </c>
      <c r="H12" s="473">
        <f>'Minor Minerals'!H83</f>
        <v>3667</v>
      </c>
    </row>
    <row r="13" spans="1:8" s="462" customFormat="1" ht="17.100000000000001" customHeight="1">
      <c r="A13" s="459">
        <v>7</v>
      </c>
      <c r="B13" s="468" t="s">
        <v>54</v>
      </c>
      <c r="C13" s="473">
        <f>'Minor Minerals'!C90</f>
        <v>2</v>
      </c>
      <c r="D13" s="474">
        <f>'Minor Minerals'!D90</f>
        <v>1.71</v>
      </c>
      <c r="E13" s="475">
        <f>'Minor Minerals'!E90/100000</f>
        <v>3.4000000000000002E-4</v>
      </c>
      <c r="F13" s="475">
        <f>'Minor Minerals'!F90/10000000</f>
        <v>4.5899999999999999E-4</v>
      </c>
      <c r="G13" s="475">
        <f>'Minor Minerals'!G90/100000</f>
        <v>1.04</v>
      </c>
      <c r="H13" s="473">
        <f>'Minor Minerals'!H90</f>
        <v>9</v>
      </c>
    </row>
    <row r="14" spans="1:8" s="462" customFormat="1" ht="17.100000000000001" customHeight="1">
      <c r="A14" s="459">
        <v>8</v>
      </c>
      <c r="B14" s="468" t="s">
        <v>55</v>
      </c>
      <c r="C14" s="473">
        <f>'Minor Minerals'!C97</f>
        <v>30</v>
      </c>
      <c r="D14" s="474">
        <f>'Minor Minerals'!D97</f>
        <v>30.55</v>
      </c>
      <c r="E14" s="474">
        <f>'Minor Minerals'!E97/100000</f>
        <v>1.1011666</v>
      </c>
      <c r="F14" s="474">
        <f>'Minor Minerals'!F97/10000000</f>
        <v>3.8540831</v>
      </c>
      <c r="G14" s="474">
        <f>'Minor Minerals'!G97/100000</f>
        <v>67.798320000000004</v>
      </c>
      <c r="H14" s="473">
        <f>'Minor Minerals'!H97</f>
        <v>1053</v>
      </c>
    </row>
    <row r="15" spans="1:8" s="462" customFormat="1" ht="17.100000000000001" customHeight="1">
      <c r="A15" s="459">
        <v>9</v>
      </c>
      <c r="B15" s="468" t="s">
        <v>26</v>
      </c>
      <c r="C15" s="473">
        <f>'Minor Minerals'!C110</f>
        <v>15</v>
      </c>
      <c r="D15" s="474">
        <f>'Minor Minerals'!D110</f>
        <v>1356.6871000000001</v>
      </c>
      <c r="E15" s="474">
        <f>'Minor Minerals'!E110/100000</f>
        <v>5.5713318999999997</v>
      </c>
      <c r="F15" s="474">
        <f>'Minor Minerals'!F110/10000000</f>
        <v>27.700682700000002</v>
      </c>
      <c r="G15" s="474">
        <f>'Minor Minerals'!G110/100000</f>
        <v>437.3075</v>
      </c>
      <c r="H15" s="473">
        <f>'Minor Minerals'!H110</f>
        <v>651</v>
      </c>
    </row>
    <row r="16" spans="1:8" s="462" customFormat="1" ht="17.100000000000001" customHeight="1">
      <c r="A16" s="459">
        <v>10</v>
      </c>
      <c r="B16" s="468" t="s">
        <v>40</v>
      </c>
      <c r="C16" s="473">
        <f>'Minor Minerals'!C129</f>
        <v>1420</v>
      </c>
      <c r="D16" s="474">
        <f>'Minor Minerals'!D129</f>
        <v>7290.4120000000003</v>
      </c>
      <c r="E16" s="474">
        <f>'Minor Minerals'!E129/100000</f>
        <v>25.1778306</v>
      </c>
      <c r="F16" s="474">
        <f>'Minor Minerals'!F129/10000000</f>
        <v>87.618208473999999</v>
      </c>
      <c r="G16" s="474">
        <f>'Minor Minerals'!G129/100000</f>
        <v>2067.873865</v>
      </c>
      <c r="H16" s="473">
        <f>'Minor Minerals'!H129</f>
        <v>5547</v>
      </c>
    </row>
    <row r="17" spans="1:8" s="462" customFormat="1" ht="17.100000000000001" customHeight="1">
      <c r="A17" s="459">
        <v>11</v>
      </c>
      <c r="B17" s="468" t="s">
        <v>27</v>
      </c>
      <c r="C17" s="473">
        <f>'Minor Minerals'!C136</f>
        <v>4</v>
      </c>
      <c r="D17" s="474">
        <f>'Minor Minerals'!D136</f>
        <v>64.77</v>
      </c>
      <c r="E17" s="474">
        <f>'Minor Minerals'!E136</f>
        <v>0</v>
      </c>
      <c r="F17" s="474">
        <f>'Minor Minerals'!F136</f>
        <v>0</v>
      </c>
      <c r="G17" s="474">
        <f>'Minor Minerals'!G136/100000</f>
        <v>0.11</v>
      </c>
      <c r="H17" s="473">
        <f>'Minor Minerals'!H136</f>
        <v>0</v>
      </c>
    </row>
    <row r="18" spans="1:8" s="462" customFormat="1" ht="17.100000000000001" customHeight="1">
      <c r="A18" s="459">
        <v>12</v>
      </c>
      <c r="B18" s="468" t="s">
        <v>56</v>
      </c>
      <c r="C18" s="473">
        <f>'Minor Minerals'!C147</f>
        <v>20</v>
      </c>
      <c r="D18" s="474">
        <f>'Minor Minerals'!D147</f>
        <v>206.20999999999998</v>
      </c>
      <c r="E18" s="474">
        <f>'Minor Minerals'!E147/100000</f>
        <v>0.13292000000000001</v>
      </c>
      <c r="F18" s="474">
        <f>'Minor Minerals'!F147/10000000</f>
        <v>0.54009649999999998</v>
      </c>
      <c r="G18" s="474">
        <f>'Minor Minerals'!G147/100000</f>
        <v>25.268750000000001</v>
      </c>
      <c r="H18" s="473">
        <f>'Minor Minerals'!H147</f>
        <v>72</v>
      </c>
    </row>
    <row r="19" spans="1:8" s="462" customFormat="1" ht="17.100000000000001" customHeight="1">
      <c r="A19" s="459">
        <v>13</v>
      </c>
      <c r="B19" s="468" t="s">
        <v>31</v>
      </c>
      <c r="C19" s="473">
        <f>'Minor Minerals'!C155</f>
        <v>1</v>
      </c>
      <c r="D19" s="473">
        <f>'Minor Minerals'!D155</f>
        <v>24.55</v>
      </c>
      <c r="E19" s="476">
        <f>'Minor Minerals'!E155/100000</f>
        <v>0</v>
      </c>
      <c r="F19" s="476">
        <f>'Minor Minerals'!F155/10000000</f>
        <v>0</v>
      </c>
      <c r="G19" s="476">
        <f>'Minor Minerals'!G155/100000</f>
        <v>0.3</v>
      </c>
      <c r="H19" s="473">
        <f>'Minor Minerals'!H155</f>
        <v>0</v>
      </c>
    </row>
    <row r="20" spans="1:8" s="462" customFormat="1" ht="17.100000000000001" customHeight="1">
      <c r="A20" s="459">
        <v>14</v>
      </c>
      <c r="B20" s="468" t="s">
        <v>57</v>
      </c>
      <c r="C20" s="473">
        <f>'Minor Minerals'!C181</f>
        <v>961</v>
      </c>
      <c r="D20" s="474">
        <f>'Minor Minerals'!D181</f>
        <v>2311.0279999999998</v>
      </c>
      <c r="E20" s="474">
        <f>'Minor Minerals'!E181/100000</f>
        <v>25.866173999999997</v>
      </c>
      <c r="F20" s="474">
        <f>'Minor Minerals'!F181/10000000</f>
        <v>705.07654230000003</v>
      </c>
      <c r="G20" s="474">
        <f>'Minor Minerals'!G181/100000</f>
        <v>6775.4436900000001</v>
      </c>
      <c r="H20" s="473">
        <f>'Minor Minerals'!H181</f>
        <v>7810</v>
      </c>
    </row>
    <row r="21" spans="1:8" s="462" customFormat="1" ht="17.100000000000001" customHeight="1">
      <c r="A21" s="459">
        <v>15</v>
      </c>
      <c r="B21" s="468" t="s">
        <v>30</v>
      </c>
      <c r="C21" s="473">
        <f>'Minor Minerals'!C193</f>
        <v>63</v>
      </c>
      <c r="D21" s="474">
        <f>'Minor Minerals'!D193</f>
        <v>12751.995999999999</v>
      </c>
      <c r="E21" s="474">
        <f>'Minor Minerals'!E193/100000</f>
        <v>21.387143999999999</v>
      </c>
      <c r="F21" s="474">
        <f>'Minor Minerals'!F193/10000000</f>
        <v>113.98475980000001</v>
      </c>
      <c r="G21" s="474">
        <f>'Minor Minerals'!G193/100000</f>
        <v>2777.8193700000002</v>
      </c>
      <c r="H21" s="473">
        <f>'Minor Minerals'!H193</f>
        <v>2470</v>
      </c>
    </row>
    <row r="22" spans="1:8" s="462" customFormat="1" ht="17.100000000000001" customHeight="1">
      <c r="A22" s="459">
        <v>16</v>
      </c>
      <c r="B22" s="468" t="s">
        <v>343</v>
      </c>
      <c r="C22" s="473">
        <f>'Minor Minerals'!C199</f>
        <v>2</v>
      </c>
      <c r="D22" s="474">
        <f>'Minor Minerals'!D199</f>
        <v>8.0024999999999995</v>
      </c>
      <c r="E22" s="474">
        <f>'Minor Minerals'!E199/100000</f>
        <v>1.325E-2</v>
      </c>
      <c r="F22" s="474">
        <f>'Minor Minerals'!F199/10000000</f>
        <v>3.5775000000000001E-2</v>
      </c>
      <c r="G22" s="474">
        <f>'Minor Minerals'!G199/100000</f>
        <v>0.7</v>
      </c>
      <c r="H22" s="473">
        <f>'Minor Minerals'!H199</f>
        <v>30</v>
      </c>
    </row>
    <row r="23" spans="1:8" s="462" customFormat="1" ht="17.100000000000001" customHeight="1">
      <c r="A23" s="459">
        <v>17</v>
      </c>
      <c r="B23" s="468" t="s">
        <v>58</v>
      </c>
      <c r="C23" s="473">
        <f>'Minor Minerals'!C243</f>
        <v>99</v>
      </c>
      <c r="D23" s="474">
        <f>'Minor Minerals'!D243</f>
        <v>92913.63559999998</v>
      </c>
      <c r="E23" s="474">
        <f>'Minor Minerals'!E243/100000</f>
        <v>484.67964000000001</v>
      </c>
      <c r="F23" s="474">
        <f>'Minor Minerals'!F243/10000000</f>
        <v>947.68859699999996</v>
      </c>
      <c r="G23" s="474">
        <f>'Minor Minerals'!G243/100000</f>
        <v>23166.389380000001</v>
      </c>
      <c r="H23" s="473">
        <f>'Minor Minerals'!H243</f>
        <v>19086</v>
      </c>
    </row>
    <row r="24" spans="1:8" s="462" customFormat="1" ht="17.100000000000001" customHeight="1">
      <c r="A24" s="459">
        <v>18</v>
      </c>
      <c r="B24" s="468" t="s">
        <v>59</v>
      </c>
      <c r="C24" s="473">
        <f>'Minor Minerals'!C268</f>
        <v>445</v>
      </c>
      <c r="D24" s="474">
        <f>'Minor Minerals'!D268</f>
        <v>9401.8305999999975</v>
      </c>
      <c r="E24" s="474">
        <f>'Minor Minerals'!E268/100000</f>
        <v>109.74003300000001</v>
      </c>
      <c r="F24" s="474">
        <f>'Minor Minerals'!F268/10000000</f>
        <v>285.53236999000001</v>
      </c>
      <c r="G24" s="474">
        <f>'Minor Minerals'!G268/100000</f>
        <v>8511.2170000000006</v>
      </c>
      <c r="H24" s="473">
        <f>'Minor Minerals'!H268</f>
        <v>7552</v>
      </c>
    </row>
    <row r="25" spans="1:8" s="462" customFormat="1" ht="17.100000000000001" customHeight="1">
      <c r="A25" s="459">
        <v>19</v>
      </c>
      <c r="B25" s="468" t="s">
        <v>60</v>
      </c>
      <c r="C25" s="473">
        <f>'Minor Minerals'!C279</f>
        <v>485</v>
      </c>
      <c r="D25" s="474">
        <f>'Minor Minerals'!D279</f>
        <v>2124.1099999999997</v>
      </c>
      <c r="E25" s="474">
        <f>'Minor Minerals'!E279/100000</f>
        <v>44.621280800000001</v>
      </c>
      <c r="F25" s="474">
        <f>'Minor Minerals'!F279/10000000</f>
        <v>489.6510212</v>
      </c>
      <c r="G25" s="474">
        <f>'Minor Minerals'!G279/100000</f>
        <v>6379.8789900000002</v>
      </c>
      <c r="H25" s="473">
        <f>'Minor Minerals'!H279</f>
        <v>5348</v>
      </c>
    </row>
    <row r="26" spans="1:8" s="462" customFormat="1" ht="17.100000000000001" customHeight="1">
      <c r="A26" s="459">
        <v>20</v>
      </c>
      <c r="B26" s="468" t="s">
        <v>61</v>
      </c>
      <c r="C26" s="473">
        <f>'Minor Minerals'!C313</f>
        <v>1848</v>
      </c>
      <c r="D26" s="474">
        <f>'Minor Minerals'!D313</f>
        <v>3246.0276000000003</v>
      </c>
      <c r="E26" s="474">
        <f>'Minor Minerals'!E313/100000</f>
        <v>156.76901955</v>
      </c>
      <c r="F26" s="474">
        <f>'Minor Minerals'!F313/10000000</f>
        <v>1960.3838933500001</v>
      </c>
      <c r="G26" s="474">
        <f>'Minor Minerals'!G313/100000</f>
        <v>27916.285800000001</v>
      </c>
      <c r="H26" s="473">
        <f>'Minor Minerals'!H313</f>
        <v>32944</v>
      </c>
    </row>
    <row r="27" spans="1:8" s="462" customFormat="1" ht="17.100000000000001" customHeight="1">
      <c r="A27" s="459">
        <v>21</v>
      </c>
      <c r="B27" s="468" t="s">
        <v>62</v>
      </c>
      <c r="C27" s="473">
        <f>'Minor Minerals'!C364</f>
        <v>5678</v>
      </c>
      <c r="D27" s="474">
        <f>'Minor Minerals'!D364</f>
        <v>6228.8827000000001</v>
      </c>
      <c r="E27" s="474">
        <f>'Minor Minerals'!E364/100000</f>
        <v>1292.8815689999999</v>
      </c>
      <c r="F27" s="474">
        <f>'Minor Minerals'!F364/10000000</f>
        <v>2412.5456797592997</v>
      </c>
      <c r="G27" s="474">
        <f>'Minor Minerals'!G364/100000</f>
        <v>32219.893960000001</v>
      </c>
      <c r="H27" s="473">
        <f>'Minor Minerals'!H364</f>
        <v>56788</v>
      </c>
    </row>
    <row r="28" spans="1:8" s="462" customFormat="1" ht="17.100000000000001" customHeight="1">
      <c r="A28" s="459">
        <v>22</v>
      </c>
      <c r="B28" s="468" t="s">
        <v>36</v>
      </c>
      <c r="C28" s="473">
        <f>'Minor Minerals'!C372</f>
        <v>15</v>
      </c>
      <c r="D28" s="474">
        <f>'Minor Minerals'!D372</f>
        <v>208.10999999999999</v>
      </c>
      <c r="E28" s="474">
        <f>'Minor Minerals'!E372/100000</f>
        <v>5.5129999999999998E-2</v>
      </c>
      <c r="F28" s="474">
        <f>'Minor Minerals'!F372/10000000</f>
        <v>0.93810000000000004</v>
      </c>
      <c r="G28" s="474">
        <f>'Minor Minerals'!G372/100000</f>
        <v>8.4555500000000006</v>
      </c>
      <c r="H28" s="473">
        <f>'Minor Minerals'!H372</f>
        <v>22</v>
      </c>
    </row>
    <row r="29" spans="1:8" s="462" customFormat="1" ht="17.100000000000001" customHeight="1">
      <c r="A29" s="459">
        <v>23</v>
      </c>
      <c r="B29" s="468" t="s">
        <v>63</v>
      </c>
      <c r="C29" s="473">
        <f>'Minor Minerals'!C379</f>
        <v>7</v>
      </c>
      <c r="D29" s="474">
        <f>'Minor Minerals'!D379</f>
        <v>1054.4982</v>
      </c>
      <c r="E29" s="474">
        <f>'Minor Minerals'!E379/100000</f>
        <v>1.34E-2</v>
      </c>
      <c r="F29" s="474">
        <f>'Minor Minerals'!F379/10000000</f>
        <v>8.0399999999999999E-2</v>
      </c>
      <c r="G29" s="474">
        <f>'Minor Minerals'!G379/100000</f>
        <v>14.71</v>
      </c>
      <c r="H29" s="473">
        <f>'Minor Minerals'!H379</f>
        <v>20</v>
      </c>
    </row>
    <row r="30" spans="1:8" s="462" customFormat="1" ht="17.100000000000001" customHeight="1">
      <c r="A30" s="459">
        <v>24</v>
      </c>
      <c r="B30" s="468" t="s">
        <v>64</v>
      </c>
      <c r="C30" s="473">
        <f>'Minor Minerals'!C394</f>
        <v>7</v>
      </c>
      <c r="D30" s="474">
        <f>'Minor Minerals'!D394</f>
        <v>7</v>
      </c>
      <c r="E30" s="474">
        <f>'Minor Minerals'!E394/100000</f>
        <v>43.825209999999998</v>
      </c>
      <c r="F30" s="474">
        <f>'Minor Minerals'!F394/10000000</f>
        <v>19.749186999999999</v>
      </c>
      <c r="G30" s="474">
        <f>'Minor Minerals'!G394/100000</f>
        <v>287.76893999999999</v>
      </c>
      <c r="H30" s="473">
        <f>'Minor Minerals'!H394</f>
        <v>1185</v>
      </c>
    </row>
    <row r="31" spans="1:8" s="462" customFormat="1" ht="17.100000000000001" customHeight="1">
      <c r="A31" s="459">
        <v>25</v>
      </c>
      <c r="B31" s="468" t="s">
        <v>65</v>
      </c>
      <c r="C31" s="473">
        <f>'Minor Minerals'!C405</f>
        <v>0</v>
      </c>
      <c r="D31" s="474">
        <f>'Minor Minerals'!D405</f>
        <v>0</v>
      </c>
      <c r="E31" s="474">
        <f>'Minor Minerals'!E405/100000</f>
        <v>22.7273839</v>
      </c>
      <c r="F31" s="474">
        <f>'Minor Minerals'!F405/10000000</f>
        <v>27.6628319</v>
      </c>
      <c r="G31" s="474">
        <f>'Minor Minerals'!G405/100000</f>
        <v>445.17450000000002</v>
      </c>
      <c r="H31" s="473">
        <f>'Minor Minerals'!H405</f>
        <v>1636</v>
      </c>
    </row>
    <row r="32" spans="1:8" s="462" customFormat="1" ht="17.100000000000001" customHeight="1">
      <c r="A32" s="459">
        <v>26</v>
      </c>
      <c r="B32" s="468" t="s">
        <v>37</v>
      </c>
      <c r="C32" s="473">
        <f>'Minor Minerals'!C421</f>
        <v>101</v>
      </c>
      <c r="D32" s="474">
        <f>'Minor Minerals'!D421</f>
        <v>1702.6558</v>
      </c>
      <c r="E32" s="474">
        <f>'Minor Minerals'!E421/100000</f>
        <v>23.620934949999995</v>
      </c>
      <c r="F32" s="474">
        <f>'Minor Minerals'!F421/10000000</f>
        <v>52.481839100000002</v>
      </c>
      <c r="G32" s="474">
        <f>'Minor Minerals'!G421/100000</f>
        <v>812.84158000000002</v>
      </c>
      <c r="H32" s="473">
        <f>'Minor Minerals'!H421</f>
        <v>1719</v>
      </c>
    </row>
    <row r="33" spans="1:8" s="462" customFormat="1" ht="17.100000000000001" customHeight="1">
      <c r="A33" s="459">
        <v>27</v>
      </c>
      <c r="B33" s="468" t="s">
        <v>66</v>
      </c>
      <c r="C33" s="473">
        <f>'Minor Minerals'!C440</f>
        <v>79</v>
      </c>
      <c r="D33" s="474">
        <f>'Minor Minerals'!D440</f>
        <v>132.33000000000001</v>
      </c>
      <c r="E33" s="474">
        <f>'Minor Minerals'!E440/100000</f>
        <v>58.362711950000005</v>
      </c>
      <c r="F33" s="474">
        <f>'Minor Minerals'!F440/10000000</f>
        <v>78.729678691000004</v>
      </c>
      <c r="G33" s="474">
        <f>'Minor Minerals'!G440/100000</f>
        <v>794.92768999999998</v>
      </c>
      <c r="H33" s="473">
        <f>'Minor Minerals'!H440</f>
        <v>3701</v>
      </c>
    </row>
    <row r="34" spans="1:8" s="462" customFormat="1" ht="17.100000000000001" customHeight="1">
      <c r="A34" s="459">
        <v>28</v>
      </c>
      <c r="B34" s="468" t="s">
        <v>38</v>
      </c>
      <c r="C34" s="473">
        <f>'Minor Minerals'!C446</f>
        <v>2</v>
      </c>
      <c r="D34" s="474">
        <f>'Minor Minerals'!D446</f>
        <v>32.08</v>
      </c>
      <c r="E34" s="474">
        <f>'Minor Minerals'!E446/100000</f>
        <v>3.7339999999999998E-2</v>
      </c>
      <c r="F34" s="474">
        <f>'Minor Minerals'!F446/10000000</f>
        <v>0.13255700000000001</v>
      </c>
      <c r="G34" s="474">
        <f>'Minor Minerals'!G446/100000</f>
        <v>2.8</v>
      </c>
      <c r="H34" s="473">
        <f>'Minor Minerals'!H446</f>
        <v>12</v>
      </c>
    </row>
    <row r="35" spans="1:8" s="462" customFormat="1" ht="17.100000000000001" customHeight="1">
      <c r="A35" s="459">
        <v>29</v>
      </c>
      <c r="B35" s="468" t="s">
        <v>67</v>
      </c>
      <c r="C35" s="473">
        <f>'Minor Minerals'!C457</f>
        <v>46</v>
      </c>
      <c r="D35" s="474">
        <f>'Minor Minerals'!D457</f>
        <v>57.8217</v>
      </c>
      <c r="E35" s="474">
        <f>'Minor Minerals'!E457/100000</f>
        <v>0.42135</v>
      </c>
      <c r="F35" s="474">
        <f>'Minor Minerals'!F457/10000000</f>
        <v>0.87878500000000004</v>
      </c>
      <c r="G35" s="474">
        <f>'Minor Minerals'!G457/100000</f>
        <v>28.300519999999999</v>
      </c>
      <c r="H35" s="473">
        <f>'Minor Minerals'!H457</f>
        <v>17</v>
      </c>
    </row>
    <row r="36" spans="1:8" s="462" customFormat="1" ht="17.100000000000001" customHeight="1">
      <c r="A36" s="459">
        <v>30</v>
      </c>
      <c r="B36" s="468" t="s">
        <v>39</v>
      </c>
      <c r="C36" s="473">
        <f>'Minor Minerals'!C480</f>
        <v>1241</v>
      </c>
      <c r="D36" s="474">
        <f>'Minor Minerals'!D480</f>
        <v>7527.8130000000001</v>
      </c>
      <c r="E36" s="474">
        <f>'Minor Minerals'!E480/100000</f>
        <v>13.6512426</v>
      </c>
      <c r="F36" s="474">
        <f>'Minor Minerals'!F480/10000000</f>
        <v>47.546377900000003</v>
      </c>
      <c r="G36" s="474">
        <f>'Minor Minerals'!G480/100000</f>
        <v>1114.6984150000001</v>
      </c>
      <c r="H36" s="473">
        <f>'Minor Minerals'!H480</f>
        <v>3198</v>
      </c>
    </row>
    <row r="37" spans="1:8" s="462" customFormat="1" ht="17.100000000000001" customHeight="1">
      <c r="A37" s="459">
        <v>31</v>
      </c>
      <c r="B37" s="468" t="s">
        <v>68</v>
      </c>
      <c r="C37" s="473">
        <f>'Minor Minerals'!C488</f>
        <v>219</v>
      </c>
      <c r="D37" s="474">
        <f>'Minor Minerals'!D488</f>
        <v>227.85</v>
      </c>
      <c r="E37" s="474">
        <f>'Minor Minerals'!E488/100000</f>
        <v>14.66752</v>
      </c>
      <c r="F37" s="474">
        <f>'Minor Minerals'!F488/10000000</f>
        <v>11.958945</v>
      </c>
      <c r="G37" s="474">
        <f>'Minor Minerals'!G488/100000</f>
        <v>478.37</v>
      </c>
      <c r="H37" s="473">
        <f>'Minor Minerals'!H488</f>
        <v>880</v>
      </c>
    </row>
    <row r="38" spans="1:8" s="462" customFormat="1" ht="17.100000000000001" customHeight="1">
      <c r="A38" s="459">
        <v>32</v>
      </c>
      <c r="B38" s="468" t="s">
        <v>69</v>
      </c>
      <c r="C38" s="473">
        <f>'Minor Minerals'!C494</f>
        <v>0</v>
      </c>
      <c r="D38" s="474">
        <f>'Minor Minerals'!D494</f>
        <v>0</v>
      </c>
      <c r="E38" s="474">
        <f>'Minor Minerals'!E494/100000</f>
        <v>0</v>
      </c>
      <c r="F38" s="474">
        <f>'Minor Minerals'!F494/10000000</f>
        <v>0</v>
      </c>
      <c r="G38" s="474">
        <f>'Minor Minerals'!G494/100000</f>
        <v>0</v>
      </c>
      <c r="H38" s="473">
        <f>'Minor Minerals'!H494</f>
        <v>0</v>
      </c>
    </row>
    <row r="39" spans="1:8" s="462" customFormat="1" ht="17.100000000000001" customHeight="1">
      <c r="A39" s="459">
        <v>33</v>
      </c>
      <c r="B39" s="468" t="s">
        <v>70</v>
      </c>
      <c r="C39" s="473">
        <f>'Minor Minerals'!C516</f>
        <v>1232</v>
      </c>
      <c r="D39" s="474">
        <f>'Minor Minerals'!D516</f>
        <v>8736.9795999999988</v>
      </c>
      <c r="E39" s="474">
        <f>'Minor Minerals'!E516/100000</f>
        <v>152.01071214000001</v>
      </c>
      <c r="F39" s="474">
        <f>'Minor Minerals'!F516/10000000</f>
        <v>788.71620482779997</v>
      </c>
      <c r="G39" s="474">
        <f>'Minor Minerals'!G516/100000</f>
        <v>17647.961429999999</v>
      </c>
      <c r="H39" s="473">
        <f>'Minor Minerals'!H516</f>
        <v>68322</v>
      </c>
    </row>
    <row r="40" spans="1:8" s="462" customFormat="1" ht="17.100000000000001" customHeight="1">
      <c r="A40" s="459">
        <v>34</v>
      </c>
      <c r="B40" s="468" t="s">
        <v>71</v>
      </c>
      <c r="C40" s="473">
        <f>'Minor Minerals'!C524</f>
        <v>293</v>
      </c>
      <c r="D40" s="474">
        <f>'Minor Minerals'!D524</f>
        <v>351.13839999999999</v>
      </c>
      <c r="E40" s="474">
        <f>'Minor Minerals'!E524/100000</f>
        <v>10.85967162</v>
      </c>
      <c r="F40" s="474">
        <f>'Minor Minerals'!F524/10000000</f>
        <v>162.8950743</v>
      </c>
      <c r="G40" s="474">
        <f>'Minor Minerals'!G524/100000</f>
        <v>2606.3211900000001</v>
      </c>
      <c r="H40" s="473">
        <f>'Minor Minerals'!H524</f>
        <v>2375</v>
      </c>
    </row>
    <row r="41" spans="1:8" s="462" customFormat="1" ht="17.100000000000001" customHeight="1">
      <c r="A41" s="459">
        <v>35</v>
      </c>
      <c r="B41" s="468" t="s">
        <v>43</v>
      </c>
      <c r="C41" s="473">
        <f>'Minor Minerals'!C543</f>
        <v>75</v>
      </c>
      <c r="D41" s="474">
        <f>'Minor Minerals'!D543</f>
        <v>910.1635</v>
      </c>
      <c r="E41" s="474">
        <f>'Minor Minerals'!E543/100000</f>
        <v>7.2321511000000012</v>
      </c>
      <c r="F41" s="474">
        <f>'Minor Minerals'!F543/10000000</f>
        <v>39.223517549999997</v>
      </c>
      <c r="G41" s="474">
        <f>'Minor Minerals'!G543/100000</f>
        <v>532.32150000000001</v>
      </c>
      <c r="H41" s="473">
        <f>'Minor Minerals'!H543</f>
        <v>1281</v>
      </c>
    </row>
    <row r="42" spans="1:8" s="462" customFormat="1" ht="17.100000000000001" customHeight="1">
      <c r="A42" s="459">
        <v>36</v>
      </c>
      <c r="B42" s="468" t="s">
        <v>72</v>
      </c>
      <c r="C42" s="473">
        <f>'Minor Minerals'!C551</f>
        <v>15</v>
      </c>
      <c r="D42" s="474">
        <f>'Minor Minerals'!D551</f>
        <v>33.74</v>
      </c>
      <c r="E42" s="474">
        <f>'Minor Minerals'!E551/100000</f>
        <v>3.5E-4</v>
      </c>
      <c r="F42" s="474">
        <f>'Minor Minerals'!F551/10000000</f>
        <v>2.4499999999999999E-3</v>
      </c>
      <c r="G42" s="474">
        <f>'Minor Minerals'!G551/100000</f>
        <v>4.13</v>
      </c>
      <c r="H42" s="473">
        <f>'Minor Minerals'!H551</f>
        <v>4</v>
      </c>
    </row>
    <row r="43" spans="1:8" s="462" customFormat="1" ht="17.100000000000001" customHeight="1">
      <c r="A43" s="459">
        <v>37</v>
      </c>
      <c r="B43" s="468" t="s">
        <v>45</v>
      </c>
      <c r="C43" s="473">
        <f>'Minor Minerals'!C571</f>
        <v>195</v>
      </c>
      <c r="D43" s="474">
        <f>'Minor Minerals'!D571</f>
        <v>9119.8222000000023</v>
      </c>
      <c r="E43" s="474">
        <f>'Minor Minerals'!E571/100000</f>
        <v>9.5284900799999992</v>
      </c>
      <c r="F43" s="474">
        <f>'Minor Minerals'!F571/10000000</f>
        <v>70.303609750000007</v>
      </c>
      <c r="G43" s="474">
        <f>'Minor Minerals'!G571/100000</f>
        <v>2094.2545799999998</v>
      </c>
      <c r="H43" s="473">
        <f>'Minor Minerals'!H571</f>
        <v>2772</v>
      </c>
    </row>
    <row r="44" spans="1:8" s="462" customFormat="1" ht="17.100000000000001" customHeight="1">
      <c r="A44" s="459"/>
      <c r="B44" s="468" t="s">
        <v>74</v>
      </c>
      <c r="C44" s="473">
        <f>'Minor Minerals'!C632</f>
        <v>0</v>
      </c>
      <c r="D44" s="474">
        <f>'Minor Minerals'!D632</f>
        <v>0</v>
      </c>
      <c r="E44" s="474">
        <f>'Minor Minerals'!E632/100000</f>
        <v>0</v>
      </c>
      <c r="F44" s="474">
        <f>'Minor Minerals'!F632/10000000</f>
        <v>0</v>
      </c>
      <c r="G44" s="474">
        <f>'Minor Minerals'!G632/100000</f>
        <v>8990.2050199999994</v>
      </c>
      <c r="H44" s="473">
        <f>'Minor Minerals'!H632</f>
        <v>0</v>
      </c>
    </row>
    <row r="45" spans="1:8" s="462" customFormat="1" ht="17.100000000000001" customHeight="1">
      <c r="A45" s="459"/>
      <c r="B45" s="468" t="s">
        <v>48</v>
      </c>
      <c r="C45" s="473">
        <f>'Minor Minerals'!C686</f>
        <v>0</v>
      </c>
      <c r="D45" s="474">
        <f>'Minor Minerals'!D686</f>
        <v>0</v>
      </c>
      <c r="E45" s="474">
        <f>'Minor Minerals'!E686/100000</f>
        <v>0</v>
      </c>
      <c r="F45" s="474">
        <f>'Minor Minerals'!F686/10000000</f>
        <v>0</v>
      </c>
      <c r="G45" s="474">
        <f>'Minor Minerals'!G686/100000</f>
        <v>15322.499959999999</v>
      </c>
      <c r="H45" s="473">
        <f>'Minor Minerals'!H686</f>
        <v>0</v>
      </c>
    </row>
    <row r="46" spans="1:8" s="462" customFormat="1" ht="17.100000000000001" customHeight="1">
      <c r="A46" s="477"/>
      <c r="B46" s="477" t="s">
        <v>49</v>
      </c>
      <c r="C46" s="478">
        <f t="shared" ref="C46:H46" si="0">SUM(C7:C45)</f>
        <v>15061</v>
      </c>
      <c r="D46" s="479">
        <f t="shared" si="0"/>
        <v>178674.79089999988</v>
      </c>
      <c r="E46" s="479">
        <f t="shared" si="0"/>
        <v>2762.1469700900002</v>
      </c>
      <c r="F46" s="480">
        <f t="shared" si="0"/>
        <v>9867.8634152851046</v>
      </c>
      <c r="G46" s="479">
        <f t="shared" si="0"/>
        <v>170726.34723999997</v>
      </c>
      <c r="H46" s="478">
        <f t="shared" si="0"/>
        <v>242467</v>
      </c>
    </row>
    <row r="48" spans="1:8">
      <c r="F48" s="162"/>
    </row>
    <row r="49" spans="6:6">
      <c r="F49" s="162"/>
    </row>
  </sheetData>
  <mergeCells count="6">
    <mergeCell ref="A1:H1"/>
    <mergeCell ref="A2:H2"/>
    <mergeCell ref="A3:H3"/>
    <mergeCell ref="A5:A6"/>
    <mergeCell ref="B5:B6"/>
    <mergeCell ref="A4:H4"/>
  </mergeCells>
  <pageMargins left="0.7" right="0.4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4"/>
  <sheetViews>
    <sheetView topLeftCell="A221" workbookViewId="0">
      <selection activeCell="G247" sqref="G247"/>
    </sheetView>
  </sheetViews>
  <sheetFormatPr defaultColWidth="9.140625" defaultRowHeight="15"/>
  <cols>
    <col min="1" max="1" width="3.85546875" style="85" customWidth="1"/>
    <col min="2" max="2" width="19.85546875" style="85" customWidth="1"/>
    <col min="3" max="3" width="8" style="85" customWidth="1"/>
    <col min="4" max="4" width="11" style="85" customWidth="1"/>
    <col min="5" max="5" width="13.28515625" style="85" customWidth="1"/>
    <col min="6" max="6" width="16.28515625" style="85" customWidth="1"/>
    <col min="7" max="7" width="14.28515625" style="85" customWidth="1"/>
    <col min="8" max="8" width="12.5703125" style="85" customWidth="1"/>
    <col min="9" max="16384" width="9.140625" style="85"/>
  </cols>
  <sheetData>
    <row r="1" spans="1:8" ht="36.75">
      <c r="A1" s="775" t="s">
        <v>0</v>
      </c>
      <c r="B1" s="775"/>
      <c r="C1" s="775"/>
      <c r="D1" s="775"/>
      <c r="E1" s="775"/>
      <c r="F1" s="775"/>
      <c r="G1" s="775"/>
      <c r="H1" s="775"/>
    </row>
    <row r="2" spans="1:8" ht="30.75">
      <c r="A2" s="776" t="s">
        <v>75</v>
      </c>
      <c r="B2" s="776"/>
      <c r="C2" s="776"/>
      <c r="D2" s="776"/>
      <c r="E2" s="776"/>
      <c r="F2" s="776"/>
      <c r="G2" s="776"/>
      <c r="H2" s="776"/>
    </row>
    <row r="3" spans="1:8" ht="26.25">
      <c r="A3" s="777" t="s">
        <v>319</v>
      </c>
      <c r="B3" s="777"/>
      <c r="C3" s="777"/>
      <c r="D3" s="777"/>
      <c r="E3" s="777"/>
      <c r="F3" s="777"/>
      <c r="G3" s="777"/>
      <c r="H3" s="777"/>
    </row>
    <row r="4" spans="1:8" s="723" customFormat="1" ht="26.25">
      <c r="A4" s="695"/>
      <c r="B4" s="695"/>
      <c r="C4" s="695"/>
      <c r="D4" s="695"/>
      <c r="E4" s="695"/>
      <c r="F4" s="695"/>
      <c r="G4" s="695"/>
      <c r="H4" s="695"/>
    </row>
    <row r="5" spans="1:8" s="723" customFormat="1" ht="18.75">
      <c r="A5" s="783" t="s">
        <v>385</v>
      </c>
      <c r="B5" s="783"/>
      <c r="C5" s="783"/>
      <c r="D5" s="783"/>
      <c r="E5" s="783"/>
      <c r="F5" s="783"/>
      <c r="G5" s="783"/>
      <c r="H5" s="783"/>
    </row>
    <row r="6" spans="1:8" s="723" customFormat="1">
      <c r="A6" s="779" t="s">
        <v>2</v>
      </c>
      <c r="B6" s="781" t="s">
        <v>76</v>
      </c>
      <c r="C6" s="709" t="s">
        <v>4</v>
      </c>
      <c r="D6" s="709" t="s">
        <v>5</v>
      </c>
      <c r="E6" s="709" t="s">
        <v>6</v>
      </c>
      <c r="F6" s="709" t="s">
        <v>7</v>
      </c>
      <c r="G6" s="709" t="s">
        <v>8</v>
      </c>
      <c r="H6" s="709" t="s">
        <v>9</v>
      </c>
    </row>
    <row r="7" spans="1:8" s="723" customFormat="1">
      <c r="A7" s="780"/>
      <c r="B7" s="782"/>
      <c r="C7" s="4" t="s">
        <v>10</v>
      </c>
      <c r="D7" s="4" t="s">
        <v>77</v>
      </c>
      <c r="E7" s="4" t="s">
        <v>78</v>
      </c>
      <c r="F7" s="54" t="s">
        <v>79</v>
      </c>
      <c r="G7" s="54" t="s">
        <v>79</v>
      </c>
      <c r="H7" s="4" t="s">
        <v>12</v>
      </c>
    </row>
    <row r="8" spans="1:8" s="723" customFormat="1">
      <c r="A8" s="135">
        <v>1</v>
      </c>
      <c r="B8" s="20" t="s">
        <v>80</v>
      </c>
      <c r="C8" s="135">
        <f>'Office Major'!C55</f>
        <v>0</v>
      </c>
      <c r="D8" s="135">
        <f>'Office Major'!D55</f>
        <v>0</v>
      </c>
      <c r="E8" s="135">
        <f>'Office Major'!E55</f>
        <v>0</v>
      </c>
      <c r="F8" s="135">
        <f>'Office Major'!F55</f>
        <v>0</v>
      </c>
      <c r="G8" s="135">
        <f>'Office Major'!G55</f>
        <v>0</v>
      </c>
      <c r="H8" s="135">
        <f>'Office Major'!H55</f>
        <v>0</v>
      </c>
    </row>
    <row r="9" spans="1:8" s="723" customFormat="1">
      <c r="A9" s="784" t="s">
        <v>49</v>
      </c>
      <c r="B9" s="784"/>
      <c r="C9" s="256">
        <f t="shared" ref="C9:H9" si="0">SUM(C7:C8)</f>
        <v>0</v>
      </c>
      <c r="D9" s="257">
        <f t="shared" si="0"/>
        <v>0</v>
      </c>
      <c r="E9" s="481">
        <f t="shared" si="0"/>
        <v>0</v>
      </c>
      <c r="F9" s="258">
        <f t="shared" si="0"/>
        <v>0</v>
      </c>
      <c r="G9" s="258">
        <f t="shared" si="0"/>
        <v>0</v>
      </c>
      <c r="H9" s="256">
        <f t="shared" si="0"/>
        <v>0</v>
      </c>
    </row>
    <row r="10" spans="1:8" s="723" customFormat="1" ht="15.75" customHeight="1">
      <c r="A10" s="695"/>
      <c r="B10" s="695"/>
      <c r="C10" s="695"/>
      <c r="D10" s="695"/>
      <c r="E10" s="695"/>
      <c r="F10" s="695"/>
      <c r="G10" s="695"/>
      <c r="H10" s="695"/>
    </row>
    <row r="11" spans="1:8" ht="18.75">
      <c r="A11" s="778" t="s">
        <v>14</v>
      </c>
      <c r="B11" s="778"/>
      <c r="C11" s="778"/>
      <c r="D11" s="778"/>
      <c r="E11" s="778"/>
      <c r="F11" s="778"/>
      <c r="G11" s="778"/>
      <c r="H11" s="778"/>
    </row>
    <row r="12" spans="1:8" s="350" customFormat="1" ht="17.100000000000001" customHeight="1">
      <c r="A12" s="779" t="s">
        <v>2</v>
      </c>
      <c r="B12" s="781" t="s">
        <v>76</v>
      </c>
      <c r="C12" s="709" t="s">
        <v>4</v>
      </c>
      <c r="D12" s="709" t="s">
        <v>5</v>
      </c>
      <c r="E12" s="709" t="s">
        <v>6</v>
      </c>
      <c r="F12" s="709" t="s">
        <v>7</v>
      </c>
      <c r="G12" s="709" t="s">
        <v>8</v>
      </c>
      <c r="H12" s="709" t="s">
        <v>9</v>
      </c>
    </row>
    <row r="13" spans="1:8" s="350" customFormat="1" ht="17.100000000000001" customHeight="1">
      <c r="A13" s="780"/>
      <c r="B13" s="782"/>
      <c r="C13" s="4" t="s">
        <v>10</v>
      </c>
      <c r="D13" s="4" t="s">
        <v>77</v>
      </c>
      <c r="E13" s="4" t="s">
        <v>78</v>
      </c>
      <c r="F13" s="54" t="s">
        <v>79</v>
      </c>
      <c r="G13" s="54" t="s">
        <v>79</v>
      </c>
      <c r="H13" s="4" t="s">
        <v>12</v>
      </c>
    </row>
    <row r="14" spans="1:8" s="350" customFormat="1" ht="17.100000000000001" customHeight="1">
      <c r="A14" s="135">
        <v>1</v>
      </c>
      <c r="B14" s="20" t="s">
        <v>80</v>
      </c>
      <c r="C14" s="282">
        <f>'Office Major'!C59</f>
        <v>0</v>
      </c>
      <c r="D14" s="282">
        <f>'Office Major'!D59</f>
        <v>0</v>
      </c>
      <c r="E14" s="282">
        <f>'Office Major'!E59</f>
        <v>0</v>
      </c>
      <c r="F14" s="282">
        <f>'Office Major'!F59</f>
        <v>0</v>
      </c>
      <c r="G14" s="282">
        <f>'Office Major'!G59</f>
        <v>0</v>
      </c>
      <c r="H14" s="282">
        <f>'Office Major'!H59</f>
        <v>0</v>
      </c>
    </row>
    <row r="15" spans="1:8" s="350" customFormat="1" ht="17.100000000000001" customHeight="1">
      <c r="A15" s="135">
        <v>2</v>
      </c>
      <c r="B15" s="20" t="s">
        <v>81</v>
      </c>
      <c r="C15" s="282">
        <f>'Office Major'!C158</f>
        <v>0</v>
      </c>
      <c r="D15" s="282">
        <f>'Office Major'!D158</f>
        <v>0</v>
      </c>
      <c r="E15" s="282">
        <f>'Office Major'!E158</f>
        <v>0</v>
      </c>
      <c r="F15" s="282">
        <f>'Office Major'!F158</f>
        <v>0</v>
      </c>
      <c r="G15" s="282">
        <f>'Office Major'!G158</f>
        <v>0</v>
      </c>
      <c r="H15" s="282">
        <f>'Office Major'!H158</f>
        <v>0</v>
      </c>
    </row>
    <row r="16" spans="1:8" s="350" customFormat="1" ht="17.100000000000001" customHeight="1">
      <c r="A16" s="135">
        <v>3</v>
      </c>
      <c r="B16" s="20" t="s">
        <v>82</v>
      </c>
      <c r="C16" s="135">
        <f>'Office Major'!C206</f>
        <v>0</v>
      </c>
      <c r="D16" s="135">
        <f>'Office Major'!D206</f>
        <v>0</v>
      </c>
      <c r="E16" s="135">
        <f>'Office Major'!E206</f>
        <v>0</v>
      </c>
      <c r="F16" s="135">
        <f>'Office Major'!F206</f>
        <v>0</v>
      </c>
      <c r="G16" s="135">
        <f>'Office Major'!G206</f>
        <v>0</v>
      </c>
      <c r="H16" s="135">
        <f>'Office Major'!H206</f>
        <v>0</v>
      </c>
    </row>
    <row r="17" spans="1:8" s="350" customFormat="1" ht="17.100000000000001" customHeight="1">
      <c r="A17" s="773" t="s">
        <v>49</v>
      </c>
      <c r="B17" s="774"/>
      <c r="C17" s="256">
        <f t="shared" ref="C17:H17" si="1">SUM(C14:C16)</f>
        <v>0</v>
      </c>
      <c r="D17" s="257">
        <f t="shared" si="1"/>
        <v>0</v>
      </c>
      <c r="E17" s="481">
        <f t="shared" si="1"/>
        <v>0</v>
      </c>
      <c r="F17" s="258">
        <f t="shared" si="1"/>
        <v>0</v>
      </c>
      <c r="G17" s="258">
        <f t="shared" si="1"/>
        <v>0</v>
      </c>
      <c r="H17" s="256">
        <f t="shared" si="1"/>
        <v>0</v>
      </c>
    </row>
    <row r="18" spans="1:8" s="350" customFormat="1" ht="17.100000000000001" customHeight="1">
      <c r="A18" s="482"/>
      <c r="B18" s="482"/>
      <c r="C18" s="483"/>
      <c r="D18" s="484"/>
      <c r="E18" s="485"/>
      <c r="F18" s="486"/>
      <c r="G18" s="486"/>
      <c r="H18" s="483"/>
    </row>
    <row r="19" spans="1:8" s="350" customFormat="1" ht="12" customHeight="1">
      <c r="A19" s="783" t="s">
        <v>386</v>
      </c>
      <c r="B19" s="783"/>
      <c r="C19" s="783"/>
      <c r="D19" s="783"/>
      <c r="E19" s="783"/>
      <c r="F19" s="783"/>
      <c r="G19" s="783"/>
      <c r="H19" s="783"/>
    </row>
    <row r="20" spans="1:8" s="350" customFormat="1" ht="17.100000000000001" customHeight="1">
      <c r="A20" s="98"/>
      <c r="B20" s="98"/>
      <c r="C20" s="99"/>
      <c r="D20" s="100"/>
      <c r="E20" s="98"/>
      <c r="F20" s="98"/>
      <c r="G20" s="98"/>
      <c r="H20" s="98"/>
    </row>
    <row r="21" spans="1:8" s="350" customFormat="1" ht="17.100000000000001" customHeight="1">
      <c r="A21" s="779" t="s">
        <v>2</v>
      </c>
      <c r="B21" s="781" t="s">
        <v>76</v>
      </c>
      <c r="C21" s="709" t="s">
        <v>4</v>
      </c>
      <c r="D21" s="709" t="s">
        <v>5</v>
      </c>
      <c r="E21" s="709" t="s">
        <v>6</v>
      </c>
      <c r="F21" s="709" t="s">
        <v>7</v>
      </c>
      <c r="G21" s="709" t="s">
        <v>8</v>
      </c>
      <c r="H21" s="709" t="s">
        <v>9</v>
      </c>
    </row>
    <row r="22" spans="1:8" s="350" customFormat="1" ht="17.100000000000001" customHeight="1">
      <c r="A22" s="780"/>
      <c r="B22" s="782"/>
      <c r="C22" s="4" t="s">
        <v>10</v>
      </c>
      <c r="D22" s="4" t="s">
        <v>77</v>
      </c>
      <c r="E22" s="4" t="s">
        <v>78</v>
      </c>
      <c r="F22" s="54" t="s">
        <v>79</v>
      </c>
      <c r="G22" s="54" t="s">
        <v>79</v>
      </c>
      <c r="H22" s="4" t="s">
        <v>12</v>
      </c>
    </row>
    <row r="23" spans="1:8" s="350" customFormat="1" ht="17.100000000000001" customHeight="1">
      <c r="A23" s="135">
        <v>1</v>
      </c>
      <c r="B23" s="20" t="s">
        <v>91</v>
      </c>
      <c r="C23" s="135">
        <f>'Office Major'!C16</f>
        <v>3</v>
      </c>
      <c r="D23" s="135">
        <f>'Office Major'!D16</f>
        <v>14.335000000000001</v>
      </c>
      <c r="E23" s="135">
        <f>'Office Major'!E16</f>
        <v>0</v>
      </c>
      <c r="F23" s="135">
        <f>'Office Major'!F16</f>
        <v>0</v>
      </c>
      <c r="G23" s="135">
        <f>'Office Major'!G16</f>
        <v>233963</v>
      </c>
      <c r="H23" s="135">
        <f>'Office Major'!H16</f>
        <v>12</v>
      </c>
    </row>
    <row r="24" spans="1:8" s="350" customFormat="1" ht="17.100000000000001" customHeight="1">
      <c r="A24" s="784" t="s">
        <v>49</v>
      </c>
      <c r="B24" s="784"/>
      <c r="C24" s="256">
        <f t="shared" ref="C24:H24" si="2">SUM(C22:C23)</f>
        <v>3</v>
      </c>
      <c r="D24" s="257">
        <f t="shared" si="2"/>
        <v>14.335000000000001</v>
      </c>
      <c r="E24" s="481">
        <f t="shared" si="2"/>
        <v>0</v>
      </c>
      <c r="F24" s="258">
        <f t="shared" si="2"/>
        <v>0</v>
      </c>
      <c r="G24" s="258">
        <f t="shared" si="2"/>
        <v>233963</v>
      </c>
      <c r="H24" s="256">
        <f t="shared" si="2"/>
        <v>12</v>
      </c>
    </row>
    <row r="25" spans="1:8" s="350" customFormat="1" ht="17.100000000000001" customHeight="1">
      <c r="A25" s="696"/>
      <c r="B25" s="696"/>
      <c r="C25" s="483"/>
      <c r="D25" s="484"/>
      <c r="E25" s="485"/>
      <c r="F25" s="486"/>
      <c r="G25" s="486"/>
      <c r="H25" s="483"/>
    </row>
    <row r="26" spans="1:8" s="350" customFormat="1" ht="17.100000000000001" customHeight="1">
      <c r="A26" s="482"/>
      <c r="B26" s="482"/>
      <c r="C26" s="483"/>
      <c r="D26" s="484"/>
      <c r="E26" s="485"/>
      <c r="F26" s="486"/>
      <c r="G26" s="486"/>
      <c r="H26" s="483"/>
    </row>
    <row r="27" spans="1:8" s="350" customFormat="1" ht="17.100000000000001" customHeight="1">
      <c r="A27" s="785" t="s">
        <v>388</v>
      </c>
      <c r="B27" s="785"/>
      <c r="C27" s="785"/>
      <c r="D27" s="785"/>
      <c r="E27" s="785"/>
      <c r="F27" s="785"/>
      <c r="G27" s="785"/>
      <c r="H27" s="785"/>
    </row>
    <row r="28" spans="1:8" s="350" customFormat="1" ht="17.100000000000001" customHeight="1">
      <c r="A28" s="779" t="s">
        <v>2</v>
      </c>
      <c r="B28" s="781" t="s">
        <v>76</v>
      </c>
      <c r="C28" s="709" t="s">
        <v>4</v>
      </c>
      <c r="D28" s="709" t="s">
        <v>5</v>
      </c>
      <c r="E28" s="709" t="s">
        <v>6</v>
      </c>
      <c r="F28" s="709" t="s">
        <v>7</v>
      </c>
      <c r="G28" s="709" t="s">
        <v>8</v>
      </c>
      <c r="H28" s="709" t="s">
        <v>9</v>
      </c>
    </row>
    <row r="29" spans="1:8" s="350" customFormat="1" ht="17.100000000000001" customHeight="1">
      <c r="A29" s="780"/>
      <c r="B29" s="782"/>
      <c r="C29" s="4" t="s">
        <v>10</v>
      </c>
      <c r="D29" s="4" t="s">
        <v>77</v>
      </c>
      <c r="E29" s="4" t="s">
        <v>78</v>
      </c>
      <c r="F29" s="54" t="s">
        <v>79</v>
      </c>
      <c r="G29" s="54" t="s">
        <v>79</v>
      </c>
      <c r="H29" s="4" t="s">
        <v>12</v>
      </c>
    </row>
    <row r="30" spans="1:8" s="350" customFormat="1" ht="17.100000000000001" customHeight="1">
      <c r="A30" s="135">
        <v>1</v>
      </c>
      <c r="B30" s="20" t="s">
        <v>389</v>
      </c>
      <c r="C30" s="248">
        <f>'Office Major'!C126</f>
        <v>0</v>
      </c>
      <c r="D30" s="697">
        <f>'Office Major'!D126</f>
        <v>0</v>
      </c>
      <c r="E30" s="697">
        <f>'Office Major'!E126</f>
        <v>0</v>
      </c>
      <c r="F30" s="697">
        <f>'Office Major'!F126</f>
        <v>0</v>
      </c>
      <c r="G30" s="697">
        <f>'Office Major'!G126</f>
        <v>0</v>
      </c>
      <c r="H30" s="697">
        <f>'Office Major'!H126</f>
        <v>0</v>
      </c>
    </row>
    <row r="31" spans="1:8" s="350" customFormat="1" ht="17.100000000000001" customHeight="1">
      <c r="A31" s="773" t="s">
        <v>49</v>
      </c>
      <c r="B31" s="774"/>
      <c r="C31" s="256">
        <f t="shared" ref="C31:H31" si="3">SUM(C30:C30)</f>
        <v>0</v>
      </c>
      <c r="D31" s="257">
        <f t="shared" si="3"/>
        <v>0</v>
      </c>
      <c r="E31" s="258">
        <f t="shared" si="3"/>
        <v>0</v>
      </c>
      <c r="F31" s="258">
        <f t="shared" si="3"/>
        <v>0</v>
      </c>
      <c r="G31" s="258">
        <f t="shared" si="3"/>
        <v>0</v>
      </c>
      <c r="H31" s="256">
        <f t="shared" si="3"/>
        <v>0</v>
      </c>
    </row>
    <row r="32" spans="1:8" s="350" customFormat="1" ht="17.100000000000001" customHeight="1">
      <c r="A32" s="482"/>
      <c r="B32" s="482"/>
      <c r="C32" s="483"/>
      <c r="D32" s="484"/>
      <c r="E32" s="485"/>
      <c r="F32" s="486"/>
      <c r="G32" s="486"/>
      <c r="H32" s="483"/>
    </row>
    <row r="33" spans="1:8" s="350" customFormat="1" ht="17.100000000000001" customHeight="1">
      <c r="A33" s="785" t="s">
        <v>387</v>
      </c>
      <c r="B33" s="785"/>
      <c r="C33" s="785"/>
      <c r="D33" s="785"/>
      <c r="E33" s="785"/>
      <c r="F33" s="785"/>
      <c r="G33" s="785"/>
      <c r="H33" s="785"/>
    </row>
    <row r="34" spans="1:8" s="350" customFormat="1" ht="17.100000000000001" customHeight="1">
      <c r="A34" s="779" t="s">
        <v>2</v>
      </c>
      <c r="B34" s="781" t="s">
        <v>76</v>
      </c>
      <c r="C34" s="709" t="s">
        <v>4</v>
      </c>
      <c r="D34" s="709" t="s">
        <v>5</v>
      </c>
      <c r="E34" s="709" t="s">
        <v>6</v>
      </c>
      <c r="F34" s="709" t="s">
        <v>7</v>
      </c>
      <c r="G34" s="709" t="s">
        <v>8</v>
      </c>
      <c r="H34" s="709" t="s">
        <v>9</v>
      </c>
    </row>
    <row r="35" spans="1:8" s="350" customFormat="1" ht="17.100000000000001" customHeight="1">
      <c r="A35" s="780"/>
      <c r="B35" s="782"/>
      <c r="C35" s="4" t="s">
        <v>10</v>
      </c>
      <c r="D35" s="4" t="s">
        <v>77</v>
      </c>
      <c r="E35" s="4" t="s">
        <v>78</v>
      </c>
      <c r="F35" s="54" t="s">
        <v>79</v>
      </c>
      <c r="G35" s="54" t="s">
        <v>79</v>
      </c>
      <c r="H35" s="4" t="s">
        <v>12</v>
      </c>
    </row>
    <row r="36" spans="1:8" s="350" customFormat="1" ht="17.100000000000001" customHeight="1">
      <c r="A36" s="135">
        <v>1</v>
      </c>
      <c r="B36" s="20" t="s">
        <v>91</v>
      </c>
      <c r="C36" s="184">
        <f>'Office Major'!C17</f>
        <v>1</v>
      </c>
      <c r="D36" s="184">
        <f>'Office Major'!D17</f>
        <v>46.32</v>
      </c>
      <c r="E36" s="184">
        <f>'Office Major'!E17</f>
        <v>0</v>
      </c>
      <c r="F36" s="184">
        <f>'Office Major'!F17</f>
        <v>0</v>
      </c>
      <c r="G36" s="184">
        <f>'Office Major'!G17</f>
        <v>185280</v>
      </c>
      <c r="H36" s="184">
        <f>'Office Major'!H17</f>
        <v>4</v>
      </c>
    </row>
    <row r="37" spans="1:8" s="350" customFormat="1" ht="17.100000000000001" customHeight="1">
      <c r="A37" s="784" t="s">
        <v>49</v>
      </c>
      <c r="B37" s="784"/>
      <c r="C37" s="256">
        <f t="shared" ref="C37:H37" si="4">SUM(C36:C36)</f>
        <v>1</v>
      </c>
      <c r="D37" s="257">
        <f t="shared" si="4"/>
        <v>46.32</v>
      </c>
      <c r="E37" s="258">
        <f t="shared" si="4"/>
        <v>0</v>
      </c>
      <c r="F37" s="258">
        <f t="shared" si="4"/>
        <v>0</v>
      </c>
      <c r="G37" s="258">
        <f t="shared" si="4"/>
        <v>185280</v>
      </c>
      <c r="H37" s="256">
        <f t="shared" si="4"/>
        <v>4</v>
      </c>
    </row>
    <row r="38" spans="1:8" s="350" customFormat="1" ht="17.100000000000001" customHeight="1">
      <c r="A38" s="482"/>
      <c r="B38" s="482"/>
      <c r="C38" s="483"/>
      <c r="D38" s="484"/>
      <c r="E38" s="485"/>
      <c r="F38" s="486"/>
      <c r="G38" s="486"/>
      <c r="H38" s="483"/>
    </row>
    <row r="39" spans="1:8" s="350" customFormat="1" ht="17.100000000000001" customHeight="1">
      <c r="A39" s="783" t="s">
        <v>338</v>
      </c>
      <c r="B39" s="783"/>
      <c r="C39" s="783"/>
      <c r="D39" s="783"/>
      <c r="E39" s="783"/>
      <c r="F39" s="783"/>
      <c r="G39" s="783"/>
      <c r="H39" s="783"/>
    </row>
    <row r="40" spans="1:8" s="350" customFormat="1" ht="17.100000000000001" customHeight="1">
      <c r="A40" s="98"/>
      <c r="B40" s="98"/>
      <c r="C40" s="99"/>
      <c r="D40" s="100"/>
      <c r="E40" s="98"/>
      <c r="F40" s="98"/>
      <c r="G40" s="98"/>
      <c r="H40" s="98"/>
    </row>
    <row r="41" spans="1:8" s="350" customFormat="1" ht="17.100000000000001" customHeight="1">
      <c r="A41" s="779" t="s">
        <v>2</v>
      </c>
      <c r="B41" s="781" t="s">
        <v>76</v>
      </c>
      <c r="C41" s="709" t="s">
        <v>4</v>
      </c>
      <c r="D41" s="709" t="s">
        <v>5</v>
      </c>
      <c r="E41" s="709" t="s">
        <v>6</v>
      </c>
      <c r="F41" s="709" t="s">
        <v>7</v>
      </c>
      <c r="G41" s="709" t="s">
        <v>8</v>
      </c>
      <c r="H41" s="709" t="s">
        <v>9</v>
      </c>
    </row>
    <row r="42" spans="1:8" s="350" customFormat="1" ht="17.100000000000001" customHeight="1">
      <c r="A42" s="780"/>
      <c r="B42" s="782"/>
      <c r="C42" s="4" t="s">
        <v>10</v>
      </c>
      <c r="D42" s="4" t="s">
        <v>77</v>
      </c>
      <c r="E42" s="4" t="s">
        <v>78</v>
      </c>
      <c r="F42" s="54" t="s">
        <v>79</v>
      </c>
      <c r="G42" s="54" t="s">
        <v>79</v>
      </c>
      <c r="H42" s="4" t="s">
        <v>12</v>
      </c>
    </row>
    <row r="43" spans="1:8" s="350" customFormat="1" ht="17.100000000000001" customHeight="1">
      <c r="A43" s="135">
        <v>1</v>
      </c>
      <c r="B43" s="20" t="s">
        <v>82</v>
      </c>
      <c r="C43" s="135">
        <f>'Office Major'!C205</f>
        <v>1</v>
      </c>
      <c r="D43" s="135">
        <f>'Office Major'!D205</f>
        <v>123.5</v>
      </c>
      <c r="E43" s="135">
        <f>'Office Major'!E205</f>
        <v>3221.49</v>
      </c>
      <c r="F43" s="135">
        <f>'Office Major'!F205</f>
        <v>0</v>
      </c>
      <c r="G43" s="135">
        <f>'Office Major'!G205</f>
        <v>323000</v>
      </c>
      <c r="H43" s="135">
        <f>'Office Major'!H205</f>
        <v>6</v>
      </c>
    </row>
    <row r="44" spans="1:8" s="350" customFormat="1" ht="17.100000000000001" customHeight="1">
      <c r="A44" s="784" t="s">
        <v>49</v>
      </c>
      <c r="B44" s="784"/>
      <c r="C44" s="256">
        <f t="shared" ref="C44:H44" si="5">SUM(C42:C43)</f>
        <v>1</v>
      </c>
      <c r="D44" s="257">
        <f t="shared" si="5"/>
        <v>123.5</v>
      </c>
      <c r="E44" s="481">
        <f t="shared" si="5"/>
        <v>3221.49</v>
      </c>
      <c r="F44" s="258">
        <f t="shared" si="5"/>
        <v>0</v>
      </c>
      <c r="G44" s="258">
        <f t="shared" si="5"/>
        <v>323000</v>
      </c>
      <c r="H44" s="256">
        <f t="shared" si="5"/>
        <v>6</v>
      </c>
    </row>
    <row r="45" spans="1:8" s="350" customFormat="1" ht="17.100000000000001" customHeight="1">
      <c r="A45" s="482"/>
      <c r="B45" s="482"/>
      <c r="C45" s="483"/>
      <c r="D45" s="484"/>
      <c r="E45" s="485"/>
      <c r="F45" s="486"/>
      <c r="G45" s="486"/>
      <c r="H45" s="483"/>
    </row>
    <row r="46" spans="1:8" s="350" customFormat="1" ht="17.100000000000001" customHeight="1">
      <c r="A46" s="785" t="s">
        <v>15</v>
      </c>
      <c r="B46" s="785"/>
      <c r="C46" s="785"/>
      <c r="D46" s="785"/>
      <c r="E46" s="785"/>
      <c r="F46" s="785"/>
      <c r="G46" s="785"/>
      <c r="H46" s="785"/>
    </row>
    <row r="47" spans="1:8" s="350" customFormat="1" ht="17.100000000000001" customHeight="1">
      <c r="A47" s="779" t="s">
        <v>2</v>
      </c>
      <c r="B47" s="781" t="s">
        <v>76</v>
      </c>
      <c r="C47" s="709" t="s">
        <v>4</v>
      </c>
      <c r="D47" s="709" t="s">
        <v>5</v>
      </c>
      <c r="E47" s="709" t="s">
        <v>6</v>
      </c>
      <c r="F47" s="709" t="s">
        <v>7</v>
      </c>
      <c r="G47" s="709" t="s">
        <v>8</v>
      </c>
      <c r="H47" s="709" t="s">
        <v>9</v>
      </c>
    </row>
    <row r="48" spans="1:8" s="350" customFormat="1" ht="17.100000000000001" customHeight="1">
      <c r="A48" s="780"/>
      <c r="B48" s="782"/>
      <c r="C48" s="4" t="s">
        <v>10</v>
      </c>
      <c r="D48" s="4" t="s">
        <v>77</v>
      </c>
      <c r="E48" s="4" t="s">
        <v>78</v>
      </c>
      <c r="F48" s="54" t="s">
        <v>79</v>
      </c>
      <c r="G48" s="54" t="s">
        <v>79</v>
      </c>
      <c r="H48" s="4" t="s">
        <v>12</v>
      </c>
    </row>
    <row r="49" spans="1:8" s="350" customFormat="1" ht="17.100000000000001" customHeight="1">
      <c r="A49" s="135">
        <v>1</v>
      </c>
      <c r="B49" s="196" t="s">
        <v>83</v>
      </c>
      <c r="C49" s="184">
        <f>'Office Major'!C112</f>
        <v>3</v>
      </c>
      <c r="D49" s="184">
        <f>'Office Major'!D112</f>
        <v>706.75</v>
      </c>
      <c r="E49" s="184">
        <f>'Office Major'!E112</f>
        <v>1103992</v>
      </c>
      <c r="F49" s="184">
        <f>'Office Major'!F112</f>
        <v>2207984000</v>
      </c>
      <c r="G49" s="184">
        <f>'Office Major'!G112</f>
        <v>169828000</v>
      </c>
      <c r="H49" s="184">
        <f>'Office Major'!H112</f>
        <v>1890</v>
      </c>
    </row>
    <row r="50" spans="1:8" s="350" customFormat="1" ht="17.100000000000001" customHeight="1">
      <c r="A50" s="773" t="s">
        <v>49</v>
      </c>
      <c r="B50" s="774"/>
      <c r="C50" s="256">
        <f t="shared" ref="C50:H50" si="6">SUM(C49:C49)</f>
        <v>3</v>
      </c>
      <c r="D50" s="257">
        <f t="shared" si="6"/>
        <v>706.75</v>
      </c>
      <c r="E50" s="258">
        <f t="shared" si="6"/>
        <v>1103992</v>
      </c>
      <c r="F50" s="258">
        <f t="shared" si="6"/>
        <v>2207984000</v>
      </c>
      <c r="G50" s="258">
        <f t="shared" si="6"/>
        <v>169828000</v>
      </c>
      <c r="H50" s="256">
        <f t="shared" si="6"/>
        <v>1890</v>
      </c>
    </row>
    <row r="51" spans="1:8" s="350" customFormat="1" ht="17.100000000000001" customHeight="1">
      <c r="A51" s="98"/>
      <c r="B51" s="98"/>
      <c r="C51" s="99"/>
      <c r="D51" s="100"/>
      <c r="E51" s="98"/>
      <c r="F51" s="98"/>
      <c r="G51" s="98"/>
      <c r="H51" s="98"/>
    </row>
    <row r="52" spans="1:8" s="350" customFormat="1" ht="17.100000000000001" customHeight="1">
      <c r="A52" s="785" t="s">
        <v>84</v>
      </c>
      <c r="B52" s="785"/>
      <c r="C52" s="785"/>
      <c r="D52" s="785"/>
      <c r="E52" s="785"/>
      <c r="F52" s="785"/>
      <c r="G52" s="785"/>
      <c r="H52" s="785"/>
    </row>
    <row r="53" spans="1:8" s="350" customFormat="1" ht="17.100000000000001" customHeight="1">
      <c r="A53" s="779" t="s">
        <v>2</v>
      </c>
      <c r="B53" s="781" t="s">
        <v>76</v>
      </c>
      <c r="C53" s="709" t="s">
        <v>4</v>
      </c>
      <c r="D53" s="709" t="s">
        <v>5</v>
      </c>
      <c r="E53" s="709" t="s">
        <v>6</v>
      </c>
      <c r="F53" s="709" t="s">
        <v>7</v>
      </c>
      <c r="G53" s="709" t="s">
        <v>8</v>
      </c>
      <c r="H53" s="709" t="s">
        <v>9</v>
      </c>
    </row>
    <row r="54" spans="1:8" s="350" customFormat="1" ht="17.100000000000001" customHeight="1">
      <c r="A54" s="780"/>
      <c r="B54" s="782"/>
      <c r="C54" s="4" t="s">
        <v>10</v>
      </c>
      <c r="D54" s="4" t="s">
        <v>77</v>
      </c>
      <c r="E54" s="4" t="s">
        <v>78</v>
      </c>
      <c r="F54" s="54" t="s">
        <v>79</v>
      </c>
      <c r="G54" s="54" t="s">
        <v>79</v>
      </c>
      <c r="H54" s="4" t="s">
        <v>12</v>
      </c>
    </row>
    <row r="55" spans="1:8" s="350" customFormat="1" ht="17.100000000000001" customHeight="1">
      <c r="A55" s="135">
        <v>1</v>
      </c>
      <c r="B55" s="196" t="s">
        <v>85</v>
      </c>
      <c r="C55" s="135">
        <f>'Office Major'!C27</f>
        <v>1</v>
      </c>
      <c r="D55" s="135">
        <f>'Office Major'!D27</f>
        <v>69.367000000000004</v>
      </c>
      <c r="E55" s="135">
        <f>'Office Major'!E27</f>
        <v>0</v>
      </c>
      <c r="F55" s="135">
        <f>'Office Major'!F27</f>
        <v>0</v>
      </c>
      <c r="G55" s="135">
        <f>'Office Major'!G27</f>
        <v>0</v>
      </c>
      <c r="H55" s="135">
        <f>'Office Major'!H27</f>
        <v>0</v>
      </c>
    </row>
    <row r="56" spans="1:8" s="350" customFormat="1" ht="17.100000000000001" customHeight="1">
      <c r="A56" s="135">
        <v>2</v>
      </c>
      <c r="B56" s="196" t="s">
        <v>80</v>
      </c>
      <c r="C56" s="135">
        <f>'Office Major'!C61</f>
        <v>2</v>
      </c>
      <c r="D56" s="497">
        <f>'Office Major'!D61</f>
        <v>1989.2844</v>
      </c>
      <c r="E56" s="135">
        <f>'Office Major'!E61</f>
        <v>3928951</v>
      </c>
      <c r="F56" s="135">
        <f>'Office Major'!F61</f>
        <v>7857902000</v>
      </c>
      <c r="G56" s="135">
        <f>'Office Major'!G61</f>
        <v>300689234</v>
      </c>
      <c r="H56" s="135">
        <f>'Office Major'!H61</f>
        <v>815</v>
      </c>
    </row>
    <row r="57" spans="1:8" s="350" customFormat="1" ht="17.100000000000001" customHeight="1">
      <c r="A57" s="135">
        <v>3</v>
      </c>
      <c r="B57" s="196" t="s">
        <v>86</v>
      </c>
      <c r="C57" s="135">
        <f>'Office Major'!C93</f>
        <v>2</v>
      </c>
      <c r="D57" s="135">
        <f>'Office Major'!D93</f>
        <v>29.481999999999999</v>
      </c>
      <c r="E57" s="135">
        <f>'Office Major'!E93</f>
        <v>0</v>
      </c>
      <c r="F57" s="135">
        <f>'Office Major'!F93</f>
        <v>0</v>
      </c>
      <c r="G57" s="135">
        <f>'Office Major'!G93</f>
        <v>0</v>
      </c>
      <c r="H57" s="135">
        <f>'Office Major'!H93</f>
        <v>2</v>
      </c>
    </row>
    <row r="58" spans="1:8" s="350" customFormat="1" ht="17.100000000000001" customHeight="1">
      <c r="A58" s="135">
        <v>4</v>
      </c>
      <c r="B58" s="20" t="s">
        <v>83</v>
      </c>
      <c r="C58" s="184">
        <f>'Office Major'!C113</f>
        <v>7</v>
      </c>
      <c r="D58" s="184">
        <f>'Office Major'!D113</f>
        <v>102.96</v>
      </c>
      <c r="E58" s="184">
        <f>'Office Major'!E113</f>
        <v>32694</v>
      </c>
      <c r="F58" s="184">
        <f>'Office Major'!F113</f>
        <v>19616400</v>
      </c>
      <c r="G58" s="184">
        <f>'Office Major'!G113</f>
        <v>1634000</v>
      </c>
      <c r="H58" s="184">
        <f>'Office Major'!H113</f>
        <v>25</v>
      </c>
    </row>
    <row r="59" spans="1:8" s="350" customFormat="1" ht="17.100000000000001" customHeight="1">
      <c r="A59" s="135">
        <v>5</v>
      </c>
      <c r="B59" s="196" t="s">
        <v>87</v>
      </c>
      <c r="C59" s="277">
        <f>'Office Major'!C125</f>
        <v>3</v>
      </c>
      <c r="D59" s="277">
        <f>'Office Major'!D125</f>
        <v>14.44</v>
      </c>
      <c r="E59" s="277">
        <f>'Office Major'!E125</f>
        <v>157800</v>
      </c>
      <c r="F59" s="277">
        <f>'Office Major'!F125</f>
        <v>44815200</v>
      </c>
      <c r="G59" s="277">
        <f>'Office Major'!G125</f>
        <v>4734000</v>
      </c>
      <c r="H59" s="277">
        <f>'Office Major'!H125</f>
        <v>150</v>
      </c>
    </row>
    <row r="60" spans="1:8" s="350" customFormat="1" ht="17.100000000000001" customHeight="1">
      <c r="A60" s="135">
        <v>6</v>
      </c>
      <c r="B60" s="196" t="s">
        <v>88</v>
      </c>
      <c r="C60" s="277">
        <f>'Office Major'!C147</f>
        <v>2</v>
      </c>
      <c r="D60" s="277">
        <f>'Office Major'!D147</f>
        <v>29.56</v>
      </c>
      <c r="E60" s="277">
        <f>'Office Major'!E147</f>
        <v>14425</v>
      </c>
      <c r="F60" s="277">
        <f>'Office Major'!F147</f>
        <v>28855000</v>
      </c>
      <c r="G60" s="277">
        <f>'Office Major'!G147</f>
        <v>1410000</v>
      </c>
      <c r="H60" s="277">
        <f>'Office Major'!H147</f>
        <v>0</v>
      </c>
    </row>
    <row r="61" spans="1:8" s="350" customFormat="1" ht="17.100000000000001" customHeight="1">
      <c r="A61" s="773" t="s">
        <v>49</v>
      </c>
      <c r="B61" s="774"/>
      <c r="C61" s="256">
        <f t="shared" ref="C61:H61" si="7">SUM(C55:C60)</f>
        <v>17</v>
      </c>
      <c r="D61" s="257">
        <f t="shared" si="7"/>
        <v>2235.0934000000002</v>
      </c>
      <c r="E61" s="258">
        <f t="shared" si="7"/>
        <v>4133870</v>
      </c>
      <c r="F61" s="258">
        <f t="shared" si="7"/>
        <v>7951188600</v>
      </c>
      <c r="G61" s="258">
        <f t="shared" si="7"/>
        <v>308467234</v>
      </c>
      <c r="H61" s="256">
        <f t="shared" si="7"/>
        <v>992</v>
      </c>
    </row>
    <row r="62" spans="1:8" s="350" customFormat="1" ht="17.100000000000001" customHeight="1">
      <c r="A62" s="487"/>
      <c r="B62" s="488"/>
      <c r="C62" s="489"/>
      <c r="D62" s="490"/>
      <c r="E62" s="491"/>
      <c r="F62" s="491"/>
      <c r="G62" s="491"/>
      <c r="H62" s="489"/>
    </row>
    <row r="63" spans="1:8" s="350" customFormat="1" ht="17.100000000000001" customHeight="1">
      <c r="A63" s="785" t="s">
        <v>320</v>
      </c>
      <c r="B63" s="785"/>
      <c r="C63" s="785"/>
      <c r="D63" s="785"/>
      <c r="E63" s="785"/>
      <c r="F63" s="785"/>
      <c r="G63" s="785"/>
      <c r="H63" s="785"/>
    </row>
    <row r="64" spans="1:8" s="350" customFormat="1" ht="17.100000000000001" customHeight="1">
      <c r="A64" s="779" t="s">
        <v>2</v>
      </c>
      <c r="B64" s="781" t="s">
        <v>76</v>
      </c>
      <c r="C64" s="709" t="s">
        <v>4</v>
      </c>
      <c r="D64" s="709" t="s">
        <v>5</v>
      </c>
      <c r="E64" s="709" t="s">
        <v>6</v>
      </c>
      <c r="F64" s="709" t="s">
        <v>7</v>
      </c>
      <c r="G64" s="709" t="s">
        <v>8</v>
      </c>
      <c r="H64" s="709" t="s">
        <v>9</v>
      </c>
    </row>
    <row r="65" spans="1:8" s="350" customFormat="1" ht="17.100000000000001" customHeight="1">
      <c r="A65" s="780"/>
      <c r="B65" s="782"/>
      <c r="C65" s="4" t="s">
        <v>10</v>
      </c>
      <c r="D65" s="4" t="s">
        <v>77</v>
      </c>
      <c r="E65" s="4" t="s">
        <v>78</v>
      </c>
      <c r="F65" s="54" t="s">
        <v>79</v>
      </c>
      <c r="G65" s="54" t="s">
        <v>79</v>
      </c>
      <c r="H65" s="4" t="s">
        <v>12</v>
      </c>
    </row>
    <row r="66" spans="1:8" s="350" customFormat="1" ht="17.100000000000001" customHeight="1">
      <c r="A66" s="135">
        <v>1</v>
      </c>
      <c r="B66" s="196" t="s">
        <v>80</v>
      </c>
      <c r="C66" s="64">
        <f>'Office Major'!C57</f>
        <v>1</v>
      </c>
      <c r="D66" s="64">
        <f>'Office Major'!D57</f>
        <v>1200</v>
      </c>
      <c r="E66" s="199">
        <f>'Office Major'!E57</f>
        <v>4704630.6919999998</v>
      </c>
      <c r="F66" s="64">
        <f>'Office Major'!F57</f>
        <v>9879724453.2000008</v>
      </c>
      <c r="G66" s="64">
        <f>'Office Major'!G57</f>
        <v>7361475687</v>
      </c>
      <c r="H66" s="64">
        <f>'Office Major'!H57</f>
        <v>2681</v>
      </c>
    </row>
    <row r="67" spans="1:8" s="350" customFormat="1" ht="17.100000000000001" customHeight="1">
      <c r="A67" s="135">
        <v>2</v>
      </c>
      <c r="B67" s="196" t="s">
        <v>89</v>
      </c>
      <c r="C67" s="113">
        <f>'Office Major'!C154</f>
        <v>1</v>
      </c>
      <c r="D67" s="113">
        <f>'Office Major'!D154</f>
        <v>383.78</v>
      </c>
      <c r="E67" s="113">
        <f>'Office Major'!E154</f>
        <v>0</v>
      </c>
      <c r="F67" s="113">
        <f>'Office Major'!F154</f>
        <v>0</v>
      </c>
      <c r="G67" s="113">
        <f>'Office Major'!G154</f>
        <v>2303000</v>
      </c>
      <c r="H67" s="113">
        <f>'Office Major'!H154</f>
        <v>0</v>
      </c>
    </row>
    <row r="68" spans="1:8" s="350" customFormat="1" ht="17.100000000000001" customHeight="1">
      <c r="A68" s="135">
        <v>3</v>
      </c>
      <c r="B68" s="196" t="s">
        <v>82</v>
      </c>
      <c r="C68" s="102">
        <f>'Office Major'!C201</f>
        <v>0</v>
      </c>
      <c r="D68" s="102">
        <f>'Office Major'!D201</f>
        <v>0</v>
      </c>
      <c r="E68" s="102">
        <f>'Office Major'!E201</f>
        <v>0</v>
      </c>
      <c r="F68" s="102">
        <f>'Office Major'!F201</f>
        <v>0</v>
      </c>
      <c r="G68" s="102">
        <f>'Office Major'!G201</f>
        <v>0</v>
      </c>
      <c r="H68" s="102">
        <f>'Office Major'!H201</f>
        <v>0</v>
      </c>
    </row>
    <row r="69" spans="1:8" s="350" customFormat="1" ht="17.100000000000001" customHeight="1">
      <c r="A69" s="135">
        <v>4</v>
      </c>
      <c r="B69" s="196" t="s">
        <v>90</v>
      </c>
      <c r="C69" s="184">
        <f>'Office Major'!C179</f>
        <v>2</v>
      </c>
      <c r="D69" s="184">
        <f>'Office Major'!D179</f>
        <v>115</v>
      </c>
      <c r="E69" s="184">
        <f>'Office Major'!E179</f>
        <v>0</v>
      </c>
      <c r="F69" s="184">
        <f>'Office Major'!F179</f>
        <v>0</v>
      </c>
      <c r="G69" s="184">
        <f>'Office Major'!G179</f>
        <v>768000</v>
      </c>
      <c r="H69" s="184">
        <f>'Office Major'!H179</f>
        <v>0</v>
      </c>
    </row>
    <row r="70" spans="1:8" s="350" customFormat="1" ht="17.100000000000001" customHeight="1">
      <c r="A70" s="135">
        <v>5</v>
      </c>
      <c r="B70" s="196" t="s">
        <v>91</v>
      </c>
      <c r="C70" s="110">
        <f>'Office Major'!C19</f>
        <v>1</v>
      </c>
      <c r="D70" s="110">
        <f>'Office Major'!D19</f>
        <v>480.45</v>
      </c>
      <c r="E70" s="110">
        <f>'Office Major'!E19</f>
        <v>760100</v>
      </c>
      <c r="F70" s="110">
        <f>'Office Major'!F19</f>
        <v>1596210000</v>
      </c>
      <c r="G70" s="110">
        <f>'Office Major'!G19</f>
        <v>816172350</v>
      </c>
      <c r="H70" s="110">
        <f>'Office Major'!H19</f>
        <v>400</v>
      </c>
    </row>
    <row r="71" spans="1:8" s="350" customFormat="1" ht="17.100000000000001" customHeight="1">
      <c r="A71" s="773" t="s">
        <v>49</v>
      </c>
      <c r="B71" s="774"/>
      <c r="C71" s="256">
        <f t="shared" ref="C71:H71" si="8">SUM(C66:C70)</f>
        <v>5</v>
      </c>
      <c r="D71" s="257">
        <f t="shared" si="8"/>
        <v>2179.23</v>
      </c>
      <c r="E71" s="258">
        <f t="shared" si="8"/>
        <v>5464730.6919999998</v>
      </c>
      <c r="F71" s="258">
        <f t="shared" si="8"/>
        <v>11475934453.200001</v>
      </c>
      <c r="G71" s="258">
        <f t="shared" si="8"/>
        <v>8180719037</v>
      </c>
      <c r="H71" s="256">
        <f t="shared" si="8"/>
        <v>3081</v>
      </c>
    </row>
    <row r="72" spans="1:8" s="350" customFormat="1" ht="17.100000000000001" customHeight="1">
      <c r="A72" s="487"/>
      <c r="B72" s="488"/>
      <c r="C72" s="489"/>
      <c r="D72" s="490"/>
      <c r="E72" s="491"/>
      <c r="F72" s="491"/>
      <c r="G72" s="491"/>
      <c r="H72" s="489"/>
    </row>
    <row r="73" spans="1:8" s="350" customFormat="1" ht="17.100000000000001" customHeight="1">
      <c r="A73" s="786" t="s">
        <v>341</v>
      </c>
      <c r="B73" s="786"/>
      <c r="C73" s="786"/>
      <c r="D73" s="786"/>
      <c r="E73" s="786"/>
      <c r="F73" s="786"/>
      <c r="G73" s="786"/>
      <c r="H73" s="786"/>
    </row>
    <row r="74" spans="1:8" s="350" customFormat="1" ht="17.100000000000001" customHeight="1">
      <c r="A74" s="492"/>
      <c r="B74" s="493"/>
      <c r="C74" s="494"/>
      <c r="D74" s="495"/>
      <c r="E74" s="496"/>
      <c r="F74" s="496"/>
      <c r="G74" s="496"/>
      <c r="H74" s="494"/>
    </row>
    <row r="75" spans="1:8" s="350" customFormat="1" ht="17.100000000000001" customHeight="1">
      <c r="A75" s="779" t="s">
        <v>2</v>
      </c>
      <c r="B75" s="781" t="s">
        <v>76</v>
      </c>
      <c r="C75" s="709" t="s">
        <v>4</v>
      </c>
      <c r="D75" s="709" t="s">
        <v>5</v>
      </c>
      <c r="E75" s="709" t="s">
        <v>6</v>
      </c>
      <c r="F75" s="709" t="s">
        <v>7</v>
      </c>
      <c r="G75" s="709" t="s">
        <v>8</v>
      </c>
      <c r="H75" s="709" t="s">
        <v>9</v>
      </c>
    </row>
    <row r="76" spans="1:8" s="350" customFormat="1" ht="17.100000000000001" customHeight="1">
      <c r="A76" s="780"/>
      <c r="B76" s="782"/>
      <c r="C76" s="4" t="s">
        <v>10</v>
      </c>
      <c r="D76" s="4" t="s">
        <v>77</v>
      </c>
      <c r="E76" s="4" t="s">
        <v>78</v>
      </c>
      <c r="F76" s="54" t="s">
        <v>79</v>
      </c>
      <c r="G76" s="54" t="s">
        <v>79</v>
      </c>
      <c r="H76" s="4" t="s">
        <v>12</v>
      </c>
    </row>
    <row r="77" spans="1:8" s="350" customFormat="1" ht="17.100000000000001" customHeight="1">
      <c r="A77" s="135">
        <v>1</v>
      </c>
      <c r="B77" s="196" t="s">
        <v>89</v>
      </c>
      <c r="C77" s="113">
        <f>'Office Major'!C155</f>
        <v>2</v>
      </c>
      <c r="D77" s="113">
        <f>'Office Major'!D155</f>
        <v>1342.04</v>
      </c>
      <c r="E77" s="113">
        <f>'Office Major'!E155</f>
        <v>105017</v>
      </c>
      <c r="F77" s="113">
        <f>'Office Major'!F155</f>
        <v>0</v>
      </c>
      <c r="G77" s="113">
        <f>'Office Major'!G155</f>
        <v>2555547000</v>
      </c>
      <c r="H77" s="113">
        <f>'Office Major'!H155</f>
        <v>1520</v>
      </c>
    </row>
    <row r="78" spans="1:8" s="350" customFormat="1" ht="17.100000000000001" customHeight="1">
      <c r="A78" s="135">
        <v>2</v>
      </c>
      <c r="B78" s="196" t="s">
        <v>82</v>
      </c>
      <c r="C78" s="102">
        <f>'Office Major'!C199</f>
        <v>1</v>
      </c>
      <c r="D78" s="102">
        <f>'Office Major'!D199</f>
        <v>3443.7</v>
      </c>
      <c r="E78" s="102">
        <f>'Office Major'!E199</f>
        <v>44029</v>
      </c>
      <c r="F78" s="102">
        <f>'Office Major'!F199</f>
        <v>1007909999.9999999</v>
      </c>
      <c r="G78" s="102">
        <f>'Office Major'!G199</f>
        <v>421619000</v>
      </c>
      <c r="H78" s="102">
        <f>'Office Major'!H199</f>
        <v>2123</v>
      </c>
    </row>
    <row r="79" spans="1:8" s="350" customFormat="1" ht="17.100000000000001" customHeight="1">
      <c r="A79" s="773" t="s">
        <v>49</v>
      </c>
      <c r="B79" s="774"/>
      <c r="C79" s="256">
        <f t="shared" ref="C79:H79" si="9">SUM(C77:C78)</f>
        <v>3</v>
      </c>
      <c r="D79" s="257">
        <f t="shared" si="9"/>
        <v>4785.74</v>
      </c>
      <c r="E79" s="256">
        <f t="shared" si="9"/>
        <v>149046</v>
      </c>
      <c r="F79" s="258">
        <f t="shared" si="9"/>
        <v>1007909999.9999999</v>
      </c>
      <c r="G79" s="258">
        <f t="shared" si="9"/>
        <v>2977166000</v>
      </c>
      <c r="H79" s="256">
        <f t="shared" si="9"/>
        <v>3643</v>
      </c>
    </row>
    <row r="80" spans="1:8" s="350" customFormat="1" ht="17.100000000000001" customHeight="1">
      <c r="A80" s="492"/>
      <c r="B80" s="493"/>
      <c r="C80" s="494"/>
      <c r="D80" s="495"/>
      <c r="E80" s="496"/>
      <c r="F80" s="496"/>
      <c r="G80" s="496"/>
      <c r="H80" s="494"/>
    </row>
    <row r="81" spans="1:8" s="350" customFormat="1" ht="17.100000000000001" customHeight="1">
      <c r="A81" s="787" t="s">
        <v>359</v>
      </c>
      <c r="B81" s="787"/>
      <c r="C81" s="787"/>
      <c r="D81" s="787"/>
      <c r="E81" s="787"/>
      <c r="F81" s="787"/>
      <c r="G81" s="787"/>
      <c r="H81" s="787"/>
    </row>
    <row r="82" spans="1:8" s="350" customFormat="1" ht="17.100000000000001" customHeight="1">
      <c r="A82" s="779" t="s">
        <v>2</v>
      </c>
      <c r="B82" s="781" t="s">
        <v>76</v>
      </c>
      <c r="C82" s="709" t="s">
        <v>4</v>
      </c>
      <c r="D82" s="709" t="s">
        <v>5</v>
      </c>
      <c r="E82" s="709" t="s">
        <v>6</v>
      </c>
      <c r="F82" s="709" t="s">
        <v>7</v>
      </c>
      <c r="G82" s="709" t="s">
        <v>8</v>
      </c>
      <c r="H82" s="709" t="s">
        <v>9</v>
      </c>
    </row>
    <row r="83" spans="1:8" s="350" customFormat="1" ht="17.100000000000001" customHeight="1">
      <c r="A83" s="780"/>
      <c r="B83" s="782"/>
      <c r="C83" s="4" t="s">
        <v>10</v>
      </c>
      <c r="D83" s="4" t="s">
        <v>77</v>
      </c>
      <c r="E83" s="4" t="s">
        <v>78</v>
      </c>
      <c r="F83" s="54" t="s">
        <v>79</v>
      </c>
      <c r="G83" s="54" t="s">
        <v>79</v>
      </c>
      <c r="H83" s="4" t="s">
        <v>12</v>
      </c>
    </row>
    <row r="84" spans="1:8" s="350" customFormat="1" ht="17.100000000000001" customHeight="1">
      <c r="A84" s="135">
        <v>1</v>
      </c>
      <c r="B84" s="196" t="s">
        <v>89</v>
      </c>
      <c r="C84" s="113">
        <f>'Office Major'!C156</f>
        <v>0</v>
      </c>
      <c r="D84" s="113">
        <f>'Office Major'!D156</f>
        <v>0</v>
      </c>
      <c r="E84" s="113">
        <f>'Office Major'!E156</f>
        <v>227723</v>
      </c>
      <c r="F84" s="113">
        <f>'Office Major'!F156</f>
        <v>0</v>
      </c>
      <c r="G84" s="113">
        <f>'Office Major'!G156</f>
        <v>0</v>
      </c>
      <c r="H84" s="113">
        <f>'Office Major'!H156</f>
        <v>0</v>
      </c>
    </row>
    <row r="85" spans="1:8" s="350" customFormat="1" ht="17.100000000000001" customHeight="1">
      <c r="A85" s="135">
        <v>2</v>
      </c>
      <c r="B85" s="196" t="s">
        <v>82</v>
      </c>
      <c r="C85" s="102">
        <f>'Office Major'!C200</f>
        <v>0</v>
      </c>
      <c r="D85" s="102">
        <f>'Office Major'!D200</f>
        <v>0</v>
      </c>
      <c r="E85" s="102">
        <f>'Office Major'!E200</f>
        <v>58959</v>
      </c>
      <c r="F85" s="102">
        <f>'Office Major'!F200</f>
        <v>1555248000.0000002</v>
      </c>
      <c r="G85" s="102">
        <f>'Office Major'!G200</f>
        <v>397618000</v>
      </c>
      <c r="H85" s="102">
        <f>'Office Major'!H200</f>
        <v>0</v>
      </c>
    </row>
    <row r="86" spans="1:8" s="350" customFormat="1" ht="17.100000000000001" customHeight="1">
      <c r="A86" s="773" t="s">
        <v>49</v>
      </c>
      <c r="B86" s="774"/>
      <c r="C86" s="256">
        <f t="shared" ref="C86:H86" si="10">SUM(C84:C85)</f>
        <v>0</v>
      </c>
      <c r="D86" s="257">
        <f t="shared" si="10"/>
        <v>0</v>
      </c>
      <c r="E86" s="256">
        <f t="shared" si="10"/>
        <v>286682</v>
      </c>
      <c r="F86" s="258">
        <f t="shared" si="10"/>
        <v>1555248000.0000002</v>
      </c>
      <c r="G86" s="258">
        <f t="shared" si="10"/>
        <v>397618000</v>
      </c>
      <c r="H86" s="256">
        <f t="shared" si="10"/>
        <v>0</v>
      </c>
    </row>
    <row r="87" spans="1:8" s="350" customFormat="1" ht="17.100000000000001" customHeight="1">
      <c r="A87" s="482"/>
      <c r="B87" s="482"/>
      <c r="C87" s="483"/>
      <c r="D87" s="484"/>
      <c r="E87" s="483"/>
      <c r="F87" s="486"/>
      <c r="G87" s="486"/>
      <c r="H87" s="483"/>
    </row>
    <row r="88" spans="1:8" s="350" customFormat="1" ht="17.100000000000001" customHeight="1">
      <c r="A88" s="482"/>
      <c r="B88" s="482"/>
      <c r="C88" s="483"/>
      <c r="D88" s="484"/>
      <c r="E88" s="483"/>
      <c r="F88" s="486"/>
      <c r="G88" s="486"/>
      <c r="H88" s="483"/>
    </row>
    <row r="89" spans="1:8" s="350" customFormat="1" ht="17.100000000000001" customHeight="1">
      <c r="A89" s="785" t="s">
        <v>20</v>
      </c>
      <c r="B89" s="785"/>
      <c r="C89" s="785"/>
      <c r="D89" s="785"/>
      <c r="E89" s="785"/>
      <c r="F89" s="785"/>
      <c r="G89" s="785"/>
      <c r="H89" s="785"/>
    </row>
    <row r="90" spans="1:8" s="350" customFormat="1" ht="17.100000000000001" customHeight="1">
      <c r="A90" s="779" t="s">
        <v>2</v>
      </c>
      <c r="B90" s="781" t="s">
        <v>76</v>
      </c>
      <c r="C90" s="709" t="s">
        <v>4</v>
      </c>
      <c r="D90" s="709" t="s">
        <v>5</v>
      </c>
      <c r="E90" s="709" t="s">
        <v>6</v>
      </c>
      <c r="F90" s="709" t="s">
        <v>7</v>
      </c>
      <c r="G90" s="709" t="s">
        <v>8</v>
      </c>
      <c r="H90" s="709" t="s">
        <v>9</v>
      </c>
    </row>
    <row r="91" spans="1:8" s="350" customFormat="1" ht="17.100000000000001" customHeight="1">
      <c r="A91" s="780"/>
      <c r="B91" s="782"/>
      <c r="C91" s="4" t="s">
        <v>10</v>
      </c>
      <c r="D91" s="4" t="s">
        <v>77</v>
      </c>
      <c r="E91" s="4" t="s">
        <v>78</v>
      </c>
      <c r="F91" s="54" t="s">
        <v>79</v>
      </c>
      <c r="G91" s="54" t="s">
        <v>79</v>
      </c>
      <c r="H91" s="4" t="s">
        <v>12</v>
      </c>
    </row>
    <row r="92" spans="1:8" s="350" customFormat="1" ht="17.100000000000001" customHeight="1">
      <c r="A92" s="135">
        <v>1</v>
      </c>
      <c r="B92" s="20" t="s">
        <v>148</v>
      </c>
      <c r="C92" s="135">
        <f>'Office Major'!C33</f>
        <v>1</v>
      </c>
      <c r="D92" s="135">
        <f>'Office Major'!D33</f>
        <v>18.898</v>
      </c>
      <c r="E92" s="135">
        <f>'Office Major'!E33</f>
        <v>3457</v>
      </c>
      <c r="F92" s="135">
        <f>'Office Major'!F33</f>
        <v>10371000</v>
      </c>
      <c r="G92" s="135">
        <f>'Office Major'!G33</f>
        <v>800000</v>
      </c>
      <c r="H92" s="135">
        <f>'Office Major'!H33</f>
        <v>70</v>
      </c>
    </row>
    <row r="93" spans="1:8" s="350" customFormat="1" ht="17.100000000000001" customHeight="1">
      <c r="A93" s="773" t="s">
        <v>49</v>
      </c>
      <c r="B93" s="774"/>
      <c r="C93" s="256">
        <f t="shared" ref="C93:H93" si="11">SUM(C92)</f>
        <v>1</v>
      </c>
      <c r="D93" s="257">
        <f t="shared" si="11"/>
        <v>18.898</v>
      </c>
      <c r="E93" s="258">
        <f t="shared" si="11"/>
        <v>3457</v>
      </c>
      <c r="F93" s="258">
        <f t="shared" si="11"/>
        <v>10371000</v>
      </c>
      <c r="G93" s="258">
        <f t="shared" si="11"/>
        <v>800000</v>
      </c>
      <c r="H93" s="256">
        <f t="shared" si="11"/>
        <v>70</v>
      </c>
    </row>
    <row r="94" spans="1:8" s="350" customFormat="1" ht="17.100000000000001" customHeight="1">
      <c r="A94" s="487"/>
      <c r="B94" s="98"/>
      <c r="C94" s="489"/>
      <c r="D94" s="490"/>
      <c r="E94" s="491"/>
      <c r="F94" s="491"/>
      <c r="G94" s="491"/>
      <c r="H94" s="489"/>
    </row>
    <row r="95" spans="1:8" s="350" customFormat="1" ht="17.100000000000001" customHeight="1">
      <c r="A95" s="492"/>
      <c r="B95" s="98"/>
      <c r="C95" s="494"/>
      <c r="D95" s="785" t="s">
        <v>92</v>
      </c>
      <c r="E95" s="785"/>
      <c r="F95" s="496"/>
      <c r="G95" s="496"/>
      <c r="H95" s="494"/>
    </row>
    <row r="96" spans="1:8" s="350" customFormat="1" ht="17.100000000000001" customHeight="1">
      <c r="A96" s="779" t="s">
        <v>2</v>
      </c>
      <c r="B96" s="781" t="s">
        <v>76</v>
      </c>
      <c r="C96" s="709" t="s">
        <v>4</v>
      </c>
      <c r="D96" s="709" t="s">
        <v>5</v>
      </c>
      <c r="E96" s="709" t="s">
        <v>6</v>
      </c>
      <c r="F96" s="709" t="s">
        <v>7</v>
      </c>
      <c r="G96" s="709" t="s">
        <v>8</v>
      </c>
      <c r="H96" s="709" t="s">
        <v>9</v>
      </c>
    </row>
    <row r="97" spans="1:8" s="350" customFormat="1" ht="17.100000000000001" customHeight="1">
      <c r="A97" s="780"/>
      <c r="B97" s="782"/>
      <c r="C97" s="4" t="s">
        <v>10</v>
      </c>
      <c r="D97" s="4" t="s">
        <v>77</v>
      </c>
      <c r="E97" s="4" t="s">
        <v>78</v>
      </c>
      <c r="F97" s="54" t="s">
        <v>79</v>
      </c>
      <c r="G97" s="54" t="s">
        <v>79</v>
      </c>
      <c r="H97" s="4" t="s">
        <v>12</v>
      </c>
    </row>
    <row r="98" spans="1:8" s="350" customFormat="1" ht="17.100000000000001" customHeight="1">
      <c r="A98" s="135">
        <v>1</v>
      </c>
      <c r="B98" s="196" t="s">
        <v>80</v>
      </c>
      <c r="C98" s="282">
        <f>'Office Major'!C58</f>
        <v>0</v>
      </c>
      <c r="D98" s="282">
        <f>'Office Major'!D58</f>
        <v>0</v>
      </c>
      <c r="E98" s="282">
        <f>'Office Major'!E58</f>
        <v>93.308000000000007</v>
      </c>
      <c r="F98" s="282">
        <f>'Office Major'!F58</f>
        <v>3386613860</v>
      </c>
      <c r="G98" s="282">
        <f>'Office Major'!G58</f>
        <v>0</v>
      </c>
      <c r="H98" s="282">
        <f>'Office Major'!H58</f>
        <v>0</v>
      </c>
    </row>
    <row r="99" spans="1:8" s="350" customFormat="1" ht="17.100000000000001" customHeight="1">
      <c r="A99" s="135">
        <v>2</v>
      </c>
      <c r="B99" s="196" t="s">
        <v>93</v>
      </c>
      <c r="C99" s="282">
        <f>'Office Major'!C157</f>
        <v>0</v>
      </c>
      <c r="D99" s="282">
        <f>'Office Major'!D157</f>
        <v>0</v>
      </c>
      <c r="E99" s="282">
        <f>'Office Major'!E157</f>
        <v>268</v>
      </c>
      <c r="F99" s="282">
        <f>'Office Major'!F157</f>
        <v>9727060000</v>
      </c>
      <c r="G99" s="282">
        <f>'Office Major'!G157</f>
        <v>584521000</v>
      </c>
      <c r="H99" s="282">
        <f>'Office Major'!H157</f>
        <v>0</v>
      </c>
    </row>
    <row r="100" spans="1:8" s="350" customFormat="1" ht="17.100000000000001" customHeight="1">
      <c r="A100" s="135">
        <v>2</v>
      </c>
      <c r="B100" s="196" t="s">
        <v>82</v>
      </c>
      <c r="C100" s="135">
        <f>'Office Major'!C202</f>
        <v>0</v>
      </c>
      <c r="D100" s="135">
        <f>'Office Major'!D202</f>
        <v>0</v>
      </c>
      <c r="E100" s="135">
        <f>'Office Major'!E202</f>
        <v>5.8780000000000001</v>
      </c>
      <c r="F100" s="135">
        <f>'Office Major'!F202</f>
        <v>213342010</v>
      </c>
      <c r="G100" s="135">
        <f>'Office Major'!G202</f>
        <v>83023000</v>
      </c>
      <c r="H100" s="135">
        <f>'Office Major'!H202</f>
        <v>0</v>
      </c>
    </row>
    <row r="101" spans="1:8" s="350" customFormat="1" ht="17.100000000000001" customHeight="1">
      <c r="A101" s="773" t="s">
        <v>49</v>
      </c>
      <c r="B101" s="774"/>
      <c r="C101" s="256">
        <f t="shared" ref="C101:H101" si="12">SUM(C98:C100)</f>
        <v>0</v>
      </c>
      <c r="D101" s="257">
        <f t="shared" si="12"/>
        <v>0</v>
      </c>
      <c r="E101" s="258">
        <f t="shared" si="12"/>
        <v>367.18599999999998</v>
      </c>
      <c r="F101" s="258">
        <f t="shared" si="12"/>
        <v>13327015870</v>
      </c>
      <c r="G101" s="258">
        <f t="shared" si="12"/>
        <v>667544000</v>
      </c>
      <c r="H101" s="256">
        <f t="shared" si="12"/>
        <v>0</v>
      </c>
    </row>
    <row r="102" spans="1:8" s="350" customFormat="1" ht="17.100000000000001" customHeight="1">
      <c r="A102" s="487"/>
      <c r="B102" s="488"/>
      <c r="C102" s="489"/>
      <c r="D102" s="490"/>
      <c r="E102" s="491"/>
      <c r="F102" s="491"/>
      <c r="G102" s="491"/>
      <c r="H102" s="489"/>
    </row>
    <row r="103" spans="1:8" s="350" customFormat="1" ht="17.100000000000001" customHeight="1">
      <c r="A103" s="492"/>
      <c r="B103" s="493"/>
      <c r="C103" s="494"/>
      <c r="D103" s="495"/>
      <c r="E103" s="496"/>
      <c r="F103" s="496"/>
      <c r="G103" s="496"/>
      <c r="H103" s="494"/>
    </row>
    <row r="104" spans="1:8" s="350" customFormat="1" ht="17.100000000000001" customHeight="1">
      <c r="A104" s="492"/>
      <c r="B104" s="493"/>
      <c r="C104" s="494"/>
      <c r="D104" s="785" t="s">
        <v>28</v>
      </c>
      <c r="E104" s="785"/>
      <c r="F104" s="496"/>
      <c r="G104" s="496"/>
      <c r="H104" s="494"/>
    </row>
    <row r="105" spans="1:8" s="350" customFormat="1" ht="17.100000000000001" customHeight="1">
      <c r="A105" s="779" t="s">
        <v>2</v>
      </c>
      <c r="B105" s="781" t="s">
        <v>76</v>
      </c>
      <c r="C105" s="709" t="s">
        <v>4</v>
      </c>
      <c r="D105" s="709" t="s">
        <v>5</v>
      </c>
      <c r="E105" s="709" t="s">
        <v>6</v>
      </c>
      <c r="F105" s="709" t="s">
        <v>7</v>
      </c>
      <c r="G105" s="709" t="s">
        <v>8</v>
      </c>
      <c r="H105" s="709" t="s">
        <v>9</v>
      </c>
    </row>
    <row r="106" spans="1:8" s="350" customFormat="1" ht="17.100000000000001" customHeight="1">
      <c r="A106" s="780"/>
      <c r="B106" s="782"/>
      <c r="C106" s="4" t="s">
        <v>10</v>
      </c>
      <c r="D106" s="4" t="s">
        <v>77</v>
      </c>
      <c r="E106" s="4" t="s">
        <v>78</v>
      </c>
      <c r="F106" s="54" t="s">
        <v>79</v>
      </c>
      <c r="G106" s="54" t="s">
        <v>79</v>
      </c>
      <c r="H106" s="4" t="s">
        <v>12</v>
      </c>
    </row>
    <row r="107" spans="1:8" s="350" customFormat="1" ht="17.100000000000001" customHeight="1">
      <c r="A107" s="135">
        <v>1</v>
      </c>
      <c r="B107" s="20" t="s">
        <v>151</v>
      </c>
      <c r="C107" s="135">
        <f>'Office Major'!C80</f>
        <v>2</v>
      </c>
      <c r="D107" s="135">
        <f>'Office Major'!D80</f>
        <v>9.9499999999999993</v>
      </c>
      <c r="E107" s="135">
        <f>'Office Major'!E80</f>
        <v>0</v>
      </c>
      <c r="F107" s="135">
        <f>'Office Major'!F80</f>
        <v>0</v>
      </c>
      <c r="G107" s="135">
        <f>'Office Major'!G80</f>
        <v>10000</v>
      </c>
      <c r="H107" s="135">
        <f>'Office Major'!H80</f>
        <v>0</v>
      </c>
    </row>
    <row r="108" spans="1:8" s="350" customFormat="1" ht="17.100000000000001" customHeight="1">
      <c r="A108" s="135">
        <v>2</v>
      </c>
      <c r="B108" s="20" t="s">
        <v>96</v>
      </c>
      <c r="C108" s="110">
        <f>'Office Major'!C106</f>
        <v>6</v>
      </c>
      <c r="D108" s="110">
        <f>'Office Major'!D106</f>
        <v>1084</v>
      </c>
      <c r="E108" s="110">
        <f>'Office Major'!E106</f>
        <v>0</v>
      </c>
      <c r="F108" s="110">
        <f>'Office Major'!F106</f>
        <v>0</v>
      </c>
      <c r="G108" s="110">
        <f>'Office Major'!G106</f>
        <v>431000</v>
      </c>
      <c r="H108" s="110">
        <f>'Office Major'!H106</f>
        <v>0</v>
      </c>
    </row>
    <row r="109" spans="1:8" s="350" customFormat="1" ht="17.100000000000001" customHeight="1">
      <c r="A109" s="773" t="s">
        <v>49</v>
      </c>
      <c r="B109" s="774"/>
      <c r="C109" s="256">
        <f t="shared" ref="C109:H109" si="13">SUM(C107:C108)</f>
        <v>8</v>
      </c>
      <c r="D109" s="257">
        <f t="shared" si="13"/>
        <v>1093.95</v>
      </c>
      <c r="E109" s="258">
        <f t="shared" si="13"/>
        <v>0</v>
      </c>
      <c r="F109" s="258">
        <f t="shared" si="13"/>
        <v>0</v>
      </c>
      <c r="G109" s="258">
        <f t="shared" si="13"/>
        <v>441000</v>
      </c>
      <c r="H109" s="258">
        <f t="shared" si="13"/>
        <v>0</v>
      </c>
    </row>
    <row r="110" spans="1:8" s="350" customFormat="1" ht="17.100000000000001" customHeight="1"/>
    <row r="111" spans="1:8" s="350" customFormat="1" ht="17.100000000000001" customHeight="1">
      <c r="A111" s="785" t="s">
        <v>29</v>
      </c>
      <c r="B111" s="785"/>
      <c r="C111" s="785"/>
      <c r="D111" s="785"/>
      <c r="E111" s="785"/>
      <c r="F111" s="785"/>
      <c r="G111" s="785"/>
      <c r="H111" s="785"/>
    </row>
    <row r="112" spans="1:8" s="350" customFormat="1" ht="17.100000000000001" customHeight="1">
      <c r="A112" s="779" t="s">
        <v>2</v>
      </c>
      <c r="B112" s="781" t="s">
        <v>76</v>
      </c>
      <c r="C112" s="709" t="s">
        <v>4</v>
      </c>
      <c r="D112" s="709" t="s">
        <v>5</v>
      </c>
      <c r="E112" s="709" t="s">
        <v>6</v>
      </c>
      <c r="F112" s="709" t="s">
        <v>7</v>
      </c>
      <c r="G112" s="709" t="s">
        <v>8</v>
      </c>
      <c r="H112" s="709" t="s">
        <v>9</v>
      </c>
    </row>
    <row r="113" spans="1:8" s="350" customFormat="1" ht="17.100000000000001" customHeight="1">
      <c r="A113" s="780"/>
      <c r="B113" s="782"/>
      <c r="C113" s="4" t="s">
        <v>10</v>
      </c>
      <c r="D113" s="4" t="s">
        <v>77</v>
      </c>
      <c r="E113" s="4" t="s">
        <v>78</v>
      </c>
      <c r="F113" s="54" t="s">
        <v>79</v>
      </c>
      <c r="G113" s="54" t="s">
        <v>79</v>
      </c>
      <c r="H113" s="4" t="s">
        <v>12</v>
      </c>
    </row>
    <row r="114" spans="1:8" s="350" customFormat="1" ht="17.100000000000001" customHeight="1">
      <c r="A114" s="135">
        <v>1</v>
      </c>
      <c r="B114" s="20" t="s">
        <v>91</v>
      </c>
      <c r="C114" s="112">
        <f>'Office Major'!C20</f>
        <v>0</v>
      </c>
      <c r="D114" s="112">
        <f>'Office Major'!D20</f>
        <v>0</v>
      </c>
      <c r="E114" s="112">
        <f>'Office Major'!E20</f>
        <v>0</v>
      </c>
      <c r="F114" s="112">
        <f>'Office Major'!F20</f>
        <v>0</v>
      </c>
      <c r="G114" s="112">
        <f>'Office Major'!G20</f>
        <v>0</v>
      </c>
      <c r="H114" s="112">
        <f>'Office Major'!H20</f>
        <v>0</v>
      </c>
    </row>
    <row r="115" spans="1:8" s="350" customFormat="1" ht="17.100000000000001" customHeight="1">
      <c r="A115" s="135">
        <v>2</v>
      </c>
      <c r="B115" s="20" t="s">
        <v>122</v>
      </c>
      <c r="C115" s="102">
        <f>'Office Major'!C8</f>
        <v>1</v>
      </c>
      <c r="D115" s="102">
        <f>'Office Major'!D8</f>
        <v>4.3632999999999997</v>
      </c>
      <c r="E115" s="102">
        <f>'Office Major'!E8</f>
        <v>84</v>
      </c>
      <c r="F115" s="102">
        <f>'Office Major'!F8</f>
        <v>67200</v>
      </c>
      <c r="G115" s="102">
        <f>'Office Major'!G8</f>
        <v>15000</v>
      </c>
      <c r="H115" s="102">
        <f>'Office Major'!H8</f>
        <v>5</v>
      </c>
    </row>
    <row r="116" spans="1:8" s="350" customFormat="1" ht="17.100000000000001" customHeight="1">
      <c r="A116" s="135">
        <v>3</v>
      </c>
      <c r="B116" s="20" t="s">
        <v>313</v>
      </c>
      <c r="C116" s="102">
        <f>'Office Major'!C170</f>
        <v>8</v>
      </c>
      <c r="D116" s="102">
        <f>'Office Major'!D170</f>
        <v>37.424999999999997</v>
      </c>
      <c r="E116" s="102">
        <f>'Office Major'!E170</f>
        <v>0</v>
      </c>
      <c r="F116" s="102">
        <f>'Office Major'!F170</f>
        <v>0</v>
      </c>
      <c r="G116" s="102">
        <f>'Office Major'!G170</f>
        <v>113900</v>
      </c>
      <c r="H116" s="102">
        <f>'Office Major'!H170</f>
        <v>0</v>
      </c>
    </row>
    <row r="117" spans="1:8" s="350" customFormat="1" ht="17.100000000000001" customHeight="1">
      <c r="A117" s="135">
        <v>4</v>
      </c>
      <c r="B117" s="20" t="s">
        <v>80</v>
      </c>
      <c r="C117" s="135">
        <f>'Office Major'!C60</f>
        <v>2</v>
      </c>
      <c r="D117" s="135">
        <f>'Office Major'!D60</f>
        <v>8.27</v>
      </c>
      <c r="E117" s="135">
        <f>'Office Major'!E60</f>
        <v>725</v>
      </c>
      <c r="F117" s="135">
        <f>'Office Major'!F60</f>
        <v>725000</v>
      </c>
      <c r="G117" s="135">
        <f>'Office Major'!G60</f>
        <v>65166</v>
      </c>
      <c r="H117" s="135">
        <f>'Office Major'!H60</f>
        <v>10</v>
      </c>
    </row>
    <row r="118" spans="1:8" s="350" customFormat="1" ht="17.100000000000001" customHeight="1">
      <c r="A118" s="135">
        <v>5</v>
      </c>
      <c r="B118" s="20" t="s">
        <v>115</v>
      </c>
      <c r="C118" s="110">
        <f>'Office Major'!C193</f>
        <v>6</v>
      </c>
      <c r="D118" s="110">
        <f>'Office Major'!D193</f>
        <v>29.258299999999998</v>
      </c>
      <c r="E118" s="110">
        <f>'Office Major'!E193</f>
        <v>0</v>
      </c>
      <c r="F118" s="110">
        <f>'Office Major'!F193</f>
        <v>0</v>
      </c>
      <c r="G118" s="110">
        <f>'Office Major'!G193</f>
        <v>63000</v>
      </c>
      <c r="H118" s="110">
        <f>'Office Major'!H193</f>
        <v>0</v>
      </c>
    </row>
    <row r="119" spans="1:8" s="350" customFormat="1" ht="17.100000000000001" customHeight="1">
      <c r="A119" s="773" t="s">
        <v>49</v>
      </c>
      <c r="B119" s="774"/>
      <c r="C119" s="256">
        <f t="shared" ref="C119:H119" si="14">SUM(C114:C118)</f>
        <v>17</v>
      </c>
      <c r="D119" s="257">
        <f t="shared" si="14"/>
        <v>79.316599999999994</v>
      </c>
      <c r="E119" s="258">
        <f t="shared" si="14"/>
        <v>809</v>
      </c>
      <c r="F119" s="258">
        <f t="shared" si="14"/>
        <v>792200</v>
      </c>
      <c r="G119" s="258">
        <f t="shared" si="14"/>
        <v>257066</v>
      </c>
      <c r="H119" s="256">
        <f t="shared" si="14"/>
        <v>15</v>
      </c>
    </row>
    <row r="120" spans="1:8" s="350" customFormat="1" ht="17.100000000000001" customHeight="1"/>
    <row r="121" spans="1:8" s="350" customFormat="1" ht="17.100000000000001" customHeight="1">
      <c r="A121" s="785" t="s">
        <v>32</v>
      </c>
      <c r="B121" s="785"/>
      <c r="C121" s="785"/>
      <c r="D121" s="785"/>
      <c r="E121" s="785"/>
      <c r="F121" s="785"/>
      <c r="G121" s="785"/>
      <c r="H121" s="785"/>
    </row>
    <row r="122" spans="1:8" s="350" customFormat="1" ht="17.100000000000001" customHeight="1">
      <c r="A122" s="779" t="s">
        <v>2</v>
      </c>
      <c r="B122" s="781" t="s">
        <v>76</v>
      </c>
      <c r="C122" s="709" t="s">
        <v>4</v>
      </c>
      <c r="D122" s="709" t="s">
        <v>5</v>
      </c>
      <c r="E122" s="709" t="s">
        <v>6</v>
      </c>
      <c r="F122" s="709" t="s">
        <v>7</v>
      </c>
      <c r="G122" s="709" t="s">
        <v>8</v>
      </c>
      <c r="H122" s="709" t="s">
        <v>9</v>
      </c>
    </row>
    <row r="123" spans="1:8" s="350" customFormat="1" ht="17.100000000000001" customHeight="1">
      <c r="A123" s="780"/>
      <c r="B123" s="782"/>
      <c r="C123" s="4" t="s">
        <v>10</v>
      </c>
      <c r="D123" s="4" t="s">
        <v>77</v>
      </c>
      <c r="E123" s="4" t="s">
        <v>78</v>
      </c>
      <c r="F123" s="54" t="s">
        <v>79</v>
      </c>
      <c r="G123" s="54" t="s">
        <v>79</v>
      </c>
      <c r="H123" s="4" t="s">
        <v>12</v>
      </c>
    </row>
    <row r="124" spans="1:8" s="350" customFormat="1" ht="17.100000000000001" customHeight="1">
      <c r="A124" s="247">
        <v>1</v>
      </c>
      <c r="B124" s="193" t="s">
        <v>340</v>
      </c>
      <c r="C124" s="163">
        <f>'Office Major'!C209</f>
        <v>2</v>
      </c>
      <c r="D124" s="163">
        <f>'Office Major'!D209</f>
        <v>9.01</v>
      </c>
      <c r="E124" s="163">
        <f>'Office Major'!E209</f>
        <v>0</v>
      </c>
      <c r="F124" s="163">
        <f>'Office Major'!F209</f>
        <v>0</v>
      </c>
      <c r="G124" s="163">
        <f>'Office Major'!G209</f>
        <v>0</v>
      </c>
      <c r="H124" s="163">
        <f>'Office Major'!H209</f>
        <v>0</v>
      </c>
    </row>
    <row r="125" spans="1:8" s="350" customFormat="1" ht="17.100000000000001" customHeight="1">
      <c r="A125" s="135">
        <v>2</v>
      </c>
      <c r="B125" s="20" t="s">
        <v>80</v>
      </c>
      <c r="C125" s="135">
        <f>'Office Major'!C56</f>
        <v>3</v>
      </c>
      <c r="D125" s="135">
        <f>'Office Major'!D56</f>
        <v>154</v>
      </c>
      <c r="E125" s="135">
        <f>'Office Major'!E56</f>
        <v>0</v>
      </c>
      <c r="F125" s="135">
        <f>'Office Major'!F56</f>
        <v>0</v>
      </c>
      <c r="G125" s="135">
        <f>'Office Major'!G56</f>
        <v>120973</v>
      </c>
      <c r="H125" s="135">
        <f>'Office Major'!H56</f>
        <v>0</v>
      </c>
    </row>
    <row r="126" spans="1:8" s="350" customFormat="1" ht="17.100000000000001" customHeight="1">
      <c r="A126" s="773" t="s">
        <v>49</v>
      </c>
      <c r="B126" s="774"/>
      <c r="C126" s="256">
        <f t="shared" ref="C126:H126" si="15">SUM(C124:C125)</f>
        <v>5</v>
      </c>
      <c r="D126" s="257">
        <f t="shared" si="15"/>
        <v>163.01</v>
      </c>
      <c r="E126" s="256">
        <f t="shared" si="15"/>
        <v>0</v>
      </c>
      <c r="F126" s="258">
        <f t="shared" si="15"/>
        <v>0</v>
      </c>
      <c r="G126" s="258">
        <f t="shared" si="15"/>
        <v>120973</v>
      </c>
      <c r="H126" s="256">
        <f t="shared" si="15"/>
        <v>0</v>
      </c>
    </row>
    <row r="127" spans="1:8" s="350" customFormat="1" ht="17.100000000000001" customHeight="1">
      <c r="A127" s="487"/>
      <c r="B127" s="488"/>
      <c r="C127" s="489"/>
      <c r="D127" s="490"/>
      <c r="E127" s="491"/>
      <c r="F127" s="491"/>
      <c r="G127" s="491"/>
      <c r="H127" s="489"/>
    </row>
    <row r="128" spans="1:8" s="350" customFormat="1" ht="17.100000000000001" customHeight="1">
      <c r="A128" s="785" t="s">
        <v>34</v>
      </c>
      <c r="B128" s="785"/>
      <c r="C128" s="785"/>
      <c r="D128" s="785"/>
      <c r="E128" s="785"/>
      <c r="F128" s="785"/>
      <c r="G128" s="785"/>
      <c r="H128" s="785"/>
    </row>
    <row r="129" spans="1:8" s="350" customFormat="1" ht="17.100000000000001" customHeight="1">
      <c r="A129" s="779" t="s">
        <v>2</v>
      </c>
      <c r="B129" s="781" t="s">
        <v>76</v>
      </c>
      <c r="C129" s="709" t="s">
        <v>4</v>
      </c>
      <c r="D129" s="709" t="s">
        <v>5</v>
      </c>
      <c r="E129" s="709" t="s">
        <v>6</v>
      </c>
      <c r="F129" s="709" t="s">
        <v>7</v>
      </c>
      <c r="G129" s="709" t="s">
        <v>8</v>
      </c>
      <c r="H129" s="709" t="s">
        <v>9</v>
      </c>
    </row>
    <row r="130" spans="1:8" s="350" customFormat="1" ht="17.100000000000001" customHeight="1">
      <c r="A130" s="780"/>
      <c r="B130" s="782"/>
      <c r="C130" s="4" t="s">
        <v>10</v>
      </c>
      <c r="D130" s="4" t="s">
        <v>77</v>
      </c>
      <c r="E130" s="4" t="s">
        <v>78</v>
      </c>
      <c r="F130" s="54" t="s">
        <v>79</v>
      </c>
      <c r="G130" s="54" t="s">
        <v>79</v>
      </c>
      <c r="H130" s="4" t="s">
        <v>12</v>
      </c>
    </row>
    <row r="131" spans="1:8" s="350" customFormat="1" ht="17.100000000000001" customHeight="1">
      <c r="A131" s="135">
        <v>1</v>
      </c>
      <c r="B131" s="196" t="s">
        <v>191</v>
      </c>
      <c r="C131" s="102">
        <f>'Office Major'!C49</f>
        <v>1</v>
      </c>
      <c r="D131" s="102">
        <f>'Office Major'!D49</f>
        <v>856.33</v>
      </c>
      <c r="E131" s="204">
        <f>'Office Major'!E49</f>
        <v>1635302</v>
      </c>
      <c r="F131" s="204">
        <f>'Office Major'!F49</f>
        <v>294354360</v>
      </c>
      <c r="G131" s="102">
        <f>'Office Major'!G49</f>
        <v>123481501</v>
      </c>
      <c r="H131" s="102">
        <f>'Office Major'!H49</f>
        <v>0</v>
      </c>
    </row>
    <row r="132" spans="1:8" s="350" customFormat="1" ht="17.100000000000001" customHeight="1">
      <c r="A132" s="135">
        <v>2</v>
      </c>
      <c r="B132" s="196" t="s">
        <v>148</v>
      </c>
      <c r="C132" s="135">
        <f>'Office Major'!C34</f>
        <v>1</v>
      </c>
      <c r="D132" s="135">
        <f>'Office Major'!D34</f>
        <v>65.819999999999993</v>
      </c>
      <c r="E132" s="497">
        <f>'Office Major'!E34</f>
        <v>1373477.85</v>
      </c>
      <c r="F132" s="497">
        <f>'Office Major'!F34</f>
        <v>0</v>
      </c>
      <c r="G132" s="135">
        <f>'Office Major'!G34</f>
        <v>108753000</v>
      </c>
      <c r="H132" s="135">
        <f>'Office Major'!H34</f>
        <v>250</v>
      </c>
    </row>
    <row r="133" spans="1:8" s="350" customFormat="1" ht="17.100000000000001" customHeight="1">
      <c r="A133" s="135">
        <v>3</v>
      </c>
      <c r="B133" s="196" t="s">
        <v>103</v>
      </c>
      <c r="C133" s="184">
        <f>'Office Major'!C74</f>
        <v>2</v>
      </c>
      <c r="D133" s="184">
        <f>'Office Major'!D74</f>
        <v>1359.492</v>
      </c>
      <c r="E133" s="248">
        <f>'Office Major'!E74</f>
        <v>10249269</v>
      </c>
      <c r="F133" s="248">
        <f>'Office Major'!F74</f>
        <v>1383651315</v>
      </c>
      <c r="G133" s="184">
        <f>'Office Major'!G74</f>
        <v>821973717</v>
      </c>
      <c r="H133" s="184">
        <f>'Office Major'!H74</f>
        <v>1815</v>
      </c>
    </row>
    <row r="134" spans="1:8" s="350" customFormat="1" ht="17.100000000000001" customHeight="1">
      <c r="A134" s="135">
        <v>4</v>
      </c>
      <c r="B134" s="196" t="s">
        <v>104</v>
      </c>
      <c r="C134" s="110">
        <f>'Office Major'!C86</f>
        <v>4</v>
      </c>
      <c r="D134" s="110">
        <f>'Office Major'!D86</f>
        <v>1232.8699999999999</v>
      </c>
      <c r="E134" s="278">
        <f>'Office Major'!E86</f>
        <v>828555.89</v>
      </c>
      <c r="F134" s="278">
        <f>'Office Major'!F86</f>
        <v>173996736.90000001</v>
      </c>
      <c r="G134" s="110">
        <f>'Office Major'!G86</f>
        <v>79271000</v>
      </c>
      <c r="H134" s="110">
        <f>'Office Major'!H86</f>
        <v>45</v>
      </c>
    </row>
    <row r="135" spans="1:8" s="350" customFormat="1" ht="17.100000000000001" customHeight="1">
      <c r="A135" s="135">
        <v>5</v>
      </c>
      <c r="B135" s="196" t="s">
        <v>118</v>
      </c>
      <c r="C135" s="249">
        <f>'Office Major'!C119</f>
        <v>1</v>
      </c>
      <c r="D135" s="249">
        <f>'Office Major'!D119</f>
        <v>1516.8</v>
      </c>
      <c r="E135" s="250">
        <f>'Office Major'!E119</f>
        <v>791582.4</v>
      </c>
      <c r="F135" s="250">
        <f>'Office Major'!F119</f>
        <v>179926679.52000001</v>
      </c>
      <c r="G135" s="249">
        <f>'Office Major'!G119</f>
        <v>74263200</v>
      </c>
      <c r="H135" s="249">
        <f>'Office Major'!H119</f>
        <v>573</v>
      </c>
    </row>
    <row r="136" spans="1:8" s="350" customFormat="1" ht="17.100000000000001" customHeight="1">
      <c r="A136" s="135">
        <v>6</v>
      </c>
      <c r="B136" s="196" t="s">
        <v>87</v>
      </c>
      <c r="C136" s="113">
        <f>'Office Major'!C127</f>
        <v>2</v>
      </c>
      <c r="D136" s="113">
        <f>'Office Major'!D127</f>
        <v>581.15</v>
      </c>
      <c r="E136" s="288">
        <f>'Office Major'!E127</f>
        <v>4284872</v>
      </c>
      <c r="F136" s="288">
        <f>'Office Major'!F127</f>
        <v>1499705200</v>
      </c>
      <c r="G136" s="113">
        <f>'Office Major'!G127</f>
        <v>334365000</v>
      </c>
      <c r="H136" s="113">
        <f>'Office Major'!H127</f>
        <v>320</v>
      </c>
    </row>
    <row r="137" spans="1:8" s="350" customFormat="1" ht="17.100000000000001" customHeight="1">
      <c r="A137" s="135">
        <v>7</v>
      </c>
      <c r="B137" s="196" t="s">
        <v>106</v>
      </c>
      <c r="C137" s="175">
        <f>'Office Major'!C134</f>
        <v>3</v>
      </c>
      <c r="D137" s="175">
        <f>'Office Major'!D134</f>
        <v>1970.37</v>
      </c>
      <c r="E137" s="251">
        <f>'Office Major'!E134</f>
        <v>333870.28999999998</v>
      </c>
      <c r="F137" s="252">
        <f>'Office Major'!F134</f>
        <v>100161087</v>
      </c>
      <c r="G137" s="175">
        <f>'Office Major'!G134</f>
        <v>27538000</v>
      </c>
      <c r="H137" s="175">
        <f>'Office Major'!H134</f>
        <v>95</v>
      </c>
    </row>
    <row r="138" spans="1:8" s="350" customFormat="1" ht="17.100000000000001" customHeight="1">
      <c r="A138" s="135">
        <v>8</v>
      </c>
      <c r="B138" s="196" t="s">
        <v>107</v>
      </c>
      <c r="C138" s="110">
        <f>'Office Major'!C140</f>
        <v>8</v>
      </c>
      <c r="D138" s="110">
        <f>'Office Major'!D140</f>
        <v>4210.0200000000004</v>
      </c>
      <c r="E138" s="278">
        <f>'Office Major'!E140</f>
        <v>11692063.289999999</v>
      </c>
      <c r="F138" s="198">
        <f>'Office Major'!F140</f>
        <v>1169206300</v>
      </c>
      <c r="G138" s="110">
        <f>'Office Major'!G140</f>
        <v>964802621</v>
      </c>
      <c r="H138" s="110">
        <f>'Office Major'!H140</f>
        <v>345</v>
      </c>
    </row>
    <row r="139" spans="1:8" s="350" customFormat="1" ht="17.100000000000001" customHeight="1">
      <c r="A139" s="135">
        <v>9</v>
      </c>
      <c r="B139" s="196" t="s">
        <v>88</v>
      </c>
      <c r="C139" s="113">
        <f>'Office Major'!C146</f>
        <v>2</v>
      </c>
      <c r="D139" s="113">
        <f>'Office Major'!D146</f>
        <v>73.05</v>
      </c>
      <c r="E139" s="498">
        <f>'Office Major'!E146</f>
        <v>37950</v>
      </c>
      <c r="F139" s="288">
        <f>'Office Major'!F146</f>
        <v>7590000</v>
      </c>
      <c r="G139" s="113">
        <f>'Office Major'!G146</f>
        <v>2861000</v>
      </c>
      <c r="H139" s="113">
        <f>'Office Major'!H146</f>
        <v>0</v>
      </c>
    </row>
    <row r="140" spans="1:8" s="350" customFormat="1" ht="17.100000000000001" customHeight="1">
      <c r="A140" s="135">
        <v>10</v>
      </c>
      <c r="B140" s="196" t="s">
        <v>119</v>
      </c>
      <c r="C140" s="184">
        <f>'Office Major'!C164</f>
        <v>1</v>
      </c>
      <c r="D140" s="184">
        <f>'Office Major'!D164</f>
        <v>895.42</v>
      </c>
      <c r="E140" s="254">
        <f>'Office Major'!E164</f>
        <v>2377543.21</v>
      </c>
      <c r="F140" s="254">
        <f>'Office Major'!F164</f>
        <v>0</v>
      </c>
      <c r="G140" s="184">
        <f>'Office Major'!G164</f>
        <v>180426000</v>
      </c>
      <c r="H140" s="184">
        <f>'Office Major'!H164</f>
        <v>68</v>
      </c>
    </row>
    <row r="141" spans="1:8" s="350" customFormat="1" ht="17.100000000000001" customHeight="1">
      <c r="A141" s="135">
        <v>11</v>
      </c>
      <c r="B141" s="196" t="s">
        <v>90</v>
      </c>
      <c r="C141" s="184">
        <f>'Office Major'!C177</f>
        <v>5</v>
      </c>
      <c r="D141" s="184">
        <f>'Office Major'!D177</f>
        <v>1124.01</v>
      </c>
      <c r="E141" s="248">
        <f>'Office Major'!E177</f>
        <v>11442371</v>
      </c>
      <c r="F141" s="248">
        <f>'Office Major'!F177</f>
        <v>1441136520</v>
      </c>
      <c r="G141" s="184">
        <f>'Office Major'!G177</f>
        <v>907946000</v>
      </c>
      <c r="H141" s="184">
        <f>'Office Major'!H177</f>
        <v>900</v>
      </c>
    </row>
    <row r="142" spans="1:8" s="350" customFormat="1" ht="17.100000000000001" customHeight="1">
      <c r="A142" s="135">
        <v>12</v>
      </c>
      <c r="B142" s="196" t="s">
        <v>94</v>
      </c>
      <c r="C142" s="135">
        <f>'Office Major'!C185</f>
        <v>6</v>
      </c>
      <c r="D142" s="135">
        <f>'Office Major'!D185</f>
        <v>2576</v>
      </c>
      <c r="E142" s="226">
        <f>'Office Major'!E185</f>
        <v>20046721</v>
      </c>
      <c r="F142" s="226">
        <f>'Office Major'!F185</f>
        <v>5011680250</v>
      </c>
      <c r="G142" s="135">
        <f>'Office Major'!G185</f>
        <v>1616377000</v>
      </c>
      <c r="H142" s="135">
        <f>'Office Major'!H185</f>
        <v>421</v>
      </c>
    </row>
    <row r="143" spans="1:8" s="350" customFormat="1" ht="17.100000000000001" customHeight="1">
      <c r="A143" s="135">
        <v>13</v>
      </c>
      <c r="B143" s="196" t="s">
        <v>82</v>
      </c>
      <c r="C143" s="135">
        <f>'Office Major'!C208</f>
        <v>2</v>
      </c>
      <c r="D143" s="135">
        <f>'Office Major'!D208</f>
        <v>916.64</v>
      </c>
      <c r="E143" s="497">
        <f>'Office Major'!E208</f>
        <v>0</v>
      </c>
      <c r="F143" s="226">
        <f>'Office Major'!F208</f>
        <v>0</v>
      </c>
      <c r="G143" s="135">
        <f>'Office Major'!G208</f>
        <v>0</v>
      </c>
      <c r="H143" s="135">
        <f>'Office Major'!H208</f>
        <v>0</v>
      </c>
    </row>
    <row r="144" spans="1:8" s="350" customFormat="1" ht="17.100000000000001" customHeight="1">
      <c r="A144" s="135">
        <v>14</v>
      </c>
      <c r="B144" s="196" t="s">
        <v>152</v>
      </c>
      <c r="C144" s="110">
        <f>'Office Major'!C99</f>
        <v>2</v>
      </c>
      <c r="D144" s="110">
        <f>'Office Major'!D99</f>
        <v>1998.325</v>
      </c>
      <c r="E144" s="278">
        <f>'Office Major'!E99</f>
        <v>2369514.7200000002</v>
      </c>
      <c r="F144" s="198">
        <f>'Office Major'!F99</f>
        <v>1445403979</v>
      </c>
      <c r="G144" s="110">
        <f>'Office Major'!G99</f>
        <v>218425000</v>
      </c>
      <c r="H144" s="110">
        <f>'Office Major'!H99</f>
        <v>310</v>
      </c>
    </row>
    <row r="145" spans="1:8" s="350" customFormat="1" ht="17.100000000000001" customHeight="1">
      <c r="A145" s="773" t="s">
        <v>49</v>
      </c>
      <c r="B145" s="774"/>
      <c r="C145" s="256">
        <f t="shared" ref="C145:H145" si="16">SUM(C131:C144)</f>
        <v>40</v>
      </c>
      <c r="D145" s="257">
        <f t="shared" si="16"/>
        <v>19376.296999999999</v>
      </c>
      <c r="E145" s="257">
        <f t="shared" si="16"/>
        <v>67463092.650000006</v>
      </c>
      <c r="F145" s="257">
        <f t="shared" si="16"/>
        <v>12706812427.42</v>
      </c>
      <c r="G145" s="258">
        <f t="shared" si="16"/>
        <v>5460483039</v>
      </c>
      <c r="H145" s="256">
        <f t="shared" si="16"/>
        <v>5142</v>
      </c>
    </row>
    <row r="146" spans="1:8" s="350" customFormat="1" ht="17.100000000000001" customHeight="1"/>
    <row r="147" spans="1:8" s="350" customFormat="1" ht="17.100000000000001" customHeight="1">
      <c r="A147" s="785" t="s">
        <v>33</v>
      </c>
      <c r="B147" s="785"/>
      <c r="C147" s="785"/>
      <c r="D147" s="785"/>
      <c r="E147" s="785"/>
      <c r="F147" s="785"/>
      <c r="G147" s="785"/>
      <c r="H147" s="785"/>
    </row>
    <row r="148" spans="1:8" s="350" customFormat="1" ht="17.100000000000001" customHeight="1">
      <c r="A148" s="779" t="s">
        <v>2</v>
      </c>
      <c r="B148" s="781" t="s">
        <v>76</v>
      </c>
      <c r="C148" s="709" t="s">
        <v>4</v>
      </c>
      <c r="D148" s="709" t="s">
        <v>5</v>
      </c>
      <c r="E148" s="709" t="s">
        <v>6</v>
      </c>
      <c r="F148" s="709" t="s">
        <v>7</v>
      </c>
      <c r="G148" s="709" t="s">
        <v>8</v>
      </c>
      <c r="H148" s="709" t="s">
        <v>9</v>
      </c>
    </row>
    <row r="149" spans="1:8" s="350" customFormat="1" ht="17.100000000000001" customHeight="1">
      <c r="A149" s="780"/>
      <c r="B149" s="782"/>
      <c r="C149" s="4" t="s">
        <v>10</v>
      </c>
      <c r="D149" s="4" t="s">
        <v>77</v>
      </c>
      <c r="E149" s="4" t="s">
        <v>78</v>
      </c>
      <c r="F149" s="54" t="s">
        <v>79</v>
      </c>
      <c r="G149" s="54" t="s">
        <v>79</v>
      </c>
      <c r="H149" s="4" t="s">
        <v>12</v>
      </c>
    </row>
    <row r="150" spans="1:8" s="350" customFormat="1" ht="17.100000000000001" customHeight="1">
      <c r="A150" s="135">
        <v>1</v>
      </c>
      <c r="B150" s="196" t="s">
        <v>149</v>
      </c>
      <c r="C150" s="135">
        <f>'Office Major'!C40</f>
        <v>4</v>
      </c>
      <c r="D150" s="135">
        <f>'Office Major'!D40</f>
        <v>11358.14</v>
      </c>
      <c r="E150" s="135">
        <f>'Office Major'!E40</f>
        <v>7543368.1699999999</v>
      </c>
      <c r="F150" s="135">
        <f>'Office Major'!F40</f>
        <v>9806378621</v>
      </c>
      <c r="G150" s="135">
        <f>'Office Major'!G40</f>
        <v>541694163</v>
      </c>
      <c r="H150" s="135">
        <f>'Office Major'!H40</f>
        <v>104</v>
      </c>
    </row>
    <row r="151" spans="1:8" s="350" customFormat="1" ht="17.100000000000001" customHeight="1">
      <c r="A151" s="135">
        <v>2</v>
      </c>
      <c r="B151" s="196" t="s">
        <v>95</v>
      </c>
      <c r="C151" s="110">
        <f>'Office Major'!C68</f>
        <v>2</v>
      </c>
      <c r="D151" s="110">
        <f>'Office Major'!D68</f>
        <v>2212.7399999999998</v>
      </c>
      <c r="E151" s="110">
        <f>'Office Major'!E68</f>
        <v>1840360</v>
      </c>
      <c r="F151" s="110">
        <f>'Office Major'!F68</f>
        <v>2760540000</v>
      </c>
      <c r="G151" s="110">
        <f>'Office Major'!G68</f>
        <v>101272092</v>
      </c>
      <c r="H151" s="110">
        <f>'Office Major'!H68</f>
        <v>150</v>
      </c>
    </row>
    <row r="152" spans="1:8" s="350" customFormat="1" ht="17.100000000000001" customHeight="1">
      <c r="A152" s="135">
        <v>3</v>
      </c>
      <c r="B152" s="196" t="s">
        <v>106</v>
      </c>
      <c r="C152" s="175">
        <f>'Office Major'!C133</f>
        <v>1</v>
      </c>
      <c r="D152" s="175">
        <f>'Office Major'!D133</f>
        <v>1063.3499999999999</v>
      </c>
      <c r="E152" s="175">
        <f>'Office Major'!E133</f>
        <v>107188.8</v>
      </c>
      <c r="F152" s="175">
        <f>'Office Major'!F133</f>
        <v>42875204</v>
      </c>
      <c r="G152" s="175">
        <f>'Office Major'!G133</f>
        <v>10000000</v>
      </c>
      <c r="H152" s="175">
        <f>'Office Major'!H133</f>
        <v>70</v>
      </c>
    </row>
    <row r="153" spans="1:8" s="350" customFormat="1" ht="17.100000000000001" customHeight="1">
      <c r="A153" s="773" t="s">
        <v>49</v>
      </c>
      <c r="B153" s="774"/>
      <c r="C153" s="256">
        <f t="shared" ref="C153:H153" si="17">SUM(C150:C152)</f>
        <v>7</v>
      </c>
      <c r="D153" s="257">
        <f t="shared" si="17"/>
        <v>14634.23</v>
      </c>
      <c r="E153" s="258">
        <f t="shared" si="17"/>
        <v>9490916.9700000007</v>
      </c>
      <c r="F153" s="258">
        <f t="shared" si="17"/>
        <v>12609793825</v>
      </c>
      <c r="G153" s="258">
        <f t="shared" si="17"/>
        <v>652966255</v>
      </c>
      <c r="H153" s="256">
        <f t="shared" si="17"/>
        <v>324</v>
      </c>
    </row>
    <row r="154" spans="1:8" s="350" customFormat="1" ht="17.100000000000001" customHeight="1"/>
    <row r="155" spans="1:8" s="350" customFormat="1" ht="17.100000000000001" customHeight="1">
      <c r="A155" s="785" t="s">
        <v>35</v>
      </c>
      <c r="B155" s="785"/>
      <c r="C155" s="785"/>
      <c r="D155" s="785"/>
      <c r="E155" s="785"/>
      <c r="F155" s="785"/>
      <c r="G155" s="785"/>
      <c r="H155" s="785"/>
    </row>
    <row r="156" spans="1:8" s="350" customFormat="1" ht="17.100000000000001" customHeight="1">
      <c r="A156" s="779" t="s">
        <v>2</v>
      </c>
      <c r="B156" s="781" t="s">
        <v>76</v>
      </c>
      <c r="C156" s="709" t="s">
        <v>4</v>
      </c>
      <c r="D156" s="709" t="s">
        <v>5</v>
      </c>
      <c r="E156" s="709" t="s">
        <v>6</v>
      </c>
      <c r="F156" s="709" t="s">
        <v>7</v>
      </c>
      <c r="G156" s="709" t="s">
        <v>8</v>
      </c>
      <c r="H156" s="709" t="s">
        <v>9</v>
      </c>
    </row>
    <row r="157" spans="1:8" s="350" customFormat="1" ht="17.100000000000001" customHeight="1">
      <c r="A157" s="780"/>
      <c r="B157" s="782"/>
      <c r="C157" s="4" t="s">
        <v>10</v>
      </c>
      <c r="D157" s="4" t="s">
        <v>77</v>
      </c>
      <c r="E157" s="4" t="s">
        <v>78</v>
      </c>
      <c r="F157" s="54" t="s">
        <v>79</v>
      </c>
      <c r="G157" s="54" t="s">
        <v>79</v>
      </c>
      <c r="H157" s="4" t="s">
        <v>12</v>
      </c>
    </row>
    <row r="158" spans="1:8" s="350" customFormat="1" ht="17.100000000000001" customHeight="1">
      <c r="A158" s="135">
        <v>1</v>
      </c>
      <c r="B158" s="20" t="s">
        <v>91</v>
      </c>
      <c r="C158" s="110">
        <f>'Office Major'!C18</f>
        <v>1</v>
      </c>
      <c r="D158" s="110">
        <f>'Office Major'!D18</f>
        <v>4.75</v>
      </c>
      <c r="E158" s="110">
        <f>'Office Major'!E18</f>
        <v>0</v>
      </c>
      <c r="F158" s="110">
        <f>'Office Major'!F18</f>
        <v>0</v>
      </c>
      <c r="G158" s="110">
        <f>'Office Major'!G18</f>
        <v>13720</v>
      </c>
      <c r="H158" s="110">
        <f>'Office Major'!H18</f>
        <v>0</v>
      </c>
    </row>
    <row r="159" spans="1:8" s="350" customFormat="1" ht="17.100000000000001" customHeight="1">
      <c r="A159" s="135">
        <v>2</v>
      </c>
      <c r="B159" s="20" t="s">
        <v>94</v>
      </c>
      <c r="C159" s="135">
        <f>'Office Major'!C187</f>
        <v>1</v>
      </c>
      <c r="D159" s="135">
        <f>'Office Major'!D187</f>
        <v>5</v>
      </c>
      <c r="E159" s="135">
        <f>'Office Major'!E187</f>
        <v>0</v>
      </c>
      <c r="F159" s="135">
        <f>'Office Major'!F187</f>
        <v>0</v>
      </c>
      <c r="G159" s="135">
        <f>'Office Major'!G187</f>
        <v>0</v>
      </c>
      <c r="H159" s="135">
        <f>'Office Major'!H187</f>
        <v>0</v>
      </c>
    </row>
    <row r="160" spans="1:8" s="350" customFormat="1" ht="17.100000000000001" customHeight="1">
      <c r="A160" s="773" t="s">
        <v>49</v>
      </c>
      <c r="B160" s="774"/>
      <c r="C160" s="256">
        <f t="shared" ref="C160:H160" si="18">SUM(C158:C159)</f>
        <v>2</v>
      </c>
      <c r="D160" s="257">
        <f t="shared" si="18"/>
        <v>9.75</v>
      </c>
      <c r="E160" s="258">
        <f t="shared" si="18"/>
        <v>0</v>
      </c>
      <c r="F160" s="481">
        <f t="shared" si="18"/>
        <v>0</v>
      </c>
      <c r="G160" s="258">
        <f t="shared" si="18"/>
        <v>13720</v>
      </c>
      <c r="H160" s="481">
        <f t="shared" si="18"/>
        <v>0</v>
      </c>
    </row>
    <row r="161" spans="1:8" s="350" customFormat="1" ht="17.100000000000001" customHeight="1"/>
    <row r="162" spans="1:8" s="350" customFormat="1" ht="17.100000000000001" customHeight="1">
      <c r="B162" s="492"/>
      <c r="C162" s="21"/>
      <c r="D162" s="785" t="s">
        <v>41</v>
      </c>
      <c r="E162" s="785"/>
      <c r="F162" s="496"/>
      <c r="G162" s="496"/>
      <c r="H162" s="496"/>
    </row>
    <row r="163" spans="1:8" s="350" customFormat="1" ht="17.100000000000001" customHeight="1">
      <c r="A163" s="779" t="s">
        <v>2</v>
      </c>
      <c r="B163" s="781" t="s">
        <v>76</v>
      </c>
      <c r="C163" s="709" t="s">
        <v>4</v>
      </c>
      <c r="D163" s="709" t="s">
        <v>5</v>
      </c>
      <c r="E163" s="709" t="s">
        <v>6</v>
      </c>
      <c r="F163" s="709" t="s">
        <v>7</v>
      </c>
      <c r="G163" s="709" t="s">
        <v>8</v>
      </c>
      <c r="H163" s="709" t="s">
        <v>9</v>
      </c>
    </row>
    <row r="164" spans="1:8" s="350" customFormat="1" ht="17.100000000000001" customHeight="1">
      <c r="A164" s="780"/>
      <c r="B164" s="782"/>
      <c r="C164" s="4" t="s">
        <v>10</v>
      </c>
      <c r="D164" s="4" t="s">
        <v>77</v>
      </c>
      <c r="E164" s="4" t="s">
        <v>78</v>
      </c>
      <c r="F164" s="54" t="s">
        <v>79</v>
      </c>
      <c r="G164" s="54" t="s">
        <v>79</v>
      </c>
      <c r="H164" s="4" t="s">
        <v>12</v>
      </c>
    </row>
    <row r="165" spans="1:8" s="350" customFormat="1" ht="17.100000000000001" customHeight="1">
      <c r="A165" s="135">
        <v>1</v>
      </c>
      <c r="B165" s="20" t="s">
        <v>82</v>
      </c>
      <c r="C165" s="135">
        <f>'Office Major'!C203</f>
        <v>3</v>
      </c>
      <c r="D165" s="135">
        <f>'Office Major'!D203</f>
        <v>1673.38</v>
      </c>
      <c r="E165" s="135">
        <f>'Office Major'!E203</f>
        <v>1584479</v>
      </c>
      <c r="F165" s="135">
        <f>'Office Major'!F203</f>
        <v>3168958000</v>
      </c>
      <c r="G165" s="135">
        <f>'Office Major'!G203</f>
        <v>542019000</v>
      </c>
      <c r="H165" s="135">
        <f>'Office Major'!H203</f>
        <v>615</v>
      </c>
    </row>
    <row r="166" spans="1:8" s="350" customFormat="1" ht="17.100000000000001" customHeight="1">
      <c r="A166" s="773" t="s">
        <v>49</v>
      </c>
      <c r="B166" s="774"/>
      <c r="C166" s="256">
        <f t="shared" ref="C166:H166" si="19">SUM(C165)</f>
        <v>3</v>
      </c>
      <c r="D166" s="257">
        <f t="shared" si="19"/>
        <v>1673.38</v>
      </c>
      <c r="E166" s="256">
        <f t="shared" si="19"/>
        <v>1584479</v>
      </c>
      <c r="F166" s="256">
        <f t="shared" si="19"/>
        <v>3168958000</v>
      </c>
      <c r="G166" s="256">
        <f t="shared" si="19"/>
        <v>542019000</v>
      </c>
      <c r="H166" s="256">
        <f t="shared" si="19"/>
        <v>615</v>
      </c>
    </row>
    <row r="167" spans="1:8" s="350" customFormat="1" ht="17.100000000000001" customHeight="1">
      <c r="A167" s="487"/>
      <c r="B167" s="488"/>
      <c r="C167" s="489"/>
      <c r="D167" s="490"/>
      <c r="E167" s="491"/>
      <c r="F167" s="491"/>
      <c r="G167" s="491"/>
      <c r="H167" s="489"/>
    </row>
    <row r="168" spans="1:8" s="350" customFormat="1" ht="17.100000000000001" customHeight="1">
      <c r="A168" s="492"/>
      <c r="B168" s="493"/>
      <c r="C168" s="494"/>
      <c r="D168" s="785" t="s">
        <v>42</v>
      </c>
      <c r="E168" s="785"/>
      <c r="F168" s="496"/>
      <c r="G168" s="496"/>
      <c r="H168" s="494"/>
    </row>
    <row r="169" spans="1:8" s="350" customFormat="1" ht="17.100000000000001" customHeight="1">
      <c r="A169" s="779" t="s">
        <v>2</v>
      </c>
      <c r="B169" s="781" t="s">
        <v>76</v>
      </c>
      <c r="C169" s="709" t="s">
        <v>4</v>
      </c>
      <c r="D169" s="709" t="s">
        <v>5</v>
      </c>
      <c r="E169" s="709" t="s">
        <v>6</v>
      </c>
      <c r="F169" s="709" t="s">
        <v>7</v>
      </c>
      <c r="G169" s="709" t="s">
        <v>8</v>
      </c>
      <c r="H169" s="709" t="s">
        <v>9</v>
      </c>
    </row>
    <row r="170" spans="1:8" s="350" customFormat="1" ht="17.100000000000001" customHeight="1">
      <c r="A170" s="780"/>
      <c r="B170" s="782"/>
      <c r="C170" s="4" t="s">
        <v>10</v>
      </c>
      <c r="D170" s="4" t="s">
        <v>77</v>
      </c>
      <c r="E170" s="4" t="s">
        <v>78</v>
      </c>
      <c r="F170" s="54" t="s">
        <v>79</v>
      </c>
      <c r="G170" s="54" t="s">
        <v>79</v>
      </c>
      <c r="H170" s="4" t="s">
        <v>12</v>
      </c>
    </row>
    <row r="171" spans="1:8" s="350" customFormat="1" ht="17.100000000000001" customHeight="1">
      <c r="A171" s="135">
        <v>1</v>
      </c>
      <c r="B171" s="499" t="s">
        <v>149</v>
      </c>
      <c r="C171" s="135">
        <f>'Office Major'!C42</f>
        <v>3</v>
      </c>
      <c r="D171" s="135">
        <f>'Office Major'!D42</f>
        <v>480</v>
      </c>
      <c r="E171" s="135">
        <f>'Office Major'!E42</f>
        <v>1800</v>
      </c>
      <c r="F171" s="135">
        <f>'Office Major'!F42</f>
        <v>1440000</v>
      </c>
      <c r="G171" s="135">
        <f>'Office Major'!G42</f>
        <v>1411076</v>
      </c>
      <c r="H171" s="135">
        <f>'Office Major'!H42</f>
        <v>16</v>
      </c>
    </row>
    <row r="172" spans="1:8" s="350" customFormat="1" ht="17.100000000000001" customHeight="1">
      <c r="A172" s="135">
        <v>2</v>
      </c>
      <c r="B172" s="499" t="s">
        <v>82</v>
      </c>
      <c r="C172" s="135">
        <f>'Office Major'!C210</f>
        <v>1</v>
      </c>
      <c r="D172" s="135">
        <f>'Office Major'!D210</f>
        <v>4.95</v>
      </c>
      <c r="E172" s="135">
        <f>'Office Major'!E210</f>
        <v>0</v>
      </c>
      <c r="F172" s="135">
        <f>'Office Major'!F210</f>
        <v>0</v>
      </c>
      <c r="G172" s="135">
        <f>'Office Major'!G210</f>
        <v>0</v>
      </c>
      <c r="H172" s="135">
        <f>'Office Major'!H210</f>
        <v>0</v>
      </c>
    </row>
    <row r="173" spans="1:8" s="350" customFormat="1" ht="17.100000000000001" customHeight="1">
      <c r="A173" s="135">
        <v>3</v>
      </c>
      <c r="B173" s="20" t="s">
        <v>95</v>
      </c>
      <c r="C173" s="186">
        <f>'Office Major'!C67</f>
        <v>1</v>
      </c>
      <c r="D173" s="186">
        <f>'Office Major'!D67</f>
        <v>531</v>
      </c>
      <c r="E173" s="186">
        <f>'Office Major'!E67</f>
        <v>0</v>
      </c>
      <c r="F173" s="186">
        <f>'Office Major'!F67</f>
        <v>0</v>
      </c>
      <c r="G173" s="186">
        <f>'Office Major'!G67</f>
        <v>290000</v>
      </c>
      <c r="H173" s="186">
        <f>'Office Major'!H67</f>
        <v>3</v>
      </c>
    </row>
    <row r="174" spans="1:8" s="350" customFormat="1" ht="17.100000000000001" customHeight="1">
      <c r="A174" s="773" t="s">
        <v>49</v>
      </c>
      <c r="B174" s="774"/>
      <c r="C174" s="256">
        <f t="shared" ref="C174:H174" si="20">SUM(C171:C173)</f>
        <v>5</v>
      </c>
      <c r="D174" s="257">
        <f t="shared" si="20"/>
        <v>1015.95</v>
      </c>
      <c r="E174" s="258">
        <f t="shared" si="20"/>
        <v>1800</v>
      </c>
      <c r="F174" s="258">
        <f t="shared" si="20"/>
        <v>1440000</v>
      </c>
      <c r="G174" s="258">
        <f t="shared" si="20"/>
        <v>1701076</v>
      </c>
      <c r="H174" s="256">
        <f t="shared" si="20"/>
        <v>19</v>
      </c>
    </row>
    <row r="175" spans="1:8" s="350" customFormat="1" ht="17.100000000000001" customHeight="1">
      <c r="A175" s="487"/>
      <c r="B175" s="488"/>
      <c r="C175" s="489"/>
      <c r="D175" s="490"/>
      <c r="E175" s="491"/>
      <c r="F175" s="491"/>
      <c r="G175" s="491"/>
      <c r="H175" s="489"/>
    </row>
    <row r="176" spans="1:8" s="350" customFormat="1" ht="17.100000000000001" customHeight="1"/>
    <row r="177" spans="1:8" s="350" customFormat="1" ht="17.100000000000001" customHeight="1">
      <c r="A177" s="492"/>
      <c r="B177" s="493"/>
      <c r="C177" s="494"/>
      <c r="D177" s="785" t="s">
        <v>125</v>
      </c>
      <c r="E177" s="785"/>
      <c r="F177" s="496"/>
      <c r="G177" s="496"/>
      <c r="H177" s="494"/>
    </row>
    <row r="178" spans="1:8" s="350" customFormat="1" ht="17.100000000000001" customHeight="1">
      <c r="A178" s="779" t="s">
        <v>2</v>
      </c>
      <c r="B178" s="781" t="s">
        <v>76</v>
      </c>
      <c r="C178" s="709" t="s">
        <v>4</v>
      </c>
      <c r="D178" s="709" t="s">
        <v>5</v>
      </c>
      <c r="E178" s="709" t="s">
        <v>6</v>
      </c>
      <c r="F178" s="709" t="s">
        <v>7</v>
      </c>
      <c r="G178" s="709" t="s">
        <v>8</v>
      </c>
      <c r="H178" s="709" t="s">
        <v>9</v>
      </c>
    </row>
    <row r="179" spans="1:8" s="350" customFormat="1" ht="17.100000000000001" customHeight="1">
      <c r="A179" s="780"/>
      <c r="B179" s="782"/>
      <c r="C179" s="4" t="s">
        <v>10</v>
      </c>
      <c r="D179" s="4" t="s">
        <v>77</v>
      </c>
      <c r="E179" s="4" t="s">
        <v>78</v>
      </c>
      <c r="F179" s="54" t="s">
        <v>79</v>
      </c>
      <c r="G179" s="54" t="s">
        <v>79</v>
      </c>
      <c r="H179" s="4" t="s">
        <v>12</v>
      </c>
    </row>
    <row r="180" spans="1:8" s="350" customFormat="1" ht="17.100000000000001" customHeight="1">
      <c r="A180" s="135">
        <v>1</v>
      </c>
      <c r="B180" s="499" t="s">
        <v>149</v>
      </c>
      <c r="C180" s="135">
        <f>'Office Major'!C41</f>
        <v>11</v>
      </c>
      <c r="D180" s="135">
        <f>'Office Major'!D41</f>
        <v>115.59</v>
      </c>
      <c r="E180" s="135">
        <f>'Office Major'!E41</f>
        <v>12120</v>
      </c>
      <c r="F180" s="135">
        <f>'Office Major'!F41</f>
        <v>2666400</v>
      </c>
      <c r="G180" s="135">
        <f>'Office Major'!G41</f>
        <v>392966</v>
      </c>
      <c r="H180" s="135">
        <f>'Office Major'!H41</f>
        <v>38</v>
      </c>
    </row>
    <row r="181" spans="1:8" s="350" customFormat="1" ht="17.100000000000001" customHeight="1">
      <c r="A181" s="135">
        <v>2</v>
      </c>
      <c r="B181" s="20" t="s">
        <v>152</v>
      </c>
      <c r="C181" s="110">
        <f>'Office Major'!C100</f>
        <v>13</v>
      </c>
      <c r="D181" s="110">
        <f>'Office Major'!D100</f>
        <v>105.944</v>
      </c>
      <c r="E181" s="110">
        <f>'Office Major'!E100</f>
        <v>15680</v>
      </c>
      <c r="F181" s="110">
        <f>'Office Major'!F100</f>
        <v>12544000</v>
      </c>
      <c r="G181" s="110">
        <f>'Office Major'!G100</f>
        <v>1129000</v>
      </c>
      <c r="H181" s="110">
        <f>'Office Major'!H100</f>
        <v>75</v>
      </c>
    </row>
    <row r="182" spans="1:8" s="350" customFormat="1" ht="17.100000000000001" customHeight="1">
      <c r="A182" s="773" t="s">
        <v>49</v>
      </c>
      <c r="B182" s="774"/>
      <c r="C182" s="256">
        <f t="shared" ref="C182:H182" si="21">SUM(C180:C181)</f>
        <v>24</v>
      </c>
      <c r="D182" s="257">
        <f t="shared" si="21"/>
        <v>221.53399999999999</v>
      </c>
      <c r="E182" s="258">
        <f t="shared" si="21"/>
        <v>27800</v>
      </c>
      <c r="F182" s="258">
        <f t="shared" si="21"/>
        <v>15210400</v>
      </c>
      <c r="G182" s="258">
        <f t="shared" si="21"/>
        <v>1521966</v>
      </c>
      <c r="H182" s="258">
        <f t="shared" si="21"/>
        <v>113</v>
      </c>
    </row>
    <row r="183" spans="1:8" s="350" customFormat="1" ht="17.100000000000001" customHeight="1">
      <c r="A183" s="365"/>
      <c r="B183" s="500"/>
      <c r="C183" s="494"/>
      <c r="D183" s="501"/>
      <c r="E183" s="502"/>
      <c r="F183" s="502"/>
      <c r="G183" s="502"/>
      <c r="H183" s="502"/>
    </row>
    <row r="184" spans="1:8" s="350" customFormat="1" ht="17.100000000000001" customHeight="1"/>
    <row r="185" spans="1:8" s="350" customFormat="1" ht="17.100000000000001" customHeight="1">
      <c r="A185" s="492"/>
      <c r="B185" s="493"/>
      <c r="C185" s="494"/>
      <c r="D185" s="785" t="s">
        <v>46</v>
      </c>
      <c r="E185" s="785"/>
      <c r="F185" s="496"/>
      <c r="G185" s="496"/>
      <c r="H185" s="494"/>
    </row>
    <row r="186" spans="1:8" s="350" customFormat="1" ht="17.100000000000001" customHeight="1">
      <c r="A186" s="779" t="s">
        <v>2</v>
      </c>
      <c r="B186" s="781" t="s">
        <v>76</v>
      </c>
      <c r="C186" s="709" t="s">
        <v>4</v>
      </c>
      <c r="D186" s="709" t="s">
        <v>5</v>
      </c>
      <c r="E186" s="709" t="s">
        <v>6</v>
      </c>
      <c r="F186" s="709" t="s">
        <v>7</v>
      </c>
      <c r="G186" s="709" t="s">
        <v>8</v>
      </c>
      <c r="H186" s="709" t="s">
        <v>9</v>
      </c>
    </row>
    <row r="187" spans="1:8" s="350" customFormat="1" ht="17.100000000000001" customHeight="1">
      <c r="A187" s="780"/>
      <c r="B187" s="782"/>
      <c r="C187" s="4" t="s">
        <v>10</v>
      </c>
      <c r="D187" s="4" t="s">
        <v>77</v>
      </c>
      <c r="E187" s="4" t="s">
        <v>78</v>
      </c>
      <c r="F187" s="54" t="s">
        <v>79</v>
      </c>
      <c r="G187" s="54" t="s">
        <v>79</v>
      </c>
      <c r="H187" s="4" t="s">
        <v>12</v>
      </c>
    </row>
    <row r="188" spans="1:8" s="350" customFormat="1" ht="17.100000000000001" customHeight="1">
      <c r="A188" s="135">
        <v>1</v>
      </c>
      <c r="B188" s="20" t="s">
        <v>91</v>
      </c>
      <c r="C188" s="110">
        <f>'Office Major'!C21</f>
        <v>2</v>
      </c>
      <c r="D188" s="110">
        <f>'Office Major'!D21</f>
        <v>30.32</v>
      </c>
      <c r="E188" s="110">
        <f>'Office Major'!E21</f>
        <v>1030</v>
      </c>
      <c r="F188" s="110">
        <f>'Office Major'!F21</f>
        <v>0</v>
      </c>
      <c r="G188" s="110">
        <f>'Office Major'!G21</f>
        <v>279466</v>
      </c>
      <c r="H188" s="110">
        <f>'Office Major'!H21</f>
        <v>5</v>
      </c>
    </row>
    <row r="189" spans="1:8" s="350" customFormat="1" ht="17.100000000000001" customHeight="1">
      <c r="A189" s="773" t="s">
        <v>49</v>
      </c>
      <c r="B189" s="774"/>
      <c r="C189" s="256">
        <f t="shared" ref="C189:H189" si="22">SUM(C188:C188)</f>
        <v>2</v>
      </c>
      <c r="D189" s="257">
        <f t="shared" si="22"/>
        <v>30.32</v>
      </c>
      <c r="E189" s="256">
        <f t="shared" si="22"/>
        <v>1030</v>
      </c>
      <c r="F189" s="256">
        <f t="shared" si="22"/>
        <v>0</v>
      </c>
      <c r="G189" s="256">
        <f t="shared" si="22"/>
        <v>279466</v>
      </c>
      <c r="H189" s="256">
        <f t="shared" si="22"/>
        <v>5</v>
      </c>
    </row>
    <row r="190" spans="1:8" s="350" customFormat="1" ht="17.100000000000001" customHeight="1"/>
    <row r="191" spans="1:8" s="350" customFormat="1" ht="17.100000000000001" customHeight="1">
      <c r="A191" s="492"/>
      <c r="B191" s="493"/>
      <c r="C191" s="494"/>
      <c r="D191" s="785" t="s">
        <v>47</v>
      </c>
      <c r="E191" s="785"/>
      <c r="F191" s="496"/>
      <c r="G191" s="496"/>
      <c r="H191" s="494"/>
    </row>
    <row r="192" spans="1:8" s="350" customFormat="1" ht="17.100000000000001" customHeight="1">
      <c r="A192" s="779" t="s">
        <v>2</v>
      </c>
      <c r="B192" s="781" t="s">
        <v>76</v>
      </c>
      <c r="C192" s="709" t="s">
        <v>4</v>
      </c>
      <c r="D192" s="709" t="s">
        <v>5</v>
      </c>
      <c r="E192" s="709" t="s">
        <v>6</v>
      </c>
      <c r="F192" s="709" t="s">
        <v>7</v>
      </c>
      <c r="G192" s="709" t="s">
        <v>8</v>
      </c>
      <c r="H192" s="709" t="s">
        <v>9</v>
      </c>
    </row>
    <row r="193" spans="1:8" s="350" customFormat="1" ht="17.100000000000001" customHeight="1">
      <c r="A193" s="780"/>
      <c r="B193" s="782"/>
      <c r="C193" s="4" t="s">
        <v>10</v>
      </c>
      <c r="D193" s="4" t="s">
        <v>77</v>
      </c>
      <c r="E193" s="4" t="s">
        <v>78</v>
      </c>
      <c r="F193" s="54" t="s">
        <v>79</v>
      </c>
      <c r="G193" s="54" t="s">
        <v>79</v>
      </c>
      <c r="H193" s="4" t="s">
        <v>12</v>
      </c>
    </row>
    <row r="194" spans="1:8" s="350" customFormat="1" ht="17.100000000000001" customHeight="1">
      <c r="A194" s="135">
        <v>1</v>
      </c>
      <c r="B194" s="196" t="s">
        <v>91</v>
      </c>
      <c r="C194" s="112">
        <f>'Office Major'!C15</f>
        <v>4</v>
      </c>
      <c r="D194" s="112">
        <f>'Office Major'!D15</f>
        <v>53.58</v>
      </c>
      <c r="E194" s="112">
        <f>'Office Major'!E15</f>
        <v>0</v>
      </c>
      <c r="F194" s="112">
        <f>'Office Major'!F15</f>
        <v>0</v>
      </c>
      <c r="G194" s="112">
        <f>'Office Major'!G15</f>
        <v>36291</v>
      </c>
      <c r="H194" s="112">
        <f>'Office Major'!H15</f>
        <v>0</v>
      </c>
    </row>
    <row r="195" spans="1:8" s="350" customFormat="1" ht="17.100000000000001" customHeight="1">
      <c r="A195" s="135">
        <v>2</v>
      </c>
      <c r="B195" s="196" t="s">
        <v>191</v>
      </c>
      <c r="C195" s="102">
        <f>'Office Major'!C48</f>
        <v>6</v>
      </c>
      <c r="D195" s="102">
        <f>'Office Major'!D48</f>
        <v>57.09</v>
      </c>
      <c r="E195" s="102">
        <f>'Office Major'!E48</f>
        <v>15200</v>
      </c>
      <c r="F195" s="102">
        <f>'Office Major'!F48</f>
        <v>12160000</v>
      </c>
      <c r="G195" s="102">
        <f>'Office Major'!G48</f>
        <v>2036850</v>
      </c>
      <c r="H195" s="102">
        <f>'Office Major'!H48</f>
        <v>15</v>
      </c>
    </row>
    <row r="196" spans="1:8" s="350" customFormat="1" ht="17.100000000000001" customHeight="1">
      <c r="A196" s="135">
        <v>3</v>
      </c>
      <c r="B196" s="196" t="s">
        <v>90</v>
      </c>
      <c r="C196" s="184">
        <f>'Office Major'!C178</f>
        <v>2</v>
      </c>
      <c r="D196" s="184" t="str">
        <f>'Office Major'!D178</f>
        <v>49-48</v>
      </c>
      <c r="E196" s="184">
        <f>'Office Major'!E178</f>
        <v>157284</v>
      </c>
      <c r="F196" s="184">
        <f>'Office Major'!F178</f>
        <v>155069130</v>
      </c>
      <c r="G196" s="184">
        <f>'Office Major'!G178</f>
        <v>20601000</v>
      </c>
      <c r="H196" s="184">
        <f>'Office Major'!H178</f>
        <v>240</v>
      </c>
    </row>
    <row r="197" spans="1:8" s="350" customFormat="1" ht="17.100000000000001" customHeight="1">
      <c r="A197" s="135">
        <v>4</v>
      </c>
      <c r="B197" s="196" t="s">
        <v>82</v>
      </c>
      <c r="C197" s="184">
        <f>'Office Major'!C207</f>
        <v>1</v>
      </c>
      <c r="D197" s="184">
        <f>'Office Major'!D207</f>
        <v>112.5</v>
      </c>
      <c r="E197" s="184">
        <f>'Office Major'!E207</f>
        <v>0</v>
      </c>
      <c r="F197" s="184">
        <f>'Office Major'!F207</f>
        <v>0</v>
      </c>
      <c r="G197" s="184">
        <f>'Office Major'!G207</f>
        <v>0</v>
      </c>
      <c r="H197" s="184">
        <f>'Office Major'!H207</f>
        <v>0</v>
      </c>
    </row>
    <row r="198" spans="1:8" s="350" customFormat="1" ht="17.100000000000001" customHeight="1">
      <c r="A198" s="135">
        <v>5</v>
      </c>
      <c r="B198" s="196" t="s">
        <v>313</v>
      </c>
      <c r="C198" s="184">
        <f>'Office Major'!C171</f>
        <v>2</v>
      </c>
      <c r="D198" s="184">
        <f>'Office Major'!D171</f>
        <v>18.75</v>
      </c>
      <c r="E198" s="184">
        <f>'Office Major'!E171</f>
        <v>0</v>
      </c>
      <c r="F198" s="184">
        <f>'Office Major'!F171</f>
        <v>0</v>
      </c>
      <c r="G198" s="184">
        <f>'Office Major'!G171</f>
        <v>14190</v>
      </c>
      <c r="H198" s="184">
        <f>'Office Major'!H171</f>
        <v>0</v>
      </c>
    </row>
    <row r="199" spans="1:8" s="350" customFormat="1" ht="17.100000000000001" customHeight="1">
      <c r="A199" s="135">
        <v>6</v>
      </c>
      <c r="B199" s="196" t="s">
        <v>94</v>
      </c>
      <c r="C199" s="135">
        <f>'Office Major'!C186</f>
        <v>1</v>
      </c>
      <c r="D199" s="135">
        <f>'Office Major'!D186</f>
        <v>4</v>
      </c>
      <c r="E199" s="135">
        <f>'Office Major'!E186</f>
        <v>0</v>
      </c>
      <c r="F199" s="135">
        <f>'Office Major'!F186</f>
        <v>0</v>
      </c>
      <c r="G199" s="135">
        <f>'Office Major'!G186</f>
        <v>18000</v>
      </c>
      <c r="H199" s="135">
        <f>'Office Major'!H186</f>
        <v>0</v>
      </c>
    </row>
    <row r="200" spans="1:8" s="350" customFormat="1" ht="17.100000000000001" customHeight="1">
      <c r="A200" s="773" t="s">
        <v>49</v>
      </c>
      <c r="B200" s="774"/>
      <c r="C200" s="256">
        <f t="shared" ref="C200:H200" si="23">SUM(C194:C199)</f>
        <v>16</v>
      </c>
      <c r="D200" s="257">
        <f t="shared" si="23"/>
        <v>245.92000000000002</v>
      </c>
      <c r="E200" s="258">
        <f t="shared" si="23"/>
        <v>172484</v>
      </c>
      <c r="F200" s="258">
        <f t="shared" si="23"/>
        <v>167229130</v>
      </c>
      <c r="G200" s="258">
        <f t="shared" si="23"/>
        <v>22706331</v>
      </c>
      <c r="H200" s="256">
        <f t="shared" si="23"/>
        <v>255</v>
      </c>
    </row>
    <row r="203" spans="1:8">
      <c r="B203" s="103"/>
      <c r="C203" s="22"/>
      <c r="D203" s="23"/>
      <c r="E203" s="24"/>
      <c r="F203" s="25"/>
      <c r="G203" s="25"/>
      <c r="H203" s="23"/>
    </row>
    <row r="204" spans="1:8" ht="27">
      <c r="A204" s="792" t="s">
        <v>0</v>
      </c>
      <c r="B204" s="767"/>
      <c r="C204" s="767"/>
      <c r="D204" s="767"/>
      <c r="E204" s="767"/>
      <c r="F204" s="767"/>
      <c r="G204" s="767"/>
      <c r="H204" s="767"/>
    </row>
    <row r="205" spans="1:8" ht="20.25">
      <c r="A205" s="793" t="s">
        <v>128</v>
      </c>
      <c r="B205" s="794"/>
      <c r="C205" s="794"/>
      <c r="D205" s="794"/>
      <c r="E205" s="794"/>
      <c r="F205" s="794"/>
      <c r="G205" s="794"/>
      <c r="H205" s="794"/>
    </row>
    <row r="206" spans="1:8" ht="20.25">
      <c r="A206" s="795" t="s">
        <v>319</v>
      </c>
      <c r="B206" s="796"/>
      <c r="C206" s="796"/>
      <c r="D206" s="796"/>
      <c r="E206" s="796"/>
      <c r="F206" s="796"/>
      <c r="G206" s="796"/>
      <c r="H206" s="796"/>
    </row>
    <row r="207" spans="1:8" ht="15.75">
      <c r="B207" s="104"/>
      <c r="C207" s="26"/>
      <c r="D207" s="68"/>
      <c r="E207" s="27"/>
      <c r="F207" s="105"/>
      <c r="G207" s="94"/>
      <c r="H207" s="94"/>
    </row>
    <row r="208" spans="1:8" ht="17.100000000000001" customHeight="1">
      <c r="A208" s="788" t="s">
        <v>2</v>
      </c>
      <c r="B208" s="790" t="s">
        <v>3</v>
      </c>
      <c r="C208" s="95" t="s">
        <v>4</v>
      </c>
      <c r="D208" s="95" t="s">
        <v>5</v>
      </c>
      <c r="E208" s="95" t="s">
        <v>6</v>
      </c>
      <c r="F208" s="95" t="s">
        <v>7</v>
      </c>
      <c r="G208" s="95" t="s">
        <v>8</v>
      </c>
      <c r="H208" s="95" t="s">
        <v>9</v>
      </c>
    </row>
    <row r="209" spans="1:8" ht="17.100000000000001" customHeight="1">
      <c r="A209" s="789"/>
      <c r="B209" s="791"/>
      <c r="C209" s="96" t="s">
        <v>10</v>
      </c>
      <c r="D209" s="96" t="s">
        <v>77</v>
      </c>
      <c r="E209" s="96" t="s">
        <v>78</v>
      </c>
      <c r="F209" s="626" t="s">
        <v>79</v>
      </c>
      <c r="G209" s="626" t="s">
        <v>79</v>
      </c>
      <c r="H209" s="96" t="s">
        <v>12</v>
      </c>
    </row>
    <row r="210" spans="1:8" ht="17.100000000000001" customHeight="1">
      <c r="A210" s="627">
        <v>1</v>
      </c>
      <c r="B210" s="724" t="s">
        <v>385</v>
      </c>
      <c r="C210" s="629">
        <f>C9</f>
        <v>0</v>
      </c>
      <c r="D210" s="629">
        <f t="shared" ref="D210:H210" si="24">D9</f>
        <v>0</v>
      </c>
      <c r="E210" s="629">
        <f t="shared" si="24"/>
        <v>0</v>
      </c>
      <c r="F210" s="629">
        <f t="shared" si="24"/>
        <v>0</v>
      </c>
      <c r="G210" s="629">
        <f t="shared" si="24"/>
        <v>0</v>
      </c>
      <c r="H210" s="629">
        <f t="shared" si="24"/>
        <v>0</v>
      </c>
    </row>
    <row r="211" spans="1:8" ht="17.100000000000001" customHeight="1">
      <c r="A211" s="627">
        <v>2</v>
      </c>
      <c r="B211" s="724" t="s">
        <v>386</v>
      </c>
      <c r="C211" s="629">
        <f>C24</f>
        <v>3</v>
      </c>
      <c r="D211" s="629">
        <f t="shared" ref="D211:H211" si="25">D24</f>
        <v>14.335000000000001</v>
      </c>
      <c r="E211" s="629">
        <f t="shared" si="25"/>
        <v>0</v>
      </c>
      <c r="F211" s="629">
        <f t="shared" si="25"/>
        <v>0</v>
      </c>
      <c r="G211" s="629">
        <f t="shared" si="25"/>
        <v>233963</v>
      </c>
      <c r="H211" s="629">
        <f t="shared" si="25"/>
        <v>12</v>
      </c>
    </row>
    <row r="212" spans="1:8" ht="17.100000000000001" customHeight="1">
      <c r="A212" s="627">
        <v>3</v>
      </c>
      <c r="B212" s="157" t="s">
        <v>338</v>
      </c>
      <c r="C212" s="629">
        <f>C44</f>
        <v>1</v>
      </c>
      <c r="D212" s="629">
        <f t="shared" ref="D212:H212" si="26">D44</f>
        <v>123.5</v>
      </c>
      <c r="E212" s="629">
        <f t="shared" si="26"/>
        <v>3221.49</v>
      </c>
      <c r="F212" s="629">
        <f t="shared" si="26"/>
        <v>0</v>
      </c>
      <c r="G212" s="629">
        <f t="shared" si="26"/>
        <v>323000</v>
      </c>
      <c r="H212" s="629">
        <f t="shared" si="26"/>
        <v>6</v>
      </c>
    </row>
    <row r="213" spans="1:8" ht="17.100000000000001" customHeight="1">
      <c r="A213" s="627">
        <v>4</v>
      </c>
      <c r="B213" s="157" t="s">
        <v>14</v>
      </c>
      <c r="C213" s="147">
        <f t="shared" ref="C213:H213" si="27">C17</f>
        <v>0</v>
      </c>
      <c r="D213" s="262">
        <f t="shared" si="27"/>
        <v>0</v>
      </c>
      <c r="E213" s="263">
        <f t="shared" si="27"/>
        <v>0</v>
      </c>
      <c r="F213" s="146">
        <f t="shared" si="27"/>
        <v>0</v>
      </c>
      <c r="G213" s="146">
        <f t="shared" si="27"/>
        <v>0</v>
      </c>
      <c r="H213" s="147">
        <f t="shared" si="27"/>
        <v>0</v>
      </c>
    </row>
    <row r="214" spans="1:8" ht="17.100000000000001" customHeight="1">
      <c r="A214" s="627">
        <v>5</v>
      </c>
      <c r="B214" s="264" t="s">
        <v>15</v>
      </c>
      <c r="C214" s="147">
        <f t="shared" ref="C214:H214" si="28">C50</f>
        <v>3</v>
      </c>
      <c r="D214" s="262">
        <f t="shared" si="28"/>
        <v>706.75</v>
      </c>
      <c r="E214" s="146">
        <f t="shared" si="28"/>
        <v>1103992</v>
      </c>
      <c r="F214" s="146">
        <f t="shared" si="28"/>
        <v>2207984000</v>
      </c>
      <c r="G214" s="146">
        <f t="shared" si="28"/>
        <v>169828000</v>
      </c>
      <c r="H214" s="147">
        <f t="shared" si="28"/>
        <v>1890</v>
      </c>
    </row>
    <row r="215" spans="1:8" ht="17.100000000000001" customHeight="1">
      <c r="A215" s="627">
        <v>6</v>
      </c>
      <c r="B215" s="724" t="s">
        <v>387</v>
      </c>
      <c r="C215" s="147">
        <f>C37</f>
        <v>1</v>
      </c>
      <c r="D215" s="147">
        <f t="shared" ref="D215:H215" si="29">D37</f>
        <v>46.32</v>
      </c>
      <c r="E215" s="147">
        <f t="shared" si="29"/>
        <v>0</v>
      </c>
      <c r="F215" s="147">
        <f t="shared" si="29"/>
        <v>0</v>
      </c>
      <c r="G215" s="147">
        <f t="shared" si="29"/>
        <v>185280</v>
      </c>
      <c r="H215" s="147">
        <f t="shared" si="29"/>
        <v>4</v>
      </c>
    </row>
    <row r="216" spans="1:8" ht="17.100000000000001" customHeight="1">
      <c r="A216" s="627">
        <v>7</v>
      </c>
      <c r="B216" s="724" t="s">
        <v>388</v>
      </c>
      <c r="C216" s="147">
        <f>C31</f>
        <v>0</v>
      </c>
      <c r="D216" s="147">
        <f t="shared" ref="D216:H216" si="30">D31</f>
        <v>0</v>
      </c>
      <c r="E216" s="147">
        <f t="shared" si="30"/>
        <v>0</v>
      </c>
      <c r="F216" s="147">
        <f t="shared" si="30"/>
        <v>0</v>
      </c>
      <c r="G216" s="147">
        <f t="shared" si="30"/>
        <v>0</v>
      </c>
      <c r="H216" s="147">
        <f t="shared" si="30"/>
        <v>0</v>
      </c>
    </row>
    <row r="217" spans="1:8" ht="17.100000000000001" customHeight="1">
      <c r="A217" s="627">
        <v>8</v>
      </c>
      <c r="B217" s="157" t="s">
        <v>16</v>
      </c>
      <c r="C217" s="147">
        <f t="shared" ref="C217:H217" si="31">C61</f>
        <v>17</v>
      </c>
      <c r="D217" s="262">
        <f t="shared" si="31"/>
        <v>2235.0934000000002</v>
      </c>
      <c r="E217" s="146">
        <f t="shared" si="31"/>
        <v>4133870</v>
      </c>
      <c r="F217" s="146">
        <f t="shared" si="31"/>
        <v>7951188600</v>
      </c>
      <c r="G217" s="147">
        <f t="shared" si="31"/>
        <v>308467234</v>
      </c>
      <c r="H217" s="147">
        <f t="shared" si="31"/>
        <v>992</v>
      </c>
    </row>
    <row r="218" spans="1:8" ht="17.100000000000001" customHeight="1">
      <c r="A218" s="627">
        <v>9</v>
      </c>
      <c r="B218" s="264" t="s">
        <v>320</v>
      </c>
      <c r="C218" s="147">
        <f t="shared" ref="C218:H218" si="32">C71</f>
        <v>5</v>
      </c>
      <c r="D218" s="262">
        <f t="shared" si="32"/>
        <v>2179.23</v>
      </c>
      <c r="E218" s="146">
        <f t="shared" si="32"/>
        <v>5464730.6919999998</v>
      </c>
      <c r="F218" s="146">
        <f t="shared" si="32"/>
        <v>11475934453.200001</v>
      </c>
      <c r="G218" s="147">
        <f t="shared" si="32"/>
        <v>8180719037</v>
      </c>
      <c r="H218" s="147">
        <f t="shared" si="32"/>
        <v>3081</v>
      </c>
    </row>
    <row r="219" spans="1:8" ht="17.100000000000001" customHeight="1">
      <c r="A219" s="627">
        <v>10</v>
      </c>
      <c r="B219" s="264" t="s">
        <v>173</v>
      </c>
      <c r="C219" s="147">
        <f>C79</f>
        <v>3</v>
      </c>
      <c r="D219" s="147">
        <f t="shared" ref="D219:H219" si="33">D79</f>
        <v>4785.74</v>
      </c>
      <c r="E219" s="147">
        <f t="shared" si="33"/>
        <v>149046</v>
      </c>
      <c r="F219" s="147">
        <f t="shared" si="33"/>
        <v>1007909999.9999999</v>
      </c>
      <c r="G219" s="147">
        <f t="shared" si="33"/>
        <v>2977166000</v>
      </c>
      <c r="H219" s="147">
        <f t="shared" si="33"/>
        <v>3643</v>
      </c>
    </row>
    <row r="220" spans="1:8" ht="17.100000000000001" customHeight="1">
      <c r="A220" s="627">
        <v>11</v>
      </c>
      <c r="B220" s="264" t="s">
        <v>174</v>
      </c>
      <c r="C220" s="147">
        <f>C86</f>
        <v>0</v>
      </c>
      <c r="D220" s="147">
        <f t="shared" ref="D220:H220" si="34">D86</f>
        <v>0</v>
      </c>
      <c r="E220" s="147">
        <f t="shared" si="34"/>
        <v>286682</v>
      </c>
      <c r="F220" s="147">
        <f t="shared" si="34"/>
        <v>1555248000.0000002</v>
      </c>
      <c r="G220" s="147">
        <f t="shared" si="34"/>
        <v>397618000</v>
      </c>
      <c r="H220" s="147">
        <f t="shared" si="34"/>
        <v>0</v>
      </c>
    </row>
    <row r="221" spans="1:8" ht="17.100000000000001" customHeight="1">
      <c r="A221" s="627">
        <v>12</v>
      </c>
      <c r="B221" s="157" t="s">
        <v>19</v>
      </c>
      <c r="C221" s="147">
        <f t="shared" ref="C221:H221" si="35">C101</f>
        <v>0</v>
      </c>
      <c r="D221" s="262">
        <f t="shared" si="35"/>
        <v>0</v>
      </c>
      <c r="E221" s="146">
        <f t="shared" si="35"/>
        <v>367.18599999999998</v>
      </c>
      <c r="F221" s="146">
        <f t="shared" si="35"/>
        <v>13327015870</v>
      </c>
      <c r="G221" s="147">
        <f t="shared" si="35"/>
        <v>667544000</v>
      </c>
      <c r="H221" s="147">
        <f t="shared" si="35"/>
        <v>0</v>
      </c>
    </row>
    <row r="222" spans="1:8" ht="17.100000000000001" customHeight="1">
      <c r="A222" s="627">
        <v>13</v>
      </c>
      <c r="B222" s="264" t="s">
        <v>20</v>
      </c>
      <c r="C222" s="147">
        <f t="shared" ref="C222:H222" si="36">C93</f>
        <v>1</v>
      </c>
      <c r="D222" s="262">
        <f t="shared" si="36"/>
        <v>18.898</v>
      </c>
      <c r="E222" s="146">
        <f t="shared" si="36"/>
        <v>3457</v>
      </c>
      <c r="F222" s="146">
        <f t="shared" si="36"/>
        <v>10371000</v>
      </c>
      <c r="G222" s="146">
        <f t="shared" si="36"/>
        <v>800000</v>
      </c>
      <c r="H222" s="147">
        <f t="shared" si="36"/>
        <v>70</v>
      </c>
    </row>
    <row r="223" spans="1:8" ht="17.100000000000001" customHeight="1">
      <c r="A223" s="627">
        <v>14</v>
      </c>
      <c r="B223" s="157" t="s">
        <v>28</v>
      </c>
      <c r="C223" s="147">
        <f t="shared" ref="C223:H223" si="37">C109</f>
        <v>8</v>
      </c>
      <c r="D223" s="262">
        <f t="shared" si="37"/>
        <v>1093.95</v>
      </c>
      <c r="E223" s="147">
        <f t="shared" si="37"/>
        <v>0</v>
      </c>
      <c r="F223" s="147">
        <f t="shared" si="37"/>
        <v>0</v>
      </c>
      <c r="G223" s="146">
        <f t="shared" si="37"/>
        <v>441000</v>
      </c>
      <c r="H223" s="147">
        <f t="shared" si="37"/>
        <v>0</v>
      </c>
    </row>
    <row r="224" spans="1:8" ht="17.100000000000001" customHeight="1">
      <c r="A224" s="627">
        <v>15</v>
      </c>
      <c r="B224" s="264" t="s">
        <v>129</v>
      </c>
      <c r="C224" s="147">
        <f t="shared" ref="C224:H224" si="38">C119</f>
        <v>17</v>
      </c>
      <c r="D224" s="262">
        <f t="shared" si="38"/>
        <v>79.316599999999994</v>
      </c>
      <c r="E224" s="146">
        <f t="shared" si="38"/>
        <v>809</v>
      </c>
      <c r="F224" s="146">
        <f t="shared" si="38"/>
        <v>792200</v>
      </c>
      <c r="G224" s="146">
        <f t="shared" si="38"/>
        <v>257066</v>
      </c>
      <c r="H224" s="147">
        <f t="shared" si="38"/>
        <v>15</v>
      </c>
    </row>
    <row r="225" spans="1:8" ht="17.100000000000001" customHeight="1">
      <c r="A225" s="627">
        <v>16</v>
      </c>
      <c r="B225" s="264" t="s">
        <v>33</v>
      </c>
      <c r="C225" s="147">
        <f t="shared" ref="C225:H225" si="39">C153</f>
        <v>7</v>
      </c>
      <c r="D225" s="262">
        <f t="shared" si="39"/>
        <v>14634.23</v>
      </c>
      <c r="E225" s="146">
        <f t="shared" si="39"/>
        <v>9490916.9700000007</v>
      </c>
      <c r="F225" s="146">
        <f t="shared" si="39"/>
        <v>12609793825</v>
      </c>
      <c r="G225" s="146">
        <f t="shared" si="39"/>
        <v>652966255</v>
      </c>
      <c r="H225" s="147">
        <f t="shared" si="39"/>
        <v>324</v>
      </c>
    </row>
    <row r="226" spans="1:8" ht="17.100000000000001" customHeight="1">
      <c r="A226" s="627">
        <v>17</v>
      </c>
      <c r="B226" s="264" t="s">
        <v>32</v>
      </c>
      <c r="C226" s="147">
        <f>C126</f>
        <v>5</v>
      </c>
      <c r="D226" s="147">
        <f t="shared" ref="D226:H226" si="40">D126</f>
        <v>163.01</v>
      </c>
      <c r="E226" s="147">
        <f t="shared" si="40"/>
        <v>0</v>
      </c>
      <c r="F226" s="147">
        <f t="shared" si="40"/>
        <v>0</v>
      </c>
      <c r="G226" s="147">
        <f t="shared" si="40"/>
        <v>120973</v>
      </c>
      <c r="H226" s="147">
        <f t="shared" si="40"/>
        <v>0</v>
      </c>
    </row>
    <row r="227" spans="1:8" ht="17.100000000000001" customHeight="1">
      <c r="A227" s="627">
        <v>18</v>
      </c>
      <c r="B227" s="157" t="s">
        <v>34</v>
      </c>
      <c r="C227" s="147">
        <f t="shared" ref="C227:H227" si="41">C145</f>
        <v>40</v>
      </c>
      <c r="D227" s="262">
        <f t="shared" si="41"/>
        <v>19376.296999999999</v>
      </c>
      <c r="E227" s="146">
        <f t="shared" si="41"/>
        <v>67463092.650000006</v>
      </c>
      <c r="F227" s="146">
        <f t="shared" si="41"/>
        <v>12706812427.42</v>
      </c>
      <c r="G227" s="146">
        <f t="shared" si="41"/>
        <v>5460483039</v>
      </c>
      <c r="H227" s="147">
        <f t="shared" si="41"/>
        <v>5142</v>
      </c>
    </row>
    <row r="228" spans="1:8" ht="17.100000000000001" customHeight="1">
      <c r="A228" s="627">
        <v>19</v>
      </c>
      <c r="B228" s="157" t="s">
        <v>35</v>
      </c>
      <c r="C228" s="147">
        <f t="shared" ref="C228:H228" si="42">C160</f>
        <v>2</v>
      </c>
      <c r="D228" s="262">
        <f t="shared" si="42"/>
        <v>9.75</v>
      </c>
      <c r="E228" s="146">
        <f t="shared" si="42"/>
        <v>0</v>
      </c>
      <c r="F228" s="146">
        <f t="shared" si="42"/>
        <v>0</v>
      </c>
      <c r="G228" s="146">
        <f t="shared" si="42"/>
        <v>13720</v>
      </c>
      <c r="H228" s="147">
        <f t="shared" si="42"/>
        <v>0</v>
      </c>
    </row>
    <row r="229" spans="1:8" ht="17.100000000000001" customHeight="1">
      <c r="A229" s="627">
        <v>20</v>
      </c>
      <c r="B229" s="157" t="s">
        <v>41</v>
      </c>
      <c r="C229" s="147">
        <f t="shared" ref="C229:H229" si="43">C166</f>
        <v>3</v>
      </c>
      <c r="D229" s="262">
        <f t="shared" si="43"/>
        <v>1673.38</v>
      </c>
      <c r="E229" s="146">
        <f t="shared" si="43"/>
        <v>1584479</v>
      </c>
      <c r="F229" s="146">
        <f t="shared" si="43"/>
        <v>3168958000</v>
      </c>
      <c r="G229" s="146">
        <f t="shared" si="43"/>
        <v>542019000</v>
      </c>
      <c r="H229" s="147">
        <f t="shared" si="43"/>
        <v>615</v>
      </c>
    </row>
    <row r="230" spans="1:8" ht="17.100000000000001" customHeight="1">
      <c r="A230" s="627">
        <v>21</v>
      </c>
      <c r="B230" s="264" t="s">
        <v>42</v>
      </c>
      <c r="C230" s="147">
        <f t="shared" ref="C230:H230" si="44">C174</f>
        <v>5</v>
      </c>
      <c r="D230" s="262">
        <f t="shared" si="44"/>
        <v>1015.95</v>
      </c>
      <c r="E230" s="146">
        <f t="shared" si="44"/>
        <v>1800</v>
      </c>
      <c r="F230" s="146">
        <f t="shared" si="44"/>
        <v>1440000</v>
      </c>
      <c r="G230" s="146">
        <f t="shared" si="44"/>
        <v>1701076</v>
      </c>
      <c r="H230" s="147">
        <f t="shared" si="44"/>
        <v>19</v>
      </c>
    </row>
    <row r="231" spans="1:8" ht="17.100000000000001" customHeight="1">
      <c r="A231" s="627">
        <v>22</v>
      </c>
      <c r="B231" s="264" t="s">
        <v>44</v>
      </c>
      <c r="C231" s="147">
        <f t="shared" ref="C231:H231" si="45">C182</f>
        <v>24</v>
      </c>
      <c r="D231" s="262">
        <f t="shared" si="45"/>
        <v>221.53399999999999</v>
      </c>
      <c r="E231" s="146">
        <f t="shared" si="45"/>
        <v>27800</v>
      </c>
      <c r="F231" s="146">
        <f t="shared" si="45"/>
        <v>15210400</v>
      </c>
      <c r="G231" s="146">
        <f t="shared" si="45"/>
        <v>1521966</v>
      </c>
      <c r="H231" s="147">
        <f t="shared" si="45"/>
        <v>113</v>
      </c>
    </row>
    <row r="232" spans="1:8" ht="17.100000000000001" customHeight="1">
      <c r="A232" s="627">
        <v>23</v>
      </c>
      <c r="B232" s="264" t="s">
        <v>46</v>
      </c>
      <c r="C232" s="147">
        <f t="shared" ref="C232:H232" si="46">C189</f>
        <v>2</v>
      </c>
      <c r="D232" s="262">
        <f t="shared" si="46"/>
        <v>30.32</v>
      </c>
      <c r="E232" s="146">
        <f t="shared" si="46"/>
        <v>1030</v>
      </c>
      <c r="F232" s="146">
        <f t="shared" si="46"/>
        <v>0</v>
      </c>
      <c r="G232" s="146">
        <f t="shared" si="46"/>
        <v>279466</v>
      </c>
      <c r="H232" s="147">
        <f t="shared" si="46"/>
        <v>5</v>
      </c>
    </row>
    <row r="233" spans="1:8" ht="17.100000000000001" customHeight="1">
      <c r="A233" s="627">
        <v>24</v>
      </c>
      <c r="B233" s="157" t="s">
        <v>47</v>
      </c>
      <c r="C233" s="147">
        <f t="shared" ref="C233:H233" si="47">C200</f>
        <v>16</v>
      </c>
      <c r="D233" s="262">
        <f t="shared" si="47"/>
        <v>245.92000000000002</v>
      </c>
      <c r="E233" s="146">
        <f t="shared" si="47"/>
        <v>172484</v>
      </c>
      <c r="F233" s="146">
        <f t="shared" si="47"/>
        <v>167229130</v>
      </c>
      <c r="G233" s="146">
        <f t="shared" si="47"/>
        <v>22706331</v>
      </c>
      <c r="H233" s="147">
        <f t="shared" si="47"/>
        <v>255</v>
      </c>
    </row>
    <row r="234" spans="1:8" ht="17.100000000000001" customHeight="1">
      <c r="A234" s="259"/>
      <c r="B234" s="260" t="s">
        <v>49</v>
      </c>
      <c r="C234" s="261">
        <f>SUM(C210:C233)</f>
        <v>163</v>
      </c>
      <c r="D234" s="261">
        <f t="shared" ref="D234:H234" si="48">SUM(D210:D233)</f>
        <v>48653.52399999999</v>
      </c>
      <c r="E234" s="261">
        <f t="shared" si="48"/>
        <v>89887777.988000005</v>
      </c>
      <c r="F234" s="261">
        <f t="shared" si="48"/>
        <v>66205887905.619995</v>
      </c>
      <c r="G234" s="261">
        <f t="shared" si="48"/>
        <v>19385394406</v>
      </c>
      <c r="H234" s="261">
        <f t="shared" si="48"/>
        <v>16186</v>
      </c>
    </row>
  </sheetData>
  <mergeCells count="104">
    <mergeCell ref="A178:A179"/>
    <mergeCell ref="B178:B179"/>
    <mergeCell ref="A208:A209"/>
    <mergeCell ref="B208:B209"/>
    <mergeCell ref="A204:H204"/>
    <mergeCell ref="A205:H205"/>
    <mergeCell ref="A206:H206"/>
    <mergeCell ref="A200:B200"/>
    <mergeCell ref="A192:A193"/>
    <mergeCell ref="B192:B193"/>
    <mergeCell ref="A186:A187"/>
    <mergeCell ref="B186:B187"/>
    <mergeCell ref="A182:B182"/>
    <mergeCell ref="A189:B189"/>
    <mergeCell ref="D191:E191"/>
    <mergeCell ref="D185:E185"/>
    <mergeCell ref="A160:B160"/>
    <mergeCell ref="D162:E162"/>
    <mergeCell ref="A163:A164"/>
    <mergeCell ref="B163:B164"/>
    <mergeCell ref="D177:E177"/>
    <mergeCell ref="A166:B166"/>
    <mergeCell ref="D168:E168"/>
    <mergeCell ref="A169:A170"/>
    <mergeCell ref="B169:B170"/>
    <mergeCell ref="A174:B174"/>
    <mergeCell ref="A121:H121"/>
    <mergeCell ref="A122:A123"/>
    <mergeCell ref="B122:B123"/>
    <mergeCell ref="A148:A149"/>
    <mergeCell ref="B148:B149"/>
    <mergeCell ref="A153:B153"/>
    <mergeCell ref="A155:H155"/>
    <mergeCell ref="A156:A157"/>
    <mergeCell ref="B156:B157"/>
    <mergeCell ref="A126:B126"/>
    <mergeCell ref="A128:H128"/>
    <mergeCell ref="A129:A130"/>
    <mergeCell ref="B129:B130"/>
    <mergeCell ref="A145:B145"/>
    <mergeCell ref="A147:H147"/>
    <mergeCell ref="A93:B93"/>
    <mergeCell ref="D95:E95"/>
    <mergeCell ref="A96:A97"/>
    <mergeCell ref="B96:B97"/>
    <mergeCell ref="A101:B101"/>
    <mergeCell ref="A112:A113"/>
    <mergeCell ref="B112:B113"/>
    <mergeCell ref="A119:B119"/>
    <mergeCell ref="D104:E104"/>
    <mergeCell ref="A105:A106"/>
    <mergeCell ref="B105:B106"/>
    <mergeCell ref="A109:B109"/>
    <mergeCell ref="A111:H111"/>
    <mergeCell ref="A79:B79"/>
    <mergeCell ref="A73:H73"/>
    <mergeCell ref="A71:B71"/>
    <mergeCell ref="A81:H81"/>
    <mergeCell ref="A82:A83"/>
    <mergeCell ref="B82:B83"/>
    <mergeCell ref="A86:B86"/>
    <mergeCell ref="A90:A91"/>
    <mergeCell ref="B90:B91"/>
    <mergeCell ref="A89:H89"/>
    <mergeCell ref="A52:H52"/>
    <mergeCell ref="A53:A54"/>
    <mergeCell ref="B53:B54"/>
    <mergeCell ref="A61:B61"/>
    <mergeCell ref="A63:H63"/>
    <mergeCell ref="A64:A65"/>
    <mergeCell ref="B64:B65"/>
    <mergeCell ref="A75:A76"/>
    <mergeCell ref="B75:B76"/>
    <mergeCell ref="A46:H46"/>
    <mergeCell ref="A47:A48"/>
    <mergeCell ref="B47:B48"/>
    <mergeCell ref="A50:B50"/>
    <mergeCell ref="A41:A42"/>
    <mergeCell ref="B41:B42"/>
    <mergeCell ref="A44:B44"/>
    <mergeCell ref="A39:H39"/>
    <mergeCell ref="A19:H19"/>
    <mergeCell ref="A21:A22"/>
    <mergeCell ref="B21:B22"/>
    <mergeCell ref="A24:B24"/>
    <mergeCell ref="A33:H33"/>
    <mergeCell ref="A34:A35"/>
    <mergeCell ref="B34:B35"/>
    <mergeCell ref="A37:B37"/>
    <mergeCell ref="A27:H27"/>
    <mergeCell ref="A28:A29"/>
    <mergeCell ref="B28:B29"/>
    <mergeCell ref="A31:B31"/>
    <mergeCell ref="A17:B17"/>
    <mergeCell ref="A1:H1"/>
    <mergeCell ref="A2:H2"/>
    <mergeCell ref="A3:H3"/>
    <mergeCell ref="A11:H11"/>
    <mergeCell ref="A12:A13"/>
    <mergeCell ref="B12:B13"/>
    <mergeCell ref="A5:H5"/>
    <mergeCell ref="A6:A7"/>
    <mergeCell ref="B6:B7"/>
    <mergeCell ref="A9:B9"/>
  </mergeCells>
  <pageMargins left="0.7" right="0.7" top="0.75" bottom="0.75" header="0.3" footer="0.3"/>
  <pageSetup paperSize="9" scale="87" orientation="portrait" r:id="rId1"/>
  <rowBreaks count="4" manualBreakCount="4">
    <brk id="45" max="7" man="1"/>
    <brk id="94" max="7" man="1"/>
    <brk id="145" max="7" man="1"/>
    <brk id="19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33"/>
  <sheetViews>
    <sheetView topLeftCell="A714" workbookViewId="0">
      <selection activeCell="M580" sqref="M580"/>
    </sheetView>
  </sheetViews>
  <sheetFormatPr defaultColWidth="9.140625" defaultRowHeight="15"/>
  <cols>
    <col min="1" max="1" width="6.7109375" style="28" customWidth="1"/>
    <col min="2" max="2" width="23.7109375" style="28" customWidth="1"/>
    <col min="3" max="3" width="9.140625" style="28"/>
    <col min="4" max="4" width="12.7109375" style="28" customWidth="1"/>
    <col min="5" max="5" width="13.28515625" style="28" customWidth="1"/>
    <col min="6" max="6" width="15.85546875" style="28" customWidth="1"/>
    <col min="7" max="7" width="14.42578125" style="28" customWidth="1"/>
    <col min="8" max="8" width="15" style="28" customWidth="1"/>
    <col min="9" max="16384" width="9.140625" style="28"/>
  </cols>
  <sheetData>
    <row r="1" spans="1:8" ht="30.75">
      <c r="A1" s="807" t="s">
        <v>0</v>
      </c>
      <c r="B1" s="807"/>
      <c r="C1" s="807"/>
      <c r="D1" s="807"/>
      <c r="E1" s="807"/>
      <c r="F1" s="807"/>
      <c r="G1" s="807"/>
      <c r="H1" s="807"/>
    </row>
    <row r="2" spans="1:8" ht="25.5">
      <c r="A2" s="808" t="s">
        <v>130</v>
      </c>
      <c r="B2" s="808"/>
      <c r="C2" s="808"/>
      <c r="D2" s="808"/>
      <c r="E2" s="808"/>
      <c r="F2" s="808"/>
      <c r="G2" s="808"/>
      <c r="H2" s="808"/>
    </row>
    <row r="3" spans="1:8" ht="22.5">
      <c r="A3" s="809" t="s">
        <v>318</v>
      </c>
      <c r="B3" s="809"/>
      <c r="C3" s="809"/>
      <c r="D3" s="809"/>
      <c r="E3" s="809"/>
      <c r="F3" s="809"/>
      <c r="G3" s="809"/>
      <c r="H3" s="809"/>
    </row>
    <row r="4" spans="1:8" ht="18.75">
      <c r="A4" s="778" t="s">
        <v>22</v>
      </c>
      <c r="B4" s="778"/>
      <c r="C4" s="778"/>
      <c r="D4" s="778"/>
      <c r="E4" s="778"/>
      <c r="F4" s="778"/>
      <c r="G4" s="778"/>
      <c r="H4" s="778"/>
    </row>
    <row r="5" spans="1:8" s="507" customFormat="1" ht="17.100000000000001" customHeight="1">
      <c r="A5" s="779" t="s">
        <v>2</v>
      </c>
      <c r="B5" s="781" t="s">
        <v>76</v>
      </c>
      <c r="C5" s="709" t="s">
        <v>4</v>
      </c>
      <c r="D5" s="709" t="s">
        <v>5</v>
      </c>
      <c r="E5" s="709" t="s">
        <v>6</v>
      </c>
      <c r="F5" s="709" t="s">
        <v>7</v>
      </c>
      <c r="G5" s="709" t="s">
        <v>8</v>
      </c>
      <c r="H5" s="709" t="s">
        <v>9</v>
      </c>
    </row>
    <row r="6" spans="1:8" s="507" customFormat="1" ht="17.100000000000001" customHeight="1">
      <c r="A6" s="780"/>
      <c r="B6" s="782"/>
      <c r="C6" s="4" t="s">
        <v>10</v>
      </c>
      <c r="D6" s="4" t="s">
        <v>77</v>
      </c>
      <c r="E6" s="4" t="s">
        <v>78</v>
      </c>
      <c r="F6" s="54" t="s">
        <v>79</v>
      </c>
      <c r="G6" s="54" t="s">
        <v>79</v>
      </c>
      <c r="H6" s="4" t="s">
        <v>12</v>
      </c>
    </row>
    <row r="7" spans="1:8" s="507" customFormat="1" ht="17.100000000000001" customHeight="1">
      <c r="A7" s="135">
        <v>1</v>
      </c>
      <c r="B7" s="20" t="s">
        <v>95</v>
      </c>
      <c r="C7" s="110">
        <f>'Office Minor'!C182</f>
        <v>114</v>
      </c>
      <c r="D7" s="110">
        <f>'Office Minor'!D182</f>
        <v>5353.75</v>
      </c>
      <c r="E7" s="110">
        <f>'Office Minor'!E182</f>
        <v>3402161</v>
      </c>
      <c r="F7" s="110">
        <f>'Office Minor'!F182</f>
        <v>2381512700</v>
      </c>
      <c r="G7" s="110">
        <f>'Office Minor'!G182</f>
        <v>206079292</v>
      </c>
      <c r="H7" s="110">
        <f>'Office Minor'!H182</f>
        <v>700</v>
      </c>
    </row>
    <row r="8" spans="1:8" s="507" customFormat="1" ht="17.100000000000001" customHeight="1">
      <c r="A8" s="135">
        <v>2</v>
      </c>
      <c r="B8" s="20" t="s">
        <v>152</v>
      </c>
      <c r="C8" s="135">
        <f>'Office Minor'!C319</f>
        <v>2</v>
      </c>
      <c r="D8" s="135">
        <f>'Office Minor'!D319</f>
        <v>9</v>
      </c>
      <c r="E8" s="135">
        <f>'Office Minor'!E319</f>
        <v>0</v>
      </c>
      <c r="F8" s="135">
        <f>'Office Minor'!F319</f>
        <v>0</v>
      </c>
      <c r="G8" s="135">
        <f>'Office Minor'!G319</f>
        <v>0</v>
      </c>
      <c r="H8" s="135">
        <f>'Office Minor'!H319</f>
        <v>0</v>
      </c>
    </row>
    <row r="9" spans="1:8" s="507" customFormat="1" ht="17.100000000000001" customHeight="1">
      <c r="A9" s="773" t="s">
        <v>49</v>
      </c>
      <c r="B9" s="774"/>
      <c r="C9" s="256">
        <f t="shared" ref="C9:H9" si="0">SUM(C7:C8)</f>
        <v>116</v>
      </c>
      <c r="D9" s="257">
        <f t="shared" si="0"/>
        <v>5362.75</v>
      </c>
      <c r="E9" s="258">
        <f t="shared" si="0"/>
        <v>3402161</v>
      </c>
      <c r="F9" s="258">
        <f t="shared" si="0"/>
        <v>2381512700</v>
      </c>
      <c r="G9" s="258">
        <f t="shared" si="0"/>
        <v>206079292</v>
      </c>
      <c r="H9" s="256">
        <f t="shared" si="0"/>
        <v>700</v>
      </c>
    </row>
    <row r="10" spans="1:8" s="507" customFormat="1" ht="17.100000000000001" customHeight="1">
      <c r="A10" s="487"/>
      <c r="B10" s="488"/>
      <c r="C10" s="489"/>
      <c r="D10" s="490"/>
      <c r="E10" s="491"/>
      <c r="F10" s="491"/>
      <c r="G10" s="491"/>
      <c r="H10" s="489"/>
    </row>
    <row r="11" spans="1:8" s="507" customFormat="1" ht="17.100000000000001" customHeight="1">
      <c r="A11" s="785" t="s">
        <v>23</v>
      </c>
      <c r="B11" s="785"/>
      <c r="C11" s="785"/>
      <c r="D11" s="785"/>
      <c r="E11" s="785"/>
      <c r="F11" s="785"/>
      <c r="G11" s="785"/>
      <c r="H11" s="785"/>
    </row>
    <row r="12" spans="1:8" s="507" customFormat="1" ht="17.100000000000001" customHeight="1">
      <c r="A12" s="779" t="s">
        <v>2</v>
      </c>
      <c r="B12" s="781" t="s">
        <v>76</v>
      </c>
      <c r="C12" s="709" t="s">
        <v>4</v>
      </c>
      <c r="D12" s="709" t="s">
        <v>5</v>
      </c>
      <c r="E12" s="709" t="s">
        <v>6</v>
      </c>
      <c r="F12" s="709" t="s">
        <v>7</v>
      </c>
      <c r="G12" s="709" t="s">
        <v>8</v>
      </c>
      <c r="H12" s="709" t="s">
        <v>9</v>
      </c>
    </row>
    <row r="13" spans="1:8" s="507" customFormat="1" ht="17.100000000000001" customHeight="1">
      <c r="A13" s="780"/>
      <c r="B13" s="782"/>
      <c r="C13" s="4" t="s">
        <v>10</v>
      </c>
      <c r="D13" s="4" t="s">
        <v>77</v>
      </c>
      <c r="E13" s="4" t="s">
        <v>78</v>
      </c>
      <c r="F13" s="54" t="s">
        <v>79</v>
      </c>
      <c r="G13" s="54" t="s">
        <v>79</v>
      </c>
      <c r="H13" s="4" t="s">
        <v>12</v>
      </c>
    </row>
    <row r="14" spans="1:8" s="507" customFormat="1" ht="17.100000000000001" customHeight="1">
      <c r="A14" s="135">
        <v>1</v>
      </c>
      <c r="B14" s="20" t="s">
        <v>82</v>
      </c>
      <c r="C14" s="135">
        <f>'Office Minor'!C723</f>
        <v>1</v>
      </c>
      <c r="D14" s="135">
        <f>'Office Minor'!D723</f>
        <v>31</v>
      </c>
      <c r="E14" s="135">
        <f>'Office Minor'!E723</f>
        <v>3500</v>
      </c>
      <c r="F14" s="135">
        <f>'Office Minor'!F723</f>
        <v>2502500</v>
      </c>
      <c r="G14" s="135">
        <f>'Office Minor'!G723</f>
        <v>300000</v>
      </c>
      <c r="H14" s="135">
        <f>'Office Minor'!H723</f>
        <v>11</v>
      </c>
    </row>
    <row r="15" spans="1:8" s="507" customFormat="1" ht="17.100000000000001" customHeight="1">
      <c r="A15" s="773" t="s">
        <v>49</v>
      </c>
      <c r="B15" s="774"/>
      <c r="C15" s="256">
        <f t="shared" ref="C15:H15" si="1">SUM(C14:C14)</f>
        <v>1</v>
      </c>
      <c r="D15" s="257">
        <f t="shared" si="1"/>
        <v>31</v>
      </c>
      <c r="E15" s="258">
        <f t="shared" si="1"/>
        <v>3500</v>
      </c>
      <c r="F15" s="258">
        <f t="shared" si="1"/>
        <v>2502500</v>
      </c>
      <c r="G15" s="258">
        <f t="shared" si="1"/>
        <v>300000</v>
      </c>
      <c r="H15" s="256">
        <f t="shared" si="1"/>
        <v>11</v>
      </c>
    </row>
    <row r="16" spans="1:8" s="507" customFormat="1" ht="17.100000000000001" customHeight="1">
      <c r="A16" s="29"/>
      <c r="B16" s="29"/>
      <c r="C16" s="29"/>
      <c r="D16" s="29"/>
      <c r="E16" s="29"/>
      <c r="F16" s="29"/>
      <c r="G16" s="29"/>
      <c r="H16" s="29"/>
    </row>
    <row r="17" spans="1:8" s="507" customFormat="1" ht="17.100000000000001" customHeight="1">
      <c r="A17" s="29"/>
      <c r="B17" s="30"/>
      <c r="C17" s="29"/>
      <c r="D17" s="31" t="s">
        <v>52</v>
      </c>
      <c r="E17" s="29"/>
      <c r="F17" s="29"/>
      <c r="G17" s="29"/>
      <c r="H17" s="29"/>
    </row>
    <row r="18" spans="1:8" s="507" customFormat="1" ht="17.100000000000001" customHeight="1">
      <c r="A18" s="779" t="s">
        <v>2</v>
      </c>
      <c r="B18" s="781" t="s">
        <v>76</v>
      </c>
      <c r="C18" s="709" t="s">
        <v>4</v>
      </c>
      <c r="D18" s="709" t="s">
        <v>5</v>
      </c>
      <c r="E18" s="709" t="s">
        <v>6</v>
      </c>
      <c r="F18" s="709" t="s">
        <v>7</v>
      </c>
      <c r="G18" s="709" t="s">
        <v>8</v>
      </c>
      <c r="H18" s="709" t="s">
        <v>9</v>
      </c>
    </row>
    <row r="19" spans="1:8" s="507" customFormat="1" ht="17.100000000000001" customHeight="1">
      <c r="A19" s="780"/>
      <c r="B19" s="782"/>
      <c r="C19" s="4" t="s">
        <v>10</v>
      </c>
      <c r="D19" s="4" t="s">
        <v>51</v>
      </c>
      <c r="E19" s="4" t="s">
        <v>78</v>
      </c>
      <c r="F19" s="4" t="s">
        <v>79</v>
      </c>
      <c r="G19" s="4" t="s">
        <v>79</v>
      </c>
      <c r="H19" s="4" t="s">
        <v>12</v>
      </c>
    </row>
    <row r="20" spans="1:8" s="507" customFormat="1" ht="17.100000000000001" customHeight="1">
      <c r="A20" s="135">
        <v>1</v>
      </c>
      <c r="B20" s="508" t="s">
        <v>127</v>
      </c>
      <c r="C20" s="252">
        <f>'Office Minor'!C367</f>
        <v>6</v>
      </c>
      <c r="D20" s="252">
        <f>'Office Minor'!D367</f>
        <v>6.0049999999999999</v>
      </c>
      <c r="E20" s="252">
        <f>'Office Minor'!E367</f>
        <v>5766</v>
      </c>
      <c r="F20" s="252">
        <f>'Office Minor'!F367</f>
        <v>4612800</v>
      </c>
      <c r="G20" s="252">
        <f>'Office Minor'!G367</f>
        <v>847000</v>
      </c>
      <c r="H20" s="252">
        <f>'Office Minor'!H367</f>
        <v>20</v>
      </c>
    </row>
    <row r="21" spans="1:8" s="507" customFormat="1" ht="17.100000000000001" customHeight="1">
      <c r="A21" s="135">
        <v>2</v>
      </c>
      <c r="B21" s="508" t="s">
        <v>149</v>
      </c>
      <c r="C21" s="102">
        <f>'Office Minor'!C95</f>
        <v>23</v>
      </c>
      <c r="D21" s="102">
        <f>'Office Minor'!D95</f>
        <v>48.44</v>
      </c>
      <c r="E21" s="102">
        <f>'Office Minor'!E95</f>
        <v>161251</v>
      </c>
      <c r="F21" s="102">
        <f>'Office Minor'!F95</f>
        <v>40312750</v>
      </c>
      <c r="G21" s="102">
        <f>'Office Minor'!G95</f>
        <v>29663988</v>
      </c>
      <c r="H21" s="102">
        <f>'Office Minor'!H95</f>
        <v>115</v>
      </c>
    </row>
    <row r="22" spans="1:8" s="507" customFormat="1" ht="17.100000000000001" customHeight="1">
      <c r="A22" s="773" t="s">
        <v>49</v>
      </c>
      <c r="B22" s="774"/>
      <c r="C22" s="505">
        <f t="shared" ref="C22:H22" si="2">SUM(C20:C21)</f>
        <v>29</v>
      </c>
      <c r="D22" s="504">
        <f t="shared" si="2"/>
        <v>54.445</v>
      </c>
      <c r="E22" s="505">
        <f t="shared" si="2"/>
        <v>167017</v>
      </c>
      <c r="F22" s="505">
        <f t="shared" si="2"/>
        <v>44925550</v>
      </c>
      <c r="G22" s="505">
        <f t="shared" si="2"/>
        <v>30510988</v>
      </c>
      <c r="H22" s="505">
        <f t="shared" si="2"/>
        <v>135</v>
      </c>
    </row>
    <row r="23" spans="1:8" s="507" customFormat="1" ht="17.100000000000001" customHeight="1">
      <c r="A23" s="509"/>
      <c r="B23" s="509"/>
      <c r="C23" s="509"/>
      <c r="D23" s="509"/>
      <c r="E23" s="509"/>
      <c r="F23" s="509"/>
      <c r="G23" s="509"/>
      <c r="H23" s="509"/>
    </row>
    <row r="24" spans="1:8" s="507" customFormat="1" ht="17.100000000000001" customHeight="1">
      <c r="A24" s="509"/>
      <c r="B24" s="509"/>
      <c r="C24" s="509"/>
      <c r="D24" s="31" t="s">
        <v>131</v>
      </c>
      <c r="E24" s="509"/>
      <c r="F24" s="509"/>
      <c r="G24" s="509"/>
      <c r="H24" s="509"/>
    </row>
    <row r="25" spans="1:8" s="507" customFormat="1" ht="17.100000000000001" customHeight="1">
      <c r="A25" s="779" t="s">
        <v>2</v>
      </c>
      <c r="B25" s="781" t="s">
        <v>76</v>
      </c>
      <c r="C25" s="709" t="s">
        <v>4</v>
      </c>
      <c r="D25" s="709" t="s">
        <v>5</v>
      </c>
      <c r="E25" s="709" t="s">
        <v>6</v>
      </c>
      <c r="F25" s="709" t="s">
        <v>7</v>
      </c>
      <c r="G25" s="709" t="s">
        <v>8</v>
      </c>
      <c r="H25" s="709" t="s">
        <v>9</v>
      </c>
    </row>
    <row r="26" spans="1:8" s="507" customFormat="1" ht="17.100000000000001" customHeight="1">
      <c r="A26" s="780"/>
      <c r="B26" s="782"/>
      <c r="C26" s="4" t="s">
        <v>10</v>
      </c>
      <c r="D26" s="4" t="s">
        <v>51</v>
      </c>
      <c r="E26" s="4" t="s">
        <v>78</v>
      </c>
      <c r="F26" s="54" t="s">
        <v>79</v>
      </c>
      <c r="G26" s="54" t="s">
        <v>79</v>
      </c>
      <c r="H26" s="4" t="s">
        <v>12</v>
      </c>
    </row>
    <row r="27" spans="1:8" s="507" customFormat="1" ht="17.100000000000001" customHeight="1">
      <c r="A27" s="135">
        <v>1</v>
      </c>
      <c r="B27" s="508" t="s">
        <v>91</v>
      </c>
      <c r="C27" s="64">
        <f>'Office Minor'!C26</f>
        <v>0</v>
      </c>
      <c r="D27" s="64">
        <f>'Office Minor'!D26</f>
        <v>0</v>
      </c>
      <c r="E27" s="64">
        <f>'Office Minor'!E26</f>
        <v>263025</v>
      </c>
      <c r="F27" s="64">
        <f>'Office Minor'!F26</f>
        <v>315630000</v>
      </c>
      <c r="G27" s="64">
        <f>'Office Minor'!G26</f>
        <v>6484000</v>
      </c>
      <c r="H27" s="64">
        <f>'Office Minor'!H26</f>
        <v>120</v>
      </c>
    </row>
    <row r="28" spans="1:8" s="507" customFormat="1" ht="17.100000000000001" customHeight="1">
      <c r="A28" s="135">
        <v>2</v>
      </c>
      <c r="B28" s="508" t="s">
        <v>85</v>
      </c>
      <c r="C28" s="102">
        <f>'Office Minor'!C41</f>
        <v>0</v>
      </c>
      <c r="D28" s="102">
        <f>'Office Minor'!D41</f>
        <v>0</v>
      </c>
      <c r="E28" s="102">
        <f>'Office Minor'!E41</f>
        <v>1204000</v>
      </c>
      <c r="F28" s="102">
        <f>'Office Minor'!F41</f>
        <v>1444800000</v>
      </c>
      <c r="G28" s="102">
        <f>'Office Minor'!G41</f>
        <v>36334250</v>
      </c>
      <c r="H28" s="102">
        <f>'Office Minor'!H41</f>
        <v>1360</v>
      </c>
    </row>
    <row r="29" spans="1:8" s="507" customFormat="1" ht="17.100000000000001" customHeight="1">
      <c r="A29" s="135">
        <v>3</v>
      </c>
      <c r="B29" s="508" t="s">
        <v>191</v>
      </c>
      <c r="C29" s="102">
        <f>'Office Minor'!C116</f>
        <v>0</v>
      </c>
      <c r="D29" s="102">
        <f>'Office Minor'!D116</f>
        <v>0</v>
      </c>
      <c r="E29" s="102">
        <f>'Office Minor'!E116</f>
        <v>169000</v>
      </c>
      <c r="F29" s="102">
        <f>'Office Minor'!F116</f>
        <v>8281000</v>
      </c>
      <c r="G29" s="102">
        <f>'Office Minor'!G116</f>
        <v>1596000</v>
      </c>
      <c r="H29" s="102">
        <f>'Office Minor'!H116</f>
        <v>230</v>
      </c>
    </row>
    <row r="30" spans="1:8" s="507" customFormat="1" ht="17.100000000000001" customHeight="1">
      <c r="A30" s="135">
        <v>4</v>
      </c>
      <c r="B30" s="508" t="s">
        <v>148</v>
      </c>
      <c r="C30" s="102">
        <f>'Office Minor'!C70</f>
        <v>0</v>
      </c>
      <c r="D30" s="102">
        <f>'Office Minor'!D70</f>
        <v>0</v>
      </c>
      <c r="E30" s="102">
        <f>'Office Minor'!E70</f>
        <v>18640</v>
      </c>
      <c r="F30" s="102">
        <f>'Office Minor'!F70</f>
        <v>932000</v>
      </c>
      <c r="G30" s="102">
        <f>'Office Minor'!G70</f>
        <v>466000</v>
      </c>
      <c r="H30" s="102">
        <f>'Office Minor'!H70</f>
        <v>100</v>
      </c>
    </row>
    <row r="31" spans="1:8" s="507" customFormat="1" ht="17.100000000000001" customHeight="1">
      <c r="A31" s="135">
        <v>5</v>
      </c>
      <c r="B31" s="508" t="s">
        <v>112</v>
      </c>
      <c r="C31" s="64">
        <f>'Office Minor'!C142</f>
        <v>0</v>
      </c>
      <c r="D31" s="64">
        <f>'Office Minor'!D142</f>
        <v>0</v>
      </c>
      <c r="E31" s="64">
        <f>'Office Minor'!E142</f>
        <v>1063125</v>
      </c>
      <c r="F31" s="64">
        <f>'Office Minor'!F142</f>
        <v>26578125</v>
      </c>
      <c r="G31" s="64">
        <f>'Office Minor'!G142</f>
        <v>32545959</v>
      </c>
      <c r="H31" s="64">
        <f>'Office Minor'!H142</f>
        <v>0</v>
      </c>
    </row>
    <row r="32" spans="1:8" s="507" customFormat="1" ht="17.100000000000001" customHeight="1">
      <c r="A32" s="135">
        <v>6</v>
      </c>
      <c r="B32" s="508" t="s">
        <v>80</v>
      </c>
      <c r="C32" s="102">
        <f>'Office Minor'!C155</f>
        <v>0</v>
      </c>
      <c r="D32" s="102">
        <f>'Office Minor'!D155</f>
        <v>86</v>
      </c>
      <c r="E32" s="102">
        <f>'Office Minor'!E155</f>
        <v>963888</v>
      </c>
      <c r="F32" s="102">
        <f>'Office Minor'!F155</f>
        <v>240972000</v>
      </c>
      <c r="G32" s="102">
        <f>'Office Minor'!G155</f>
        <v>20213136</v>
      </c>
      <c r="H32" s="102">
        <f>'Office Minor'!H155</f>
        <v>2666</v>
      </c>
    </row>
    <row r="33" spans="1:8" s="507" customFormat="1" ht="17.100000000000001" customHeight="1">
      <c r="A33" s="135">
        <v>7</v>
      </c>
      <c r="B33" s="508" t="s">
        <v>95</v>
      </c>
      <c r="C33" s="64">
        <f>'Office Minor'!C179</f>
        <v>0</v>
      </c>
      <c r="D33" s="64">
        <f>'Office Minor'!D179</f>
        <v>0</v>
      </c>
      <c r="E33" s="64">
        <f>'Office Minor'!E179</f>
        <v>720000</v>
      </c>
      <c r="F33" s="64">
        <f>'Office Minor'!F179</f>
        <v>504000000</v>
      </c>
      <c r="G33" s="64">
        <f>'Office Minor'!G179</f>
        <v>17242892</v>
      </c>
      <c r="H33" s="64">
        <f>'Office Minor'!H179</f>
        <v>850</v>
      </c>
    </row>
    <row r="34" spans="1:8" s="507" customFormat="1" ht="17.100000000000001" customHeight="1">
      <c r="A34" s="135">
        <v>8</v>
      </c>
      <c r="B34" s="508" t="s">
        <v>103</v>
      </c>
      <c r="C34" s="102">
        <f>'Office Minor'!C231</f>
        <v>0</v>
      </c>
      <c r="D34" s="102">
        <f>'Office Minor'!D231</f>
        <v>0</v>
      </c>
      <c r="E34" s="102">
        <f>'Office Minor'!E231</f>
        <v>91725</v>
      </c>
      <c r="F34" s="102">
        <f>'Office Minor'!F231</f>
        <v>11007000</v>
      </c>
      <c r="G34" s="102">
        <f>'Office Minor'!G231</f>
        <v>2751757</v>
      </c>
      <c r="H34" s="102">
        <f>'Office Minor'!H231</f>
        <v>0</v>
      </c>
    </row>
    <row r="35" spans="1:8" s="507" customFormat="1" ht="17.100000000000001" customHeight="1">
      <c r="A35" s="135">
        <v>9</v>
      </c>
      <c r="B35" s="508" t="s">
        <v>314</v>
      </c>
      <c r="C35" s="102">
        <f>'Office Minor'!C216</f>
        <v>11</v>
      </c>
      <c r="D35" s="102">
        <f>'Office Minor'!D216</f>
        <v>11</v>
      </c>
      <c r="E35" s="102">
        <f>'Office Minor'!E216</f>
        <v>405240</v>
      </c>
      <c r="F35" s="102">
        <f>'Office Minor'!F216</f>
        <v>648384000</v>
      </c>
      <c r="G35" s="102">
        <f>'Office Minor'!G216</f>
        <v>10131013</v>
      </c>
      <c r="H35" s="102">
        <f>'Office Minor'!H216</f>
        <v>15</v>
      </c>
    </row>
    <row r="36" spans="1:8" s="507" customFormat="1" ht="17.100000000000001" customHeight="1">
      <c r="A36" s="135">
        <v>10</v>
      </c>
      <c r="B36" s="508" t="s">
        <v>109</v>
      </c>
      <c r="C36" s="102">
        <f>'Office Minor'!C252</f>
        <v>0</v>
      </c>
      <c r="D36" s="102">
        <f>'Office Minor'!D252</f>
        <v>64.53</v>
      </c>
      <c r="E36" s="102">
        <f>'Office Minor'!E252</f>
        <v>235200</v>
      </c>
      <c r="F36" s="102">
        <f>'Office Minor'!F252</f>
        <v>58800000</v>
      </c>
      <c r="G36" s="102">
        <f>'Office Minor'!G252</f>
        <v>6874000</v>
      </c>
      <c r="H36" s="102">
        <f>'Office Minor'!H252</f>
        <v>0</v>
      </c>
    </row>
    <row r="37" spans="1:8" s="507" customFormat="1" ht="17.100000000000001" customHeight="1">
      <c r="A37" s="135">
        <v>11</v>
      </c>
      <c r="B37" s="169" t="s">
        <v>132</v>
      </c>
      <c r="C37" s="184">
        <f>'Office Minor'!C266</f>
        <v>0</v>
      </c>
      <c r="D37" s="184">
        <f>'Office Minor'!D266</f>
        <v>0</v>
      </c>
      <c r="E37" s="184">
        <f>'Office Minor'!E266</f>
        <v>1062600</v>
      </c>
      <c r="F37" s="184">
        <f>'Office Minor'!F266</f>
        <v>850080000</v>
      </c>
      <c r="G37" s="184">
        <f>'Office Minor'!G266</f>
        <v>27752870</v>
      </c>
      <c r="H37" s="184">
        <f>'Office Minor'!H266</f>
        <v>800</v>
      </c>
    </row>
    <row r="38" spans="1:8" s="507" customFormat="1" ht="17.100000000000001" customHeight="1">
      <c r="A38" s="135">
        <v>12</v>
      </c>
      <c r="B38" s="169" t="s">
        <v>151</v>
      </c>
      <c r="C38" s="184">
        <f>'Office Minor'!C279</f>
        <v>0</v>
      </c>
      <c r="D38" s="184">
        <f>'Office Minor'!D279</f>
        <v>0</v>
      </c>
      <c r="E38" s="184">
        <f>'Office Minor'!E279</f>
        <v>43865.4</v>
      </c>
      <c r="F38" s="184">
        <f>'Office Minor'!F279</f>
        <v>24125750</v>
      </c>
      <c r="G38" s="184">
        <f>'Office Minor'!G279</f>
        <v>1096635</v>
      </c>
      <c r="H38" s="184">
        <f>'Office Minor'!H279</f>
        <v>0</v>
      </c>
    </row>
    <row r="39" spans="1:8" s="507" customFormat="1" ht="17.100000000000001" customHeight="1">
      <c r="A39" s="135">
        <v>13</v>
      </c>
      <c r="B39" s="508" t="s">
        <v>116</v>
      </c>
      <c r="C39" s="135">
        <f>'Office Minor'!C301</f>
        <v>0</v>
      </c>
      <c r="D39" s="135">
        <f>'Office Minor'!D301</f>
        <v>0</v>
      </c>
      <c r="E39" s="135">
        <f>'Office Minor'!E301</f>
        <v>4484025</v>
      </c>
      <c r="F39" s="135">
        <f>'Office Minor'!F301</f>
        <v>3833841375</v>
      </c>
      <c r="G39" s="135">
        <f>'Office Minor'!G301</f>
        <v>139125639</v>
      </c>
      <c r="H39" s="135">
        <f>'Office Minor'!H301</f>
        <v>12</v>
      </c>
    </row>
    <row r="40" spans="1:8" s="507" customFormat="1" ht="17.100000000000001" customHeight="1">
      <c r="A40" s="135">
        <v>14</v>
      </c>
      <c r="B40" s="508" t="s">
        <v>83</v>
      </c>
      <c r="C40" s="135">
        <f>'Office Minor'!C386</f>
        <v>0</v>
      </c>
      <c r="D40" s="135">
        <f>'Office Minor'!D386</f>
        <v>0</v>
      </c>
      <c r="E40" s="135">
        <f>'Office Minor'!E386</f>
        <v>0</v>
      </c>
      <c r="F40" s="135">
        <f>'Office Minor'!F386</f>
        <v>0</v>
      </c>
      <c r="G40" s="135">
        <f>'Office Minor'!G386</f>
        <v>14478000</v>
      </c>
      <c r="H40" s="135">
        <f>'Office Minor'!H386</f>
        <v>700</v>
      </c>
    </row>
    <row r="41" spans="1:8" s="507" customFormat="1" ht="17.100000000000001" customHeight="1">
      <c r="A41" s="135">
        <v>15</v>
      </c>
      <c r="B41" s="508" t="s">
        <v>152</v>
      </c>
      <c r="C41" s="135">
        <f>'Office Minor'!C321</f>
        <v>0</v>
      </c>
      <c r="D41" s="135">
        <f>'Office Minor'!D321</f>
        <v>40</v>
      </c>
      <c r="E41" s="135">
        <f>'Office Minor'!E321</f>
        <v>0</v>
      </c>
      <c r="F41" s="135">
        <f>'Office Minor'!F321</f>
        <v>0</v>
      </c>
      <c r="G41" s="135">
        <f>'Office Minor'!G321</f>
        <v>1240000</v>
      </c>
      <c r="H41" s="135">
        <f>'Office Minor'!H321</f>
        <v>50</v>
      </c>
    </row>
    <row r="42" spans="1:8" s="507" customFormat="1" ht="17.100000000000001" customHeight="1">
      <c r="A42" s="135">
        <v>16</v>
      </c>
      <c r="B42" s="508" t="s">
        <v>86</v>
      </c>
      <c r="C42" s="102">
        <f>'Office Minor'!C335</f>
        <v>0</v>
      </c>
      <c r="D42" s="102">
        <f>'Office Minor'!D335</f>
        <v>0</v>
      </c>
      <c r="E42" s="102">
        <f>'Office Minor'!E335</f>
        <v>2584000</v>
      </c>
      <c r="F42" s="102">
        <f>'Office Minor'!F335</f>
        <v>64600000</v>
      </c>
      <c r="G42" s="102">
        <f>'Office Minor'!G335</f>
        <v>60817000</v>
      </c>
      <c r="H42" s="102">
        <f>'Office Minor'!H335</f>
        <v>3500</v>
      </c>
    </row>
    <row r="43" spans="1:8" s="507" customFormat="1" ht="17.100000000000001" customHeight="1">
      <c r="A43" s="135">
        <v>17</v>
      </c>
      <c r="B43" s="508" t="s">
        <v>134</v>
      </c>
      <c r="C43" s="102">
        <f>'Office Minor'!C421</f>
        <v>0</v>
      </c>
      <c r="D43" s="102">
        <f>'Office Minor'!D421</f>
        <v>0</v>
      </c>
      <c r="E43" s="102">
        <f>'Office Minor'!E421</f>
        <v>0</v>
      </c>
      <c r="F43" s="102">
        <f>'Office Minor'!F421</f>
        <v>0</v>
      </c>
      <c r="G43" s="102">
        <f>'Office Minor'!G421</f>
        <v>420000</v>
      </c>
      <c r="H43" s="102">
        <f>'Office Minor'!H421</f>
        <v>0</v>
      </c>
    </row>
    <row r="44" spans="1:8" s="507" customFormat="1" ht="17.100000000000001" customHeight="1">
      <c r="A44" s="135">
        <v>18</v>
      </c>
      <c r="B44" s="508" t="s">
        <v>87</v>
      </c>
      <c r="C44" s="135">
        <f>'Office Minor'!C449</f>
        <v>0</v>
      </c>
      <c r="D44" s="135">
        <f>'Office Minor'!D449</f>
        <v>0</v>
      </c>
      <c r="E44" s="135">
        <f>'Office Minor'!E449</f>
        <v>0</v>
      </c>
      <c r="F44" s="135">
        <f>'Office Minor'!F449</f>
        <v>0</v>
      </c>
      <c r="G44" s="135">
        <f>'Office Minor'!G449</f>
        <v>4843000</v>
      </c>
      <c r="H44" s="135">
        <f>'Office Minor'!H449</f>
        <v>0</v>
      </c>
    </row>
    <row r="45" spans="1:8" s="507" customFormat="1" ht="17.100000000000001" customHeight="1">
      <c r="A45" s="135">
        <v>19</v>
      </c>
      <c r="B45" s="508" t="s">
        <v>88</v>
      </c>
      <c r="C45" s="135">
        <f>'Office Minor'!C495</f>
        <v>0</v>
      </c>
      <c r="D45" s="135">
        <f>'Office Minor'!D495</f>
        <v>0</v>
      </c>
      <c r="E45" s="135">
        <f>'Office Minor'!E495</f>
        <v>0</v>
      </c>
      <c r="F45" s="135">
        <f>'Office Minor'!F495</f>
        <v>0</v>
      </c>
      <c r="G45" s="135">
        <f>'Office Minor'!G495</f>
        <v>4200000</v>
      </c>
      <c r="H45" s="135">
        <f>'Office Minor'!H495</f>
        <v>0</v>
      </c>
    </row>
    <row r="46" spans="1:8" s="507" customFormat="1" ht="17.100000000000001" customHeight="1">
      <c r="A46" s="135">
        <v>20</v>
      </c>
      <c r="B46" s="196" t="s">
        <v>313</v>
      </c>
      <c r="C46" s="135">
        <f>'Office Minor'!C636</f>
        <v>0</v>
      </c>
      <c r="D46" s="135">
        <f>'Office Minor'!D636</f>
        <v>0</v>
      </c>
      <c r="E46" s="135">
        <f>'Office Minor'!E636</f>
        <v>43664</v>
      </c>
      <c r="F46" s="135">
        <f>'Office Minor'!F636</f>
        <v>39297600</v>
      </c>
      <c r="G46" s="135">
        <f>'Office Minor'!G636</f>
        <v>3143848</v>
      </c>
      <c r="H46" s="135">
        <f>'Office Minor'!H636</f>
        <v>180</v>
      </c>
    </row>
    <row r="47" spans="1:8" s="507" customFormat="1" ht="17.100000000000001" customHeight="1">
      <c r="A47" s="135">
        <v>21</v>
      </c>
      <c r="B47" s="508" t="s">
        <v>99</v>
      </c>
      <c r="C47" s="135">
        <f>'Office Minor'!C653</f>
        <v>0</v>
      </c>
      <c r="D47" s="135">
        <f>'Office Minor'!D653</f>
        <v>0</v>
      </c>
      <c r="E47" s="135">
        <f>'Office Minor'!E653</f>
        <v>0</v>
      </c>
      <c r="F47" s="135">
        <f>'Office Minor'!F653</f>
        <v>0</v>
      </c>
      <c r="G47" s="135">
        <f>'Office Minor'!G653</f>
        <v>21000000</v>
      </c>
      <c r="H47" s="135">
        <f>'Office Minor'!H653</f>
        <v>0</v>
      </c>
    </row>
    <row r="48" spans="1:8" s="507" customFormat="1" ht="17.100000000000001" customHeight="1">
      <c r="A48" s="135">
        <v>22</v>
      </c>
      <c r="B48" s="508" t="s">
        <v>209</v>
      </c>
      <c r="C48" s="195">
        <f>'Office Minor'!C698</f>
        <v>0</v>
      </c>
      <c r="D48" s="195">
        <f>'Office Minor'!D698</f>
        <v>0</v>
      </c>
      <c r="E48" s="195">
        <f>'Office Minor'!E698</f>
        <v>4636800</v>
      </c>
      <c r="F48" s="195">
        <f>'Office Minor'!F698</f>
        <v>3964464000</v>
      </c>
      <c r="G48" s="195">
        <f>'Office Minor'!G698</f>
        <v>151400000</v>
      </c>
      <c r="H48" s="195">
        <f>'Office Minor'!H698</f>
        <v>8</v>
      </c>
    </row>
    <row r="49" spans="1:8" s="507" customFormat="1" ht="17.100000000000001" customHeight="1">
      <c r="A49" s="135">
        <v>23</v>
      </c>
      <c r="B49" s="508" t="s">
        <v>115</v>
      </c>
      <c r="C49" s="64">
        <f>'Office Minor'!C709</f>
        <v>0</v>
      </c>
      <c r="D49" s="64">
        <f>'Office Minor'!D709</f>
        <v>0</v>
      </c>
      <c r="E49" s="64">
        <f>'Office Minor'!E709</f>
        <v>29600</v>
      </c>
      <c r="F49" s="64">
        <f>'Office Minor'!F709</f>
        <v>29600000</v>
      </c>
      <c r="G49" s="64">
        <f>'Office Minor'!G709</f>
        <v>740000</v>
      </c>
      <c r="H49" s="64">
        <f>'Office Minor'!H709</f>
        <v>225</v>
      </c>
    </row>
    <row r="50" spans="1:8" s="507" customFormat="1" ht="17.100000000000001" customHeight="1">
      <c r="A50" s="773" t="s">
        <v>49</v>
      </c>
      <c r="B50" s="774"/>
      <c r="C50" s="255">
        <f t="shared" ref="C50:H50" si="3">SUM(C27:C49)</f>
        <v>11</v>
      </c>
      <c r="D50" s="504">
        <f t="shared" si="3"/>
        <v>201.53</v>
      </c>
      <c r="E50" s="505">
        <f t="shared" si="3"/>
        <v>18018397.399999999</v>
      </c>
      <c r="F50" s="505">
        <f t="shared" si="3"/>
        <v>12065392850</v>
      </c>
      <c r="G50" s="505">
        <f t="shared" si="3"/>
        <v>564895999</v>
      </c>
      <c r="H50" s="505">
        <f t="shared" si="3"/>
        <v>10816</v>
      </c>
    </row>
    <row r="51" spans="1:8" s="507" customFormat="1" ht="17.100000000000001" customHeight="1">
      <c r="A51" s="403"/>
      <c r="B51" s="403"/>
      <c r="C51" s="403"/>
      <c r="D51" s="403"/>
      <c r="E51" s="403"/>
      <c r="F51" s="403"/>
      <c r="G51" s="403"/>
      <c r="H51" s="403"/>
    </row>
    <row r="52" spans="1:8" s="507" customFormat="1" ht="17.100000000000001" customHeight="1">
      <c r="A52" s="785" t="s">
        <v>24</v>
      </c>
      <c r="B52" s="785"/>
      <c r="C52" s="785"/>
      <c r="D52" s="785"/>
      <c r="E52" s="785"/>
      <c r="F52" s="785"/>
      <c r="G52" s="785"/>
      <c r="H52" s="785"/>
    </row>
    <row r="53" spans="1:8" s="507" customFormat="1" ht="17.100000000000001" customHeight="1">
      <c r="A53" s="779" t="s">
        <v>2</v>
      </c>
      <c r="B53" s="781" t="s">
        <v>76</v>
      </c>
      <c r="C53" s="709" t="s">
        <v>4</v>
      </c>
      <c r="D53" s="709" t="s">
        <v>5</v>
      </c>
      <c r="E53" s="709" t="s">
        <v>6</v>
      </c>
      <c r="F53" s="709" t="s">
        <v>7</v>
      </c>
      <c r="G53" s="709" t="s">
        <v>8</v>
      </c>
      <c r="H53" s="709" t="s">
        <v>9</v>
      </c>
    </row>
    <row r="54" spans="1:8" s="507" customFormat="1" ht="17.100000000000001" customHeight="1">
      <c r="A54" s="780"/>
      <c r="B54" s="782"/>
      <c r="C54" s="4" t="s">
        <v>10</v>
      </c>
      <c r="D54" s="4" t="s">
        <v>77</v>
      </c>
      <c r="E54" s="4" t="s">
        <v>78</v>
      </c>
      <c r="F54" s="54" t="s">
        <v>79</v>
      </c>
      <c r="G54" s="54" t="s">
        <v>79</v>
      </c>
      <c r="H54" s="4" t="s">
        <v>12</v>
      </c>
    </row>
    <row r="55" spans="1:8" s="507" customFormat="1" ht="17.100000000000001" customHeight="1">
      <c r="A55" s="135">
        <v>1</v>
      </c>
      <c r="B55" s="196" t="s">
        <v>80</v>
      </c>
      <c r="C55" s="135">
        <f>'Office Minor'!C160</f>
        <v>4</v>
      </c>
      <c r="D55" s="135">
        <f>'Office Minor'!D160</f>
        <v>18.899999999999999</v>
      </c>
      <c r="E55" s="135">
        <f>'Office Minor'!E160</f>
        <v>0</v>
      </c>
      <c r="F55" s="135">
        <f>'Office Minor'!F160</f>
        <v>0</v>
      </c>
      <c r="G55" s="135">
        <f>'Office Minor'!G160</f>
        <v>0</v>
      </c>
      <c r="H55" s="135">
        <f>'Office Minor'!H160</f>
        <v>0</v>
      </c>
    </row>
    <row r="56" spans="1:8" s="507" customFormat="1" ht="17.100000000000001" customHeight="1">
      <c r="A56" s="135">
        <v>2</v>
      </c>
      <c r="B56" s="172" t="s">
        <v>83</v>
      </c>
      <c r="C56" s="195">
        <f>'Office Minor'!C388</f>
        <v>4</v>
      </c>
      <c r="D56" s="195">
        <f>'Office Minor'!D388</f>
        <v>19.88</v>
      </c>
      <c r="E56" s="195">
        <f>'Office Minor'!E388</f>
        <v>0</v>
      </c>
      <c r="F56" s="195">
        <f>'Office Minor'!F388</f>
        <v>0</v>
      </c>
      <c r="G56" s="195">
        <f>'Office Minor'!G388</f>
        <v>30000</v>
      </c>
      <c r="H56" s="195">
        <f>'Office Minor'!H388</f>
        <v>40</v>
      </c>
    </row>
    <row r="57" spans="1:8" s="507" customFormat="1" ht="17.100000000000001" customHeight="1">
      <c r="A57" s="135">
        <v>3</v>
      </c>
      <c r="B57" s="510" t="s">
        <v>87</v>
      </c>
      <c r="C57" s="292">
        <f>'Office Minor'!C457</f>
        <v>1</v>
      </c>
      <c r="D57" s="292">
        <f>'Office Minor'!D457</f>
        <v>296.41000000000003</v>
      </c>
      <c r="E57" s="292">
        <f>'Office Minor'!E457</f>
        <v>0</v>
      </c>
      <c r="F57" s="292">
        <f>'Office Minor'!F457</f>
        <v>0</v>
      </c>
      <c r="G57" s="292">
        <f>'Office Minor'!G457</f>
        <v>0</v>
      </c>
      <c r="H57" s="292">
        <f>'Office Minor'!H457</f>
        <v>0</v>
      </c>
    </row>
    <row r="58" spans="1:8" s="507" customFormat="1" ht="17.100000000000001" customHeight="1">
      <c r="A58" s="135">
        <v>4</v>
      </c>
      <c r="B58" s="196" t="s">
        <v>88</v>
      </c>
      <c r="C58" s="113">
        <f>'Office Minor'!C497</f>
        <v>5</v>
      </c>
      <c r="D58" s="113">
        <f>'Office Minor'!D497</f>
        <v>78.41</v>
      </c>
      <c r="E58" s="113">
        <f>'Office Minor'!E497</f>
        <v>0</v>
      </c>
      <c r="F58" s="113">
        <f>'Office Minor'!F497</f>
        <v>0</v>
      </c>
      <c r="G58" s="113">
        <f>'Office Minor'!G497</f>
        <v>129000</v>
      </c>
      <c r="H58" s="113">
        <f>'Office Minor'!H497</f>
        <v>0</v>
      </c>
    </row>
    <row r="59" spans="1:8" s="507" customFormat="1" ht="17.100000000000001" customHeight="1">
      <c r="A59" s="135">
        <v>5</v>
      </c>
      <c r="B59" s="196" t="s">
        <v>97</v>
      </c>
      <c r="C59" s="174">
        <f>'Office Minor'!C542</f>
        <v>5</v>
      </c>
      <c r="D59" s="174">
        <f>'Office Minor'!D542</f>
        <v>23.1</v>
      </c>
      <c r="E59" s="174">
        <f>'Office Minor'!E542</f>
        <v>0</v>
      </c>
      <c r="F59" s="174">
        <f>'Office Minor'!F542</f>
        <v>0</v>
      </c>
      <c r="G59" s="174">
        <f>'Office Minor'!G542</f>
        <v>49656</v>
      </c>
      <c r="H59" s="174">
        <f>'Office Minor'!H542</f>
        <v>0</v>
      </c>
    </row>
    <row r="60" spans="1:8" s="507" customFormat="1" ht="17.100000000000001" customHeight="1">
      <c r="A60" s="135">
        <v>6</v>
      </c>
      <c r="B60" s="196" t="s">
        <v>346</v>
      </c>
      <c r="C60" s="174">
        <f>'Office Minor'!C531</f>
        <v>0</v>
      </c>
      <c r="D60" s="174">
        <f>'Office Minor'!D531</f>
        <v>0</v>
      </c>
      <c r="E60" s="174">
        <f>'Office Minor'!E531</f>
        <v>0</v>
      </c>
      <c r="F60" s="174">
        <f>'Office Minor'!F531</f>
        <v>0</v>
      </c>
      <c r="G60" s="174">
        <f>'Office Minor'!G531</f>
        <v>130000</v>
      </c>
      <c r="H60" s="174">
        <f>'Office Minor'!H531</f>
        <v>0</v>
      </c>
    </row>
    <row r="61" spans="1:8" s="507" customFormat="1" ht="17.100000000000001" customHeight="1">
      <c r="A61" s="135">
        <v>7</v>
      </c>
      <c r="B61" s="196" t="s">
        <v>98</v>
      </c>
      <c r="C61" s="135">
        <f>'Office Minor'!C610</f>
        <v>1</v>
      </c>
      <c r="D61" s="135">
        <f>'Office Minor'!D610</f>
        <v>4.82</v>
      </c>
      <c r="E61" s="135">
        <f>'Office Minor'!E610</f>
        <v>60</v>
      </c>
      <c r="F61" s="135">
        <f>'Office Minor'!F610</f>
        <v>24000</v>
      </c>
      <c r="G61" s="135">
        <f>'Office Minor'!G610</f>
        <v>17000</v>
      </c>
      <c r="H61" s="135">
        <f>'Office Minor'!H610</f>
        <v>3</v>
      </c>
    </row>
    <row r="62" spans="1:8" s="507" customFormat="1" ht="17.100000000000001" customHeight="1">
      <c r="A62" s="135">
        <v>8</v>
      </c>
      <c r="B62" s="196" t="s">
        <v>99</v>
      </c>
      <c r="C62" s="113">
        <f>'Office Minor'!C655</f>
        <v>3</v>
      </c>
      <c r="D62" s="113">
        <f>'Office Minor'!D655</f>
        <v>28.832999999999998</v>
      </c>
      <c r="E62" s="113">
        <f>'Office Minor'!E655</f>
        <v>0</v>
      </c>
      <c r="F62" s="113">
        <f>'Office Minor'!F655</f>
        <v>0</v>
      </c>
      <c r="G62" s="113">
        <f>'Office Minor'!G655</f>
        <v>58426</v>
      </c>
      <c r="H62" s="113">
        <f>'Office Minor'!H655</f>
        <v>0</v>
      </c>
    </row>
    <row r="63" spans="1:8" s="507" customFormat="1" ht="17.100000000000001" customHeight="1">
      <c r="A63" s="135">
        <v>9</v>
      </c>
      <c r="B63" s="196" t="s">
        <v>90</v>
      </c>
      <c r="C63" s="184">
        <f>'Office Minor'!C673</f>
        <v>4</v>
      </c>
      <c r="D63" s="184">
        <f>'Office Minor'!D673</f>
        <v>216.03</v>
      </c>
      <c r="E63" s="184">
        <f>'Office Minor'!E673</f>
        <v>26500</v>
      </c>
      <c r="F63" s="184">
        <f>'Office Minor'!F673</f>
        <v>24645000</v>
      </c>
      <c r="G63" s="184">
        <f>'Office Minor'!G673</f>
        <v>3617000</v>
      </c>
      <c r="H63" s="184">
        <f>'Office Minor'!H673</f>
        <v>525</v>
      </c>
    </row>
    <row r="64" spans="1:8" s="507" customFormat="1" ht="17.100000000000001" customHeight="1">
      <c r="A64" s="135">
        <v>10</v>
      </c>
      <c r="B64" s="196" t="s">
        <v>82</v>
      </c>
      <c r="C64" s="135">
        <f>'Office Minor'!C735</f>
        <v>12</v>
      </c>
      <c r="D64" s="135">
        <f>'Office Minor'!D735</f>
        <v>202.38</v>
      </c>
      <c r="E64" s="135">
        <f>'Office Minor'!E735</f>
        <v>41095</v>
      </c>
      <c r="F64" s="135">
        <f>'Office Minor'!F735</f>
        <v>15205150</v>
      </c>
      <c r="G64" s="135">
        <f>'Office Minor'!G735</f>
        <v>7135000</v>
      </c>
      <c r="H64" s="135">
        <f>'Office Minor'!H735</f>
        <v>66</v>
      </c>
    </row>
    <row r="65" spans="1:8" s="507" customFormat="1" ht="17.100000000000001" customHeight="1">
      <c r="A65" s="773" t="s">
        <v>49</v>
      </c>
      <c r="B65" s="774"/>
      <c r="C65" s="256">
        <f t="shared" ref="C65:H65" si="4">SUM(C55:C64)</f>
        <v>39</v>
      </c>
      <c r="D65" s="257">
        <f t="shared" si="4"/>
        <v>888.76300000000003</v>
      </c>
      <c r="E65" s="257">
        <f t="shared" si="4"/>
        <v>67655</v>
      </c>
      <c r="F65" s="258">
        <f t="shared" si="4"/>
        <v>39874150</v>
      </c>
      <c r="G65" s="258">
        <f t="shared" si="4"/>
        <v>11166082</v>
      </c>
      <c r="H65" s="256">
        <f t="shared" si="4"/>
        <v>634</v>
      </c>
    </row>
    <row r="66" spans="1:8" s="507" customFormat="1" ht="17.100000000000001" customHeight="1">
      <c r="A66" s="487"/>
      <c r="B66" s="488"/>
      <c r="C66" s="511"/>
      <c r="D66" s="512"/>
      <c r="E66" s="513"/>
      <c r="F66" s="513"/>
      <c r="G66" s="513"/>
      <c r="H66" s="511"/>
    </row>
    <row r="67" spans="1:8" s="507" customFormat="1" ht="17.100000000000001" customHeight="1">
      <c r="A67" s="785" t="s">
        <v>375</v>
      </c>
      <c r="B67" s="785"/>
      <c r="C67" s="785"/>
      <c r="D67" s="785"/>
      <c r="E67" s="785"/>
      <c r="F67" s="785"/>
      <c r="G67" s="785"/>
      <c r="H67" s="785"/>
    </row>
    <row r="68" spans="1:8" s="507" customFormat="1" ht="17.100000000000001" customHeight="1">
      <c r="A68" s="779" t="s">
        <v>2</v>
      </c>
      <c r="B68" s="781" t="s">
        <v>76</v>
      </c>
      <c r="C68" s="709" t="s">
        <v>4</v>
      </c>
      <c r="D68" s="709" t="s">
        <v>5</v>
      </c>
      <c r="E68" s="709" t="s">
        <v>6</v>
      </c>
      <c r="F68" s="709" t="s">
        <v>7</v>
      </c>
      <c r="G68" s="709" t="s">
        <v>8</v>
      </c>
      <c r="H68" s="709" t="s">
        <v>9</v>
      </c>
    </row>
    <row r="69" spans="1:8" s="507" customFormat="1" ht="17.100000000000001" customHeight="1">
      <c r="A69" s="780"/>
      <c r="B69" s="782"/>
      <c r="C69" s="4" t="s">
        <v>10</v>
      </c>
      <c r="D69" s="4" t="s">
        <v>77</v>
      </c>
      <c r="E69" s="4" t="s">
        <v>78</v>
      </c>
      <c r="F69" s="54" t="s">
        <v>79</v>
      </c>
      <c r="G69" s="54" t="s">
        <v>79</v>
      </c>
      <c r="H69" s="4" t="s">
        <v>12</v>
      </c>
    </row>
    <row r="70" spans="1:8" s="507" customFormat="1" ht="17.100000000000001" customHeight="1">
      <c r="A70" s="135">
        <v>1</v>
      </c>
      <c r="B70" s="196" t="s">
        <v>100</v>
      </c>
      <c r="C70" s="135">
        <f>'Office Minor'!C100</f>
        <v>3</v>
      </c>
      <c r="D70" s="135">
        <f>'Office Minor'!D100</f>
        <v>14.9</v>
      </c>
      <c r="E70" s="135">
        <f>'Office Minor'!E100</f>
        <v>0</v>
      </c>
      <c r="F70" s="135">
        <f>'Office Minor'!F100</f>
        <v>0</v>
      </c>
      <c r="G70" s="135">
        <f>'Office Minor'!G100</f>
        <v>132375</v>
      </c>
      <c r="H70" s="135">
        <f>'Office Minor'!H100</f>
        <v>3</v>
      </c>
    </row>
    <row r="71" spans="1:8" s="507" customFormat="1" ht="17.100000000000001" customHeight="1">
      <c r="A71" s="135">
        <v>2</v>
      </c>
      <c r="B71" s="196" t="s">
        <v>80</v>
      </c>
      <c r="C71" s="135">
        <f>'Office Minor'!C161</f>
        <v>22</v>
      </c>
      <c r="D71" s="135">
        <f>'Office Minor'!D161</f>
        <v>399.92200000000003</v>
      </c>
      <c r="E71" s="135">
        <f>'Office Minor'!E161</f>
        <v>175445</v>
      </c>
      <c r="F71" s="135">
        <f>'Office Minor'!F161</f>
        <v>70178000</v>
      </c>
      <c r="G71" s="135">
        <f>'Office Minor'!G161</f>
        <v>12705967</v>
      </c>
      <c r="H71" s="135">
        <f>'Office Minor'!H161</f>
        <v>240</v>
      </c>
    </row>
    <row r="72" spans="1:8" s="507" customFormat="1" ht="17.100000000000001" customHeight="1">
      <c r="A72" s="135">
        <v>3</v>
      </c>
      <c r="B72" s="196" t="s">
        <v>101</v>
      </c>
      <c r="C72" s="110">
        <f>'Office Minor'!C130</f>
        <v>5</v>
      </c>
      <c r="D72" s="110">
        <f>'Office Minor'!D130</f>
        <v>23.57</v>
      </c>
      <c r="E72" s="110">
        <f>'Office Minor'!E130</f>
        <v>12320</v>
      </c>
      <c r="F72" s="110">
        <f>'Office Minor'!F130</f>
        <v>3696000</v>
      </c>
      <c r="G72" s="110">
        <f>'Office Minor'!G130</f>
        <v>262000</v>
      </c>
      <c r="H72" s="110">
        <f>'Office Minor'!H130</f>
        <v>20</v>
      </c>
    </row>
    <row r="73" spans="1:8" s="507" customFormat="1" ht="17.100000000000001" customHeight="1">
      <c r="A73" s="135">
        <v>4</v>
      </c>
      <c r="B73" s="196" t="s">
        <v>103</v>
      </c>
      <c r="C73" s="184">
        <f>'Office Minor'!C238</f>
        <v>4</v>
      </c>
      <c r="D73" s="184">
        <f>'Office Minor'!D238</f>
        <v>157.84610000000001</v>
      </c>
      <c r="E73" s="184">
        <f>'Office Minor'!E238</f>
        <v>252690.3</v>
      </c>
      <c r="F73" s="184">
        <f>'Office Minor'!F238</f>
        <v>101076118</v>
      </c>
      <c r="G73" s="184">
        <f>'Office Minor'!G238</f>
        <v>9930273</v>
      </c>
      <c r="H73" s="184">
        <f>'Office Minor'!H238</f>
        <v>290</v>
      </c>
    </row>
    <row r="74" spans="1:8" s="507" customFormat="1" ht="17.100000000000001" customHeight="1">
      <c r="A74" s="135">
        <v>5</v>
      </c>
      <c r="B74" s="196" t="s">
        <v>104</v>
      </c>
      <c r="C74" s="110">
        <f>'Office Minor'!C292</f>
        <v>104</v>
      </c>
      <c r="D74" s="110">
        <f>'Office Minor'!D292</f>
        <v>524.66</v>
      </c>
      <c r="E74" s="110">
        <f>'Office Minor'!E292</f>
        <v>556640</v>
      </c>
      <c r="F74" s="110">
        <f>'Office Minor'!F292</f>
        <v>250488000</v>
      </c>
      <c r="G74" s="110">
        <f>'Office Minor'!G292</f>
        <v>29743600</v>
      </c>
      <c r="H74" s="110">
        <f>'Office Minor'!H292</f>
        <v>715</v>
      </c>
    </row>
    <row r="75" spans="1:8" s="507" customFormat="1" ht="17.100000000000001" customHeight="1">
      <c r="A75" s="135">
        <v>6</v>
      </c>
      <c r="B75" s="196" t="s">
        <v>86</v>
      </c>
      <c r="C75" s="135">
        <f>'Office Minor'!C338</f>
        <v>1</v>
      </c>
      <c r="D75" s="135">
        <f>'Office Minor'!D338</f>
        <v>5</v>
      </c>
      <c r="E75" s="135">
        <f>'Office Minor'!E338</f>
        <v>0</v>
      </c>
      <c r="F75" s="135">
        <f>'Office Minor'!F338</f>
        <v>0</v>
      </c>
      <c r="G75" s="135">
        <f>'Office Minor'!G338</f>
        <v>0</v>
      </c>
      <c r="H75" s="135">
        <f>'Office Minor'!H338</f>
        <v>0</v>
      </c>
    </row>
    <row r="76" spans="1:8" s="507" customFormat="1" ht="17.100000000000001" customHeight="1">
      <c r="A76" s="135">
        <v>7</v>
      </c>
      <c r="B76" s="196" t="s">
        <v>105</v>
      </c>
      <c r="C76" s="64">
        <f>'Office Minor'!C422</f>
        <v>10</v>
      </c>
      <c r="D76" s="64">
        <f>'Office Minor'!D422</f>
        <v>66.687299999999993</v>
      </c>
      <c r="E76" s="64">
        <f>'Office Minor'!E422</f>
        <v>30433</v>
      </c>
      <c r="F76" s="64">
        <f>'Office Minor'!F422</f>
        <v>21303100</v>
      </c>
      <c r="G76" s="64">
        <f>'Office Minor'!G422</f>
        <v>1826000</v>
      </c>
      <c r="H76" s="64">
        <f>'Office Minor'!H422</f>
        <v>140</v>
      </c>
    </row>
    <row r="77" spans="1:8" s="507" customFormat="1" ht="17.100000000000001" customHeight="1">
      <c r="A77" s="135">
        <v>8</v>
      </c>
      <c r="B77" s="196" t="s">
        <v>87</v>
      </c>
      <c r="C77" s="113">
        <f>'Office Minor'!C453+'Office Minor'!C454</f>
        <v>8</v>
      </c>
      <c r="D77" s="113">
        <f>'Office Minor'!D453+'Office Minor'!D454</f>
        <v>1854.9712</v>
      </c>
      <c r="E77" s="113">
        <f>'Office Minor'!E453+'Office Minor'!E454</f>
        <v>73228.53</v>
      </c>
      <c r="F77" s="113">
        <f>'Office Minor'!F453+'Office Minor'!F454</f>
        <v>35222922.93</v>
      </c>
      <c r="G77" s="113">
        <f>'Office Minor'!G453+'Office Minor'!G454</f>
        <v>4505000</v>
      </c>
      <c r="H77" s="113">
        <f>'Office Minor'!H453+'Office Minor'!H454</f>
        <v>200</v>
      </c>
    </row>
    <row r="78" spans="1:8" s="507" customFormat="1" ht="17.100000000000001" customHeight="1">
      <c r="A78" s="135">
        <v>9</v>
      </c>
      <c r="B78" s="196" t="s">
        <v>106</v>
      </c>
      <c r="C78" s="175">
        <f>'Office Minor'!C482</f>
        <v>68</v>
      </c>
      <c r="D78" s="175">
        <f>'Office Minor'!D482</f>
        <v>283.39240000000001</v>
      </c>
      <c r="E78" s="175">
        <f>'Office Minor'!E482</f>
        <v>414240</v>
      </c>
      <c r="F78" s="175">
        <f>'Office Minor'!F482</f>
        <v>124272000</v>
      </c>
      <c r="G78" s="175">
        <f>'Office Minor'!G482</f>
        <v>20712000</v>
      </c>
      <c r="H78" s="175">
        <f>'Office Minor'!H482</f>
        <v>1530</v>
      </c>
    </row>
    <row r="79" spans="1:8" s="507" customFormat="1" ht="17.100000000000001" customHeight="1">
      <c r="A79" s="135">
        <v>10</v>
      </c>
      <c r="B79" s="196" t="s">
        <v>107</v>
      </c>
      <c r="C79" s="110">
        <f>'Office Minor'!C514</f>
        <v>8</v>
      </c>
      <c r="D79" s="110">
        <f>'Office Minor'!D514</f>
        <v>35.729999999999997</v>
      </c>
      <c r="E79" s="110">
        <f>'Office Minor'!E514</f>
        <v>33900</v>
      </c>
      <c r="F79" s="110">
        <f>'Office Minor'!F514</f>
        <v>0</v>
      </c>
      <c r="G79" s="110">
        <f>'Office Minor'!G514</f>
        <v>3526398</v>
      </c>
      <c r="H79" s="110">
        <f>'Office Minor'!H514</f>
        <v>5</v>
      </c>
    </row>
    <row r="80" spans="1:8" s="507" customFormat="1" ht="17.100000000000001" customHeight="1">
      <c r="A80" s="135">
        <v>11</v>
      </c>
      <c r="B80" s="196" t="s">
        <v>94</v>
      </c>
      <c r="C80" s="135">
        <f>'Office Minor'!C689</f>
        <v>24</v>
      </c>
      <c r="D80" s="135">
        <f>'Office Minor'!D689</f>
        <v>551</v>
      </c>
      <c r="E80" s="135">
        <f>'Office Minor'!E689</f>
        <v>511200</v>
      </c>
      <c r="F80" s="135">
        <f>'Office Minor'!F689</f>
        <v>178920000</v>
      </c>
      <c r="G80" s="135">
        <f>'Office Minor'!G689</f>
        <v>23000000</v>
      </c>
      <c r="H80" s="135">
        <f>'Office Minor'!H689</f>
        <v>500</v>
      </c>
    </row>
    <row r="81" spans="1:8" s="507" customFormat="1" ht="17.100000000000001" customHeight="1">
      <c r="A81" s="135">
        <v>12</v>
      </c>
      <c r="B81" s="196" t="s">
        <v>108</v>
      </c>
      <c r="C81" s="135">
        <f>'Office Minor'!C623</f>
        <v>4</v>
      </c>
      <c r="D81" s="135">
        <f>'Office Minor'!D623</f>
        <v>19.019400000000001</v>
      </c>
      <c r="E81" s="135">
        <f>'Office Minor'!E623</f>
        <v>0</v>
      </c>
      <c r="F81" s="135">
        <f>'Office Minor'!F623</f>
        <v>0</v>
      </c>
      <c r="G81" s="135">
        <f>'Office Minor'!G623</f>
        <v>15000</v>
      </c>
      <c r="H81" s="135">
        <f>'Office Minor'!H623</f>
        <v>0</v>
      </c>
    </row>
    <row r="82" spans="1:8" s="507" customFormat="1" ht="17.100000000000001" customHeight="1">
      <c r="A82" s="135">
        <v>13</v>
      </c>
      <c r="B82" s="20" t="s">
        <v>82</v>
      </c>
      <c r="C82" s="336">
        <f>'Office Minor'!C734</f>
        <v>4</v>
      </c>
      <c r="D82" s="336">
        <f>'Office Minor'!D734</f>
        <v>137.19999999999999</v>
      </c>
      <c r="E82" s="336">
        <f>'Office Minor'!E734</f>
        <v>340</v>
      </c>
      <c r="F82" s="336">
        <f>'Office Minor'!F734</f>
        <v>153000</v>
      </c>
      <c r="G82" s="336">
        <f>'Office Minor'!G734</f>
        <v>17000</v>
      </c>
      <c r="H82" s="336">
        <f>'Office Minor'!H734</f>
        <v>24</v>
      </c>
    </row>
    <row r="83" spans="1:8" s="507" customFormat="1" ht="17.100000000000001" customHeight="1">
      <c r="A83" s="773" t="s">
        <v>49</v>
      </c>
      <c r="B83" s="774"/>
      <c r="C83" s="256">
        <f t="shared" ref="C83:H83" si="5">SUM(C70:C82)</f>
        <v>265</v>
      </c>
      <c r="D83" s="257">
        <f t="shared" si="5"/>
        <v>4073.8984</v>
      </c>
      <c r="E83" s="257">
        <f t="shared" si="5"/>
        <v>2060436.83</v>
      </c>
      <c r="F83" s="514">
        <f t="shared" si="5"/>
        <v>785309140.93000007</v>
      </c>
      <c r="G83" s="258">
        <f t="shared" si="5"/>
        <v>106375613</v>
      </c>
      <c r="H83" s="258">
        <f t="shared" si="5"/>
        <v>3667</v>
      </c>
    </row>
    <row r="84" spans="1:8" s="507" customFormat="1" ht="17.100000000000001" customHeight="1">
      <c r="A84" s="515"/>
      <c r="B84" s="515"/>
      <c r="C84" s="516"/>
      <c r="D84" s="517"/>
      <c r="E84" s="517"/>
      <c r="F84" s="518"/>
      <c r="G84" s="519"/>
      <c r="H84" s="519"/>
    </row>
    <row r="85" spans="1:8" s="507" customFormat="1" ht="17.100000000000001" customHeight="1">
      <c r="A85" s="797" t="s">
        <v>54</v>
      </c>
      <c r="B85" s="797"/>
      <c r="C85" s="797"/>
      <c r="D85" s="797"/>
      <c r="E85" s="797"/>
      <c r="F85" s="797"/>
      <c r="G85" s="797"/>
      <c r="H85" s="797"/>
    </row>
    <row r="86" spans="1:8" s="507" customFormat="1" ht="17.100000000000001" customHeight="1">
      <c r="A86" s="779" t="s">
        <v>2</v>
      </c>
      <c r="B86" s="781" t="s">
        <v>76</v>
      </c>
      <c r="C86" s="709" t="s">
        <v>4</v>
      </c>
      <c r="D86" s="709" t="s">
        <v>5</v>
      </c>
      <c r="E86" s="709" t="s">
        <v>6</v>
      </c>
      <c r="F86" s="709" t="s">
        <v>7</v>
      </c>
      <c r="G86" s="709" t="s">
        <v>8</v>
      </c>
      <c r="H86" s="709" t="s">
        <v>9</v>
      </c>
    </row>
    <row r="87" spans="1:8" s="507" customFormat="1" ht="17.100000000000001" customHeight="1">
      <c r="A87" s="780"/>
      <c r="B87" s="782"/>
      <c r="C87" s="4" t="s">
        <v>10</v>
      </c>
      <c r="D87" s="4" t="s">
        <v>51</v>
      </c>
      <c r="E87" s="4" t="s">
        <v>78</v>
      </c>
      <c r="F87" s="54" t="s">
        <v>79</v>
      </c>
      <c r="G87" s="54" t="s">
        <v>79</v>
      </c>
      <c r="H87" s="4" t="s">
        <v>12</v>
      </c>
    </row>
    <row r="88" spans="1:8" s="507" customFormat="1" ht="17.100000000000001" customHeight="1">
      <c r="A88" s="135">
        <v>1</v>
      </c>
      <c r="B88" s="508" t="s">
        <v>85</v>
      </c>
      <c r="C88" s="102">
        <f>'Office Minor'!C40</f>
        <v>1</v>
      </c>
      <c r="D88" s="102">
        <f>'Office Minor'!D40</f>
        <v>1</v>
      </c>
      <c r="E88" s="102">
        <f>'Office Minor'!E40</f>
        <v>0</v>
      </c>
      <c r="F88" s="102">
        <f>'Office Minor'!F40</f>
        <v>0</v>
      </c>
      <c r="G88" s="102">
        <f>'Office Minor'!G40</f>
        <v>77000</v>
      </c>
      <c r="H88" s="102">
        <f>'Office Minor'!H40</f>
        <v>0</v>
      </c>
    </row>
    <row r="89" spans="1:8" s="507" customFormat="1" ht="17.100000000000001" customHeight="1">
      <c r="A89" s="135">
        <v>2</v>
      </c>
      <c r="B89" s="20" t="s">
        <v>330</v>
      </c>
      <c r="C89" s="176">
        <f>'Office Minor'!C591</f>
        <v>1</v>
      </c>
      <c r="D89" s="176">
        <f>'Office Minor'!D591</f>
        <v>0.71</v>
      </c>
      <c r="E89" s="176">
        <f>'Office Minor'!E591</f>
        <v>34</v>
      </c>
      <c r="F89" s="176">
        <f>'Office Minor'!F591</f>
        <v>4590</v>
      </c>
      <c r="G89" s="176">
        <f>'Office Minor'!G591</f>
        <v>27000</v>
      </c>
      <c r="H89" s="176">
        <f>'Office Minor'!H591</f>
        <v>9</v>
      </c>
    </row>
    <row r="90" spans="1:8" s="507" customFormat="1" ht="17.100000000000001" customHeight="1">
      <c r="A90" s="773" t="s">
        <v>49</v>
      </c>
      <c r="B90" s="774"/>
      <c r="C90" s="255">
        <f t="shared" ref="C90:H90" si="6">SUM(C88:C89)</f>
        <v>2</v>
      </c>
      <c r="D90" s="504">
        <f t="shared" si="6"/>
        <v>1.71</v>
      </c>
      <c r="E90" s="505">
        <f t="shared" si="6"/>
        <v>34</v>
      </c>
      <c r="F90" s="505">
        <f t="shared" si="6"/>
        <v>4590</v>
      </c>
      <c r="G90" s="505">
        <f t="shared" si="6"/>
        <v>104000</v>
      </c>
      <c r="H90" s="505">
        <f t="shared" si="6"/>
        <v>9</v>
      </c>
    </row>
    <row r="91" spans="1:8" s="507" customFormat="1" ht="17.100000000000001" customHeight="1">
      <c r="A91" s="403"/>
      <c r="B91" s="403"/>
      <c r="C91" s="403"/>
      <c r="D91" s="403"/>
      <c r="E91" s="403"/>
      <c r="F91" s="403"/>
      <c r="G91" s="403"/>
      <c r="H91" s="403"/>
    </row>
    <row r="92" spans="1:8" s="507" customFormat="1" ht="17.100000000000001" customHeight="1">
      <c r="A92" s="797" t="s">
        <v>55</v>
      </c>
      <c r="B92" s="797"/>
      <c r="C92" s="797"/>
      <c r="D92" s="797"/>
      <c r="E92" s="797"/>
      <c r="F92" s="797"/>
      <c r="G92" s="797"/>
      <c r="H92" s="797"/>
    </row>
    <row r="93" spans="1:8" s="507" customFormat="1" ht="17.100000000000001" customHeight="1">
      <c r="A93" s="779" t="s">
        <v>2</v>
      </c>
      <c r="B93" s="781" t="s">
        <v>76</v>
      </c>
      <c r="C93" s="709" t="s">
        <v>4</v>
      </c>
      <c r="D93" s="709" t="s">
        <v>5</v>
      </c>
      <c r="E93" s="709" t="s">
        <v>6</v>
      </c>
      <c r="F93" s="709" t="s">
        <v>7</v>
      </c>
      <c r="G93" s="709" t="s">
        <v>8</v>
      </c>
      <c r="H93" s="709" t="s">
        <v>9</v>
      </c>
    </row>
    <row r="94" spans="1:8" s="507" customFormat="1" ht="17.100000000000001" customHeight="1">
      <c r="A94" s="780"/>
      <c r="B94" s="782"/>
      <c r="C94" s="4" t="s">
        <v>10</v>
      </c>
      <c r="D94" s="4" t="s">
        <v>51</v>
      </c>
      <c r="E94" s="4" t="s">
        <v>78</v>
      </c>
      <c r="F94" s="54" t="s">
        <v>79</v>
      </c>
      <c r="G94" s="54" t="s">
        <v>79</v>
      </c>
      <c r="H94" s="4" t="s">
        <v>12</v>
      </c>
    </row>
    <row r="95" spans="1:8" s="507" customFormat="1" ht="17.100000000000001" customHeight="1">
      <c r="A95" s="135">
        <v>1</v>
      </c>
      <c r="B95" s="508" t="s">
        <v>107</v>
      </c>
      <c r="C95" s="64">
        <f>'Office Minor'!C506</f>
        <v>3</v>
      </c>
      <c r="D95" s="64">
        <f>'Office Minor'!D506</f>
        <v>2.02</v>
      </c>
      <c r="E95" s="64">
        <f>'Office Minor'!E506</f>
        <v>0</v>
      </c>
      <c r="F95" s="64">
        <f>'Office Minor'!F506</f>
        <v>0</v>
      </c>
      <c r="G95" s="64">
        <f>'Office Minor'!G506</f>
        <v>172832</v>
      </c>
      <c r="H95" s="64">
        <f>'Office Minor'!H506</f>
        <v>3</v>
      </c>
    </row>
    <row r="96" spans="1:8" s="507" customFormat="1" ht="17.100000000000001" customHeight="1">
      <c r="A96" s="135">
        <v>2</v>
      </c>
      <c r="B96" s="508" t="s">
        <v>89</v>
      </c>
      <c r="C96" s="102">
        <f>'Office Minor'!C552</f>
        <v>27</v>
      </c>
      <c r="D96" s="102">
        <f>'Office Minor'!D552</f>
        <v>28.53</v>
      </c>
      <c r="E96" s="102">
        <f>'Office Minor'!E552</f>
        <v>110116.66</v>
      </c>
      <c r="F96" s="102">
        <f>'Office Minor'!F552</f>
        <v>38540831</v>
      </c>
      <c r="G96" s="102">
        <f>'Office Minor'!G552</f>
        <v>6607000</v>
      </c>
      <c r="H96" s="102">
        <f>'Office Minor'!H552</f>
        <v>1050</v>
      </c>
    </row>
    <row r="97" spans="1:8" s="507" customFormat="1" ht="17.100000000000001" customHeight="1">
      <c r="A97" s="773" t="s">
        <v>49</v>
      </c>
      <c r="B97" s="774"/>
      <c r="C97" s="255">
        <f t="shared" ref="C97:H97" si="7">SUM(C95:C96)</f>
        <v>30</v>
      </c>
      <c r="D97" s="504">
        <f t="shared" si="7"/>
        <v>30.55</v>
      </c>
      <c r="E97" s="505">
        <f t="shared" si="7"/>
        <v>110116.66</v>
      </c>
      <c r="F97" s="255">
        <f t="shared" si="7"/>
        <v>38540831</v>
      </c>
      <c r="G97" s="505">
        <f t="shared" si="7"/>
        <v>6779832</v>
      </c>
      <c r="H97" s="505">
        <f t="shared" si="7"/>
        <v>1053</v>
      </c>
    </row>
    <row r="98" spans="1:8" s="507" customFormat="1" ht="17.100000000000001" customHeight="1">
      <c r="A98" s="403"/>
      <c r="B98" s="403"/>
      <c r="C98" s="403"/>
      <c r="D98" s="403"/>
      <c r="E98" s="403"/>
      <c r="F98" s="403"/>
      <c r="G98" s="403"/>
      <c r="H98" s="403"/>
    </row>
    <row r="99" spans="1:8" s="507" customFormat="1" ht="17.100000000000001" customHeight="1">
      <c r="A99" s="785" t="s">
        <v>26</v>
      </c>
      <c r="B99" s="785"/>
      <c r="C99" s="785"/>
      <c r="D99" s="785"/>
      <c r="E99" s="785"/>
      <c r="F99" s="785"/>
      <c r="G99" s="785"/>
      <c r="H99" s="785"/>
    </row>
    <row r="100" spans="1:8" s="507" customFormat="1" ht="17.100000000000001" customHeight="1">
      <c r="A100" s="779" t="s">
        <v>2</v>
      </c>
      <c r="B100" s="781" t="s">
        <v>76</v>
      </c>
      <c r="C100" s="709" t="s">
        <v>4</v>
      </c>
      <c r="D100" s="709" t="s">
        <v>5</v>
      </c>
      <c r="E100" s="709" t="s">
        <v>6</v>
      </c>
      <c r="F100" s="709" t="s">
        <v>7</v>
      </c>
      <c r="G100" s="709" t="s">
        <v>8</v>
      </c>
      <c r="H100" s="709" t="s">
        <v>9</v>
      </c>
    </row>
    <row r="101" spans="1:8" s="507" customFormat="1" ht="17.100000000000001" customHeight="1">
      <c r="A101" s="780"/>
      <c r="B101" s="782"/>
      <c r="C101" s="4" t="s">
        <v>10</v>
      </c>
      <c r="D101" s="4" t="s">
        <v>77</v>
      </c>
      <c r="E101" s="4" t="s">
        <v>78</v>
      </c>
      <c r="F101" s="54" t="s">
        <v>79</v>
      </c>
      <c r="G101" s="54" t="s">
        <v>79</v>
      </c>
      <c r="H101" s="4" t="s">
        <v>12</v>
      </c>
    </row>
    <row r="102" spans="1:8" s="507" customFormat="1" ht="17.100000000000001" customHeight="1">
      <c r="A102" s="135">
        <v>1</v>
      </c>
      <c r="B102" s="196" t="s">
        <v>148</v>
      </c>
      <c r="C102" s="135">
        <f>'Office Minor'!C71</f>
        <v>1</v>
      </c>
      <c r="D102" s="497">
        <f>'Office Minor'!D71</f>
        <v>71.322900000000004</v>
      </c>
      <c r="E102" s="135">
        <f>'Office Minor'!E71</f>
        <v>6532</v>
      </c>
      <c r="F102" s="135">
        <f>'Office Minor'!F71</f>
        <v>1306400</v>
      </c>
      <c r="G102" s="135">
        <f>'Office Minor'!G71</f>
        <v>609000</v>
      </c>
      <c r="H102" s="135">
        <f>'Office Minor'!H71</f>
        <v>20</v>
      </c>
    </row>
    <row r="103" spans="1:8" s="507" customFormat="1" ht="17.100000000000001" customHeight="1">
      <c r="A103" s="135">
        <v>2</v>
      </c>
      <c r="B103" s="196" t="s">
        <v>86</v>
      </c>
      <c r="C103" s="135">
        <f>'Office Minor'!C342</f>
        <v>1</v>
      </c>
      <c r="D103" s="497">
        <f>'Office Minor'!D342</f>
        <v>55.806399999999996</v>
      </c>
      <c r="E103" s="135">
        <f>'Office Minor'!E342</f>
        <v>0</v>
      </c>
      <c r="F103" s="135">
        <f>'Office Minor'!F342</f>
        <v>0</v>
      </c>
      <c r="G103" s="135">
        <f>'Office Minor'!G342</f>
        <v>0</v>
      </c>
      <c r="H103" s="135">
        <f>'Office Minor'!H342</f>
        <v>70</v>
      </c>
    </row>
    <row r="104" spans="1:8" s="507" customFormat="1" ht="17.100000000000001" customHeight="1">
      <c r="A104" s="135">
        <v>3</v>
      </c>
      <c r="B104" s="196" t="s">
        <v>152</v>
      </c>
      <c r="C104" s="110">
        <f>'Office Minor'!C315</f>
        <v>1</v>
      </c>
      <c r="D104" s="278">
        <f>'Office Minor'!D315</f>
        <v>32.369999999999997</v>
      </c>
      <c r="E104" s="110">
        <f>'Office Minor'!E315</f>
        <v>28.2</v>
      </c>
      <c r="F104" s="110">
        <f>'Office Minor'!F315</f>
        <v>18330</v>
      </c>
      <c r="G104" s="110">
        <f>'Office Minor'!G315</f>
        <v>67000</v>
      </c>
      <c r="H104" s="110">
        <f>'Office Minor'!H315</f>
        <v>10</v>
      </c>
    </row>
    <row r="105" spans="1:8" s="507" customFormat="1" ht="17.100000000000001" customHeight="1">
      <c r="A105" s="135">
        <v>4</v>
      </c>
      <c r="B105" s="196" t="s">
        <v>87</v>
      </c>
      <c r="C105" s="113">
        <f>'Office Minor'!C455</f>
        <v>1</v>
      </c>
      <c r="D105" s="287">
        <f>'Office Minor'!D455</f>
        <v>60.56</v>
      </c>
      <c r="E105" s="113">
        <f>'Office Minor'!E455</f>
        <v>0</v>
      </c>
      <c r="F105" s="113">
        <f>'Office Minor'!F455</f>
        <v>0</v>
      </c>
      <c r="G105" s="113">
        <f>'Office Minor'!G455</f>
        <v>25000</v>
      </c>
      <c r="H105" s="113">
        <f>'Office Minor'!H455</f>
        <v>0</v>
      </c>
    </row>
    <row r="106" spans="1:8" s="507" customFormat="1" ht="17.100000000000001" customHeight="1">
      <c r="A106" s="135">
        <v>5</v>
      </c>
      <c r="B106" s="196" t="s">
        <v>89</v>
      </c>
      <c r="C106" s="174">
        <f>'Office Minor'!C557</f>
        <v>6</v>
      </c>
      <c r="D106" s="271">
        <f>'Office Minor'!D557</f>
        <v>572.15</v>
      </c>
      <c r="E106" s="174">
        <f>'Office Minor'!E557</f>
        <v>186699.99</v>
      </c>
      <c r="F106" s="174">
        <f>'Office Minor'!F557</f>
        <v>56009997</v>
      </c>
      <c r="G106" s="174">
        <f>'Office Minor'!G557</f>
        <v>13044000</v>
      </c>
      <c r="H106" s="174">
        <f>'Office Minor'!H557</f>
        <v>530</v>
      </c>
    </row>
    <row r="107" spans="1:8" s="507" customFormat="1" ht="17.100000000000001" customHeight="1">
      <c r="A107" s="135">
        <v>6</v>
      </c>
      <c r="B107" s="196" t="s">
        <v>98</v>
      </c>
      <c r="C107" s="135">
        <f>'Office Minor'!C609</f>
        <v>0</v>
      </c>
      <c r="D107" s="497">
        <f>'Office Minor'!D609</f>
        <v>0</v>
      </c>
      <c r="E107" s="135">
        <f>'Office Minor'!E609</f>
        <v>13483</v>
      </c>
      <c r="F107" s="135">
        <f>'Office Minor'!F609</f>
        <v>9438100</v>
      </c>
      <c r="G107" s="135">
        <f>'Office Minor'!G609</f>
        <v>1131750</v>
      </c>
      <c r="H107" s="135">
        <f>'Office Minor'!H609</f>
        <v>0</v>
      </c>
    </row>
    <row r="108" spans="1:8" s="507" customFormat="1" ht="17.100000000000001" customHeight="1">
      <c r="A108" s="135">
        <v>7</v>
      </c>
      <c r="B108" s="196" t="s">
        <v>111</v>
      </c>
      <c r="C108" s="113">
        <f>'Office Minor'!C496</f>
        <v>1</v>
      </c>
      <c r="D108" s="287">
        <f>'Office Minor'!D496</f>
        <v>4.7877999999999998</v>
      </c>
      <c r="E108" s="113">
        <f>'Office Minor'!E496</f>
        <v>0</v>
      </c>
      <c r="F108" s="113">
        <f>'Office Minor'!F496</f>
        <v>0</v>
      </c>
      <c r="G108" s="113">
        <f>'Office Minor'!G496</f>
        <v>5000</v>
      </c>
      <c r="H108" s="113">
        <f>'Office Minor'!H496</f>
        <v>0</v>
      </c>
    </row>
    <row r="109" spans="1:8" s="507" customFormat="1" ht="17.100000000000001" customHeight="1">
      <c r="A109" s="135">
        <v>8</v>
      </c>
      <c r="B109" s="196" t="s">
        <v>82</v>
      </c>
      <c r="C109" s="135">
        <f>'Office Minor'!C731</f>
        <v>4</v>
      </c>
      <c r="D109" s="135">
        <f>'Office Minor'!D731</f>
        <v>559.69000000000005</v>
      </c>
      <c r="E109" s="135">
        <f>'Office Minor'!E731</f>
        <v>350390</v>
      </c>
      <c r="F109" s="135">
        <f>'Office Minor'!F731</f>
        <v>210234000</v>
      </c>
      <c r="G109" s="135">
        <f>'Office Minor'!G731</f>
        <v>28849000</v>
      </c>
      <c r="H109" s="135">
        <f>'Office Minor'!H731</f>
        <v>21</v>
      </c>
    </row>
    <row r="110" spans="1:8" s="507" customFormat="1" ht="17.100000000000001" customHeight="1">
      <c r="A110" s="773" t="s">
        <v>49</v>
      </c>
      <c r="B110" s="774"/>
      <c r="C110" s="256">
        <f t="shared" ref="C110:H110" si="8">SUM(C102:C109)</f>
        <v>15</v>
      </c>
      <c r="D110" s="257">
        <f t="shared" si="8"/>
        <v>1356.6871000000001</v>
      </c>
      <c r="E110" s="258">
        <f t="shared" si="8"/>
        <v>557133.18999999994</v>
      </c>
      <c r="F110" s="258">
        <f t="shared" si="8"/>
        <v>277006827</v>
      </c>
      <c r="G110" s="258">
        <f t="shared" si="8"/>
        <v>43730750</v>
      </c>
      <c r="H110" s="256">
        <f t="shared" si="8"/>
        <v>651</v>
      </c>
    </row>
    <row r="111" spans="1:8" s="507" customFormat="1" ht="17.100000000000001" customHeight="1">
      <c r="A111" s="515"/>
      <c r="B111" s="515"/>
      <c r="C111" s="516"/>
      <c r="D111" s="517"/>
      <c r="E111" s="519"/>
      <c r="F111" s="519"/>
      <c r="G111" s="519"/>
      <c r="H111" s="516"/>
    </row>
    <row r="112" spans="1:8" s="507" customFormat="1" ht="17.100000000000001" customHeight="1">
      <c r="A112" s="515"/>
      <c r="B112" s="515"/>
      <c r="C112" s="516"/>
      <c r="D112" s="517"/>
      <c r="E112" s="519"/>
      <c r="F112" s="519"/>
      <c r="G112" s="519"/>
      <c r="H112" s="516"/>
    </row>
    <row r="113" spans="1:8" s="507" customFormat="1" ht="17.100000000000001" customHeight="1">
      <c r="A113" s="785" t="s">
        <v>40</v>
      </c>
      <c r="B113" s="785"/>
      <c r="C113" s="785"/>
      <c r="D113" s="785"/>
      <c r="E113" s="785"/>
      <c r="F113" s="785"/>
      <c r="G113" s="785"/>
      <c r="H113" s="785"/>
    </row>
    <row r="114" spans="1:8" s="507" customFormat="1" ht="17.100000000000001" customHeight="1">
      <c r="A114" s="779" t="s">
        <v>2</v>
      </c>
      <c r="B114" s="781" t="s">
        <v>76</v>
      </c>
      <c r="C114" s="709" t="s">
        <v>4</v>
      </c>
      <c r="D114" s="709" t="s">
        <v>5</v>
      </c>
      <c r="E114" s="709" t="s">
        <v>6</v>
      </c>
      <c r="F114" s="709" t="s">
        <v>7</v>
      </c>
      <c r="G114" s="709" t="s">
        <v>8</v>
      </c>
      <c r="H114" s="709" t="s">
        <v>9</v>
      </c>
    </row>
    <row r="115" spans="1:8" s="507" customFormat="1" ht="17.100000000000001" customHeight="1">
      <c r="A115" s="780"/>
      <c r="B115" s="782"/>
      <c r="C115" s="4" t="s">
        <v>10</v>
      </c>
      <c r="D115" s="4" t="s">
        <v>77</v>
      </c>
      <c r="E115" s="4" t="s">
        <v>78</v>
      </c>
      <c r="F115" s="54" t="s">
        <v>79</v>
      </c>
      <c r="G115" s="54" t="s">
        <v>79</v>
      </c>
      <c r="H115" s="4" t="s">
        <v>12</v>
      </c>
    </row>
    <row r="116" spans="1:8" s="507" customFormat="1" ht="17.100000000000001" customHeight="1">
      <c r="A116" s="135">
        <v>1</v>
      </c>
      <c r="B116" s="196" t="s">
        <v>91</v>
      </c>
      <c r="C116" s="110">
        <f>'Office Minor'!C27</f>
        <v>262</v>
      </c>
      <c r="D116" s="110">
        <f>'Office Minor'!D27</f>
        <v>1245.7</v>
      </c>
      <c r="E116" s="110">
        <f>'Office Minor'!E27</f>
        <v>224616</v>
      </c>
      <c r="F116" s="110">
        <f>'Office Minor'!F27</f>
        <v>90392400</v>
      </c>
      <c r="G116" s="110">
        <f>'Office Minor'!G27</f>
        <v>18134000</v>
      </c>
      <c r="H116" s="110">
        <f>'Office Minor'!H27</f>
        <v>931</v>
      </c>
    </row>
    <row r="117" spans="1:8" s="507" customFormat="1" ht="17.100000000000001" customHeight="1">
      <c r="A117" s="135">
        <v>2</v>
      </c>
      <c r="B117" s="196" t="s">
        <v>85</v>
      </c>
      <c r="C117" s="135">
        <f>'Office Minor'!C43</f>
        <v>1</v>
      </c>
      <c r="D117" s="135">
        <f>'Office Minor'!D43</f>
        <v>4</v>
      </c>
      <c r="E117" s="135">
        <f>'Office Minor'!E43</f>
        <v>0</v>
      </c>
      <c r="F117" s="135">
        <f>'Office Minor'!F43</f>
        <v>0</v>
      </c>
      <c r="G117" s="135">
        <f>'Office Minor'!G43</f>
        <v>74000</v>
      </c>
      <c r="H117" s="135">
        <f>'Office Minor'!H43</f>
        <v>0</v>
      </c>
    </row>
    <row r="118" spans="1:8" s="507" customFormat="1" ht="17.100000000000001" customHeight="1">
      <c r="A118" s="135">
        <v>3</v>
      </c>
      <c r="B118" s="196" t="s">
        <v>191</v>
      </c>
      <c r="C118" s="135">
        <f>'Office Minor'!C118</f>
        <v>220</v>
      </c>
      <c r="D118" s="135">
        <f>'Office Minor'!D118</f>
        <v>910</v>
      </c>
      <c r="E118" s="135">
        <f>'Office Minor'!E118</f>
        <v>546250</v>
      </c>
      <c r="F118" s="135">
        <f>'Office Minor'!F118</f>
        <v>136562500</v>
      </c>
      <c r="G118" s="135">
        <f>'Office Minor'!G118</f>
        <v>37848613</v>
      </c>
      <c r="H118" s="135">
        <f>'Office Minor'!H118</f>
        <v>663</v>
      </c>
    </row>
    <row r="119" spans="1:8" s="507" customFormat="1" ht="17.100000000000001" customHeight="1">
      <c r="A119" s="135">
        <v>4</v>
      </c>
      <c r="B119" s="196" t="s">
        <v>80</v>
      </c>
      <c r="C119" s="135">
        <f>'Office Minor'!C163</f>
        <v>744</v>
      </c>
      <c r="D119" s="135">
        <f>'Office Minor'!D163</f>
        <v>4036.1424000000002</v>
      </c>
      <c r="E119" s="135">
        <f>'Office Minor'!E163</f>
        <v>536486</v>
      </c>
      <c r="F119" s="135">
        <f>'Office Minor'!F163</f>
        <v>268243000</v>
      </c>
      <c r="G119" s="135">
        <f>'Office Minor'!G163</f>
        <v>70475222</v>
      </c>
      <c r="H119" s="135">
        <f>'Office Minor'!H163</f>
        <v>3188</v>
      </c>
    </row>
    <row r="120" spans="1:8" s="507" customFormat="1" ht="17.100000000000001" customHeight="1">
      <c r="A120" s="135">
        <v>5</v>
      </c>
      <c r="B120" s="196" t="s">
        <v>103</v>
      </c>
      <c r="C120" s="135">
        <f>'Office Minor'!C241</f>
        <v>0</v>
      </c>
      <c r="D120" s="135">
        <f>'Office Minor'!D241</f>
        <v>0</v>
      </c>
      <c r="E120" s="135">
        <f>'Office Minor'!E241</f>
        <v>25289.4</v>
      </c>
      <c r="F120" s="135">
        <f>'Office Minor'!F241</f>
        <v>7586820</v>
      </c>
      <c r="G120" s="135">
        <f>'Office Minor'!G241</f>
        <v>1402445.5</v>
      </c>
      <c r="H120" s="135">
        <f>'Office Minor'!H241</f>
        <v>0</v>
      </c>
    </row>
    <row r="121" spans="1:8" s="507" customFormat="1" ht="17.100000000000001" customHeight="1">
      <c r="A121" s="135">
        <v>6</v>
      </c>
      <c r="B121" s="196" t="s">
        <v>104</v>
      </c>
      <c r="C121" s="186">
        <f>'Office Minor'!C293</f>
        <v>1</v>
      </c>
      <c r="D121" s="186">
        <f>'Office Minor'!D293</f>
        <v>4.5</v>
      </c>
      <c r="E121" s="186">
        <f>'Office Minor'!E293</f>
        <v>0</v>
      </c>
      <c r="F121" s="186">
        <f>'Office Minor'!F293</f>
        <v>0</v>
      </c>
      <c r="G121" s="186">
        <f>'Office Minor'!G293</f>
        <v>0</v>
      </c>
      <c r="H121" s="186">
        <f>'Office Minor'!H293</f>
        <v>0</v>
      </c>
    </row>
    <row r="122" spans="1:8" s="507" customFormat="1" ht="17.100000000000001" customHeight="1">
      <c r="A122" s="135">
        <v>7</v>
      </c>
      <c r="B122" s="196" t="s">
        <v>86</v>
      </c>
      <c r="C122" s="135">
        <f>'Office Minor'!C339</f>
        <v>0</v>
      </c>
      <c r="D122" s="135">
        <f>'Office Minor'!D339</f>
        <v>0</v>
      </c>
      <c r="E122" s="135">
        <f>'Office Minor'!E339</f>
        <v>3050</v>
      </c>
      <c r="F122" s="135">
        <f>'Office Minor'!F339</f>
        <v>549000</v>
      </c>
      <c r="G122" s="135">
        <f>'Office Minor'!G339</f>
        <v>0</v>
      </c>
      <c r="H122" s="135">
        <f>'Office Minor'!H339</f>
        <v>0</v>
      </c>
    </row>
    <row r="123" spans="1:8" s="507" customFormat="1" ht="17.100000000000001" customHeight="1">
      <c r="A123" s="135">
        <v>8</v>
      </c>
      <c r="B123" s="196" t="s">
        <v>83</v>
      </c>
      <c r="C123" s="135">
        <f>'Office Minor'!C389</f>
        <v>20</v>
      </c>
      <c r="D123" s="135">
        <f>'Office Minor'!D389</f>
        <v>90.198700000000002</v>
      </c>
      <c r="E123" s="135">
        <f>'Office Minor'!E389</f>
        <v>72620</v>
      </c>
      <c r="F123" s="135">
        <f>'Office Minor'!F389</f>
        <v>21786000</v>
      </c>
      <c r="G123" s="135">
        <f>'Office Minor'!G389</f>
        <v>4462000</v>
      </c>
      <c r="H123" s="135">
        <f>'Office Minor'!H389</f>
        <v>200</v>
      </c>
    </row>
    <row r="124" spans="1:8" s="507" customFormat="1" ht="17.100000000000001" customHeight="1">
      <c r="A124" s="135">
        <v>9</v>
      </c>
      <c r="B124" s="196" t="s">
        <v>87</v>
      </c>
      <c r="C124" s="336">
        <f>'Office Minor'!C451</f>
        <v>41</v>
      </c>
      <c r="D124" s="336">
        <f>'Office Minor'!D451</f>
        <v>187.85</v>
      </c>
      <c r="E124" s="336">
        <f>'Office Minor'!E451</f>
        <v>662416.66</v>
      </c>
      <c r="F124" s="336">
        <f>'Office Minor'!F451</f>
        <v>191438414.74000001</v>
      </c>
      <c r="G124" s="336">
        <f>'Office Minor'!G451</f>
        <v>39745000</v>
      </c>
      <c r="H124" s="336">
        <f>'Office Minor'!H451</f>
        <v>300</v>
      </c>
    </row>
    <row r="125" spans="1:8" s="507" customFormat="1" ht="17.100000000000001" customHeight="1">
      <c r="A125" s="135">
        <v>10</v>
      </c>
      <c r="B125" s="196" t="s">
        <v>115</v>
      </c>
      <c r="C125" s="240">
        <f>'Office Minor'!C713</f>
        <v>0</v>
      </c>
      <c r="D125" s="240">
        <f>'Office Minor'!D713</f>
        <v>0</v>
      </c>
      <c r="E125" s="240">
        <f>'Office Minor'!E713</f>
        <v>31809</v>
      </c>
      <c r="F125" s="240">
        <f>'Office Minor'!F713</f>
        <v>9542700</v>
      </c>
      <c r="G125" s="240">
        <f>'Office Minor'!G713</f>
        <v>2160000</v>
      </c>
      <c r="H125" s="240">
        <f>'Office Minor'!H713</f>
        <v>0</v>
      </c>
    </row>
    <row r="126" spans="1:8" s="507" customFormat="1" ht="17.100000000000001" customHeight="1">
      <c r="A126" s="135">
        <v>11</v>
      </c>
      <c r="B126" s="196" t="s">
        <v>313</v>
      </c>
      <c r="C126" s="64">
        <f>'Office Minor'!C637</f>
        <v>44</v>
      </c>
      <c r="D126" s="64">
        <f>'Office Minor'!D637</f>
        <v>166.17</v>
      </c>
      <c r="E126" s="64">
        <f>'Office Minor'!E637</f>
        <v>35964</v>
      </c>
      <c r="F126" s="64">
        <f>'Office Minor'!F637</f>
        <v>17982000</v>
      </c>
      <c r="G126" s="64">
        <f>'Office Minor'!G637</f>
        <v>1944767</v>
      </c>
      <c r="H126" s="64">
        <f>'Office Minor'!H637</f>
        <v>80</v>
      </c>
    </row>
    <row r="127" spans="1:8" s="507" customFormat="1" ht="17.100000000000001" customHeight="1">
      <c r="A127" s="135">
        <v>12</v>
      </c>
      <c r="B127" s="196" t="s">
        <v>99</v>
      </c>
      <c r="C127" s="113">
        <f>'Office Minor'!C656</f>
        <v>29</v>
      </c>
      <c r="D127" s="113">
        <f>'Office Minor'!D656</f>
        <v>317.0009</v>
      </c>
      <c r="E127" s="113">
        <f>'Office Minor'!E656</f>
        <v>149115</v>
      </c>
      <c r="F127" s="113">
        <f>'Office Minor'!F656</f>
        <v>74557500</v>
      </c>
      <c r="G127" s="113">
        <f>'Office Minor'!G656</f>
        <v>16731339</v>
      </c>
      <c r="H127" s="113">
        <f>'Office Minor'!H656</f>
        <v>60</v>
      </c>
    </row>
    <row r="128" spans="1:8" s="507" customFormat="1" ht="17.100000000000001" customHeight="1">
      <c r="A128" s="135">
        <v>13</v>
      </c>
      <c r="B128" s="520" t="s">
        <v>82</v>
      </c>
      <c r="C128" s="174">
        <f>'Office Minor'!C736</f>
        <v>58</v>
      </c>
      <c r="D128" s="174">
        <f>'Office Minor'!D736</f>
        <v>328.85</v>
      </c>
      <c r="E128" s="174">
        <f>'Office Minor'!E736</f>
        <v>230167</v>
      </c>
      <c r="F128" s="174">
        <f>'Office Minor'!F736</f>
        <v>57541750</v>
      </c>
      <c r="G128" s="174">
        <f>'Office Minor'!G736</f>
        <v>13810000</v>
      </c>
      <c r="H128" s="174">
        <f>'Office Minor'!H736</f>
        <v>125</v>
      </c>
    </row>
    <row r="129" spans="1:8" s="507" customFormat="1" ht="17.100000000000001" customHeight="1">
      <c r="A129" s="773" t="s">
        <v>49</v>
      </c>
      <c r="B129" s="774"/>
      <c r="C129" s="256">
        <f t="shared" ref="C129:H129" si="9">SUM(C116:C128)</f>
        <v>1420</v>
      </c>
      <c r="D129" s="257">
        <f t="shared" si="9"/>
        <v>7290.4120000000003</v>
      </c>
      <c r="E129" s="257">
        <f t="shared" si="9"/>
        <v>2517783.06</v>
      </c>
      <c r="F129" s="258">
        <f t="shared" si="9"/>
        <v>876182084.74000001</v>
      </c>
      <c r="G129" s="258">
        <f t="shared" si="9"/>
        <v>206787386.5</v>
      </c>
      <c r="H129" s="256">
        <f t="shared" si="9"/>
        <v>5547</v>
      </c>
    </row>
    <row r="130" spans="1:8" s="507" customFormat="1" ht="17.100000000000001" customHeight="1">
      <c r="A130" s="515"/>
      <c r="B130" s="515"/>
      <c r="C130" s="516"/>
      <c r="D130" s="517"/>
      <c r="E130" s="519"/>
      <c r="F130" s="519"/>
      <c r="G130" s="519"/>
      <c r="H130" s="516"/>
    </row>
    <row r="131" spans="1:8" s="507" customFormat="1" ht="17.100000000000001" customHeight="1">
      <c r="A131" s="785" t="s">
        <v>27</v>
      </c>
      <c r="B131" s="785"/>
      <c r="C131" s="785"/>
      <c r="D131" s="785"/>
      <c r="E131" s="785"/>
      <c r="F131" s="785"/>
      <c r="G131" s="785"/>
      <c r="H131" s="785"/>
    </row>
    <row r="132" spans="1:8" s="507" customFormat="1" ht="17.100000000000001" customHeight="1">
      <c r="A132" s="779" t="s">
        <v>2</v>
      </c>
      <c r="B132" s="781" t="s">
        <v>76</v>
      </c>
      <c r="C132" s="709" t="s">
        <v>4</v>
      </c>
      <c r="D132" s="709" t="s">
        <v>5</v>
      </c>
      <c r="E132" s="709" t="s">
        <v>6</v>
      </c>
      <c r="F132" s="709" t="s">
        <v>7</v>
      </c>
      <c r="G132" s="709" t="s">
        <v>8</v>
      </c>
      <c r="H132" s="709" t="s">
        <v>9</v>
      </c>
    </row>
    <row r="133" spans="1:8" s="507" customFormat="1" ht="17.100000000000001" customHeight="1">
      <c r="A133" s="780"/>
      <c r="B133" s="782"/>
      <c r="C133" s="4" t="s">
        <v>10</v>
      </c>
      <c r="D133" s="4" t="s">
        <v>77</v>
      </c>
      <c r="E133" s="4" t="s">
        <v>78</v>
      </c>
      <c r="F133" s="54" t="s">
        <v>79</v>
      </c>
      <c r="G133" s="54" t="s">
        <v>79</v>
      </c>
      <c r="H133" s="4" t="s">
        <v>12</v>
      </c>
    </row>
    <row r="134" spans="1:8" s="507" customFormat="1" ht="17.100000000000001" customHeight="1">
      <c r="A134" s="135">
        <v>1</v>
      </c>
      <c r="B134" s="20" t="s">
        <v>330</v>
      </c>
      <c r="C134" s="180">
        <f>'Office Minor'!C595</f>
        <v>2</v>
      </c>
      <c r="D134" s="180">
        <f>'Office Minor'!D595</f>
        <v>9.7899999999999991</v>
      </c>
      <c r="E134" s="180">
        <f>'Office Minor'!E595</f>
        <v>0</v>
      </c>
      <c r="F134" s="180">
        <f>'Office Minor'!F595</f>
        <v>0</v>
      </c>
      <c r="G134" s="180">
        <f>'Office Minor'!G595</f>
        <v>0</v>
      </c>
      <c r="H134" s="180">
        <f>'Office Minor'!H595</f>
        <v>0</v>
      </c>
    </row>
    <row r="135" spans="1:8" s="507" customFormat="1" ht="17.100000000000001" customHeight="1">
      <c r="A135" s="135">
        <v>2</v>
      </c>
      <c r="B135" s="521" t="s">
        <v>83</v>
      </c>
      <c r="C135" s="195">
        <f>'Office Minor'!C391</f>
        <v>2</v>
      </c>
      <c r="D135" s="195">
        <f>'Office Minor'!D391</f>
        <v>54.98</v>
      </c>
      <c r="E135" s="195">
        <f>'Office Minor'!E391</f>
        <v>0</v>
      </c>
      <c r="F135" s="195">
        <f>'Office Minor'!F391</f>
        <v>0</v>
      </c>
      <c r="G135" s="195">
        <f>'Office Minor'!G391</f>
        <v>11000</v>
      </c>
      <c r="H135" s="195">
        <f>'Office Minor'!H391</f>
        <v>0</v>
      </c>
    </row>
    <row r="136" spans="1:8" s="507" customFormat="1" ht="17.100000000000001" customHeight="1">
      <c r="A136" s="773" t="s">
        <v>49</v>
      </c>
      <c r="B136" s="774"/>
      <c r="C136" s="256">
        <f t="shared" ref="C136:H136" si="10">SUM(C134:C135)</f>
        <v>4</v>
      </c>
      <c r="D136" s="257">
        <f t="shared" si="10"/>
        <v>64.77</v>
      </c>
      <c r="E136" s="258">
        <f t="shared" si="10"/>
        <v>0</v>
      </c>
      <c r="F136" s="258">
        <f t="shared" si="10"/>
        <v>0</v>
      </c>
      <c r="G136" s="256">
        <f t="shared" si="10"/>
        <v>11000</v>
      </c>
      <c r="H136" s="256">
        <f t="shared" si="10"/>
        <v>0</v>
      </c>
    </row>
    <row r="137" spans="1:8" s="507" customFormat="1" ht="17.100000000000001" customHeight="1">
      <c r="A137" s="515"/>
      <c r="B137" s="515"/>
      <c r="C137" s="516"/>
      <c r="D137" s="517"/>
      <c r="E137" s="519"/>
      <c r="F137" s="519"/>
      <c r="G137" s="519"/>
      <c r="H137" s="516"/>
    </row>
    <row r="138" spans="1:8" s="507" customFormat="1" ht="17.100000000000001" customHeight="1">
      <c r="A138" s="797" t="s">
        <v>135</v>
      </c>
      <c r="B138" s="797"/>
      <c r="C138" s="797"/>
      <c r="D138" s="797"/>
      <c r="E138" s="797"/>
      <c r="F138" s="797"/>
      <c r="G138" s="797"/>
      <c r="H138" s="797"/>
    </row>
    <row r="139" spans="1:8" s="507" customFormat="1" ht="17.100000000000001" customHeight="1">
      <c r="A139" s="779" t="s">
        <v>2</v>
      </c>
      <c r="B139" s="781" t="s">
        <v>76</v>
      </c>
      <c r="C139" s="709" t="s">
        <v>4</v>
      </c>
      <c r="D139" s="709" t="s">
        <v>5</v>
      </c>
      <c r="E139" s="709" t="s">
        <v>6</v>
      </c>
      <c r="F139" s="709" t="s">
        <v>7</v>
      </c>
      <c r="G139" s="709" t="s">
        <v>8</v>
      </c>
      <c r="H139" s="709" t="s">
        <v>9</v>
      </c>
    </row>
    <row r="140" spans="1:8" s="507" customFormat="1" ht="17.100000000000001" customHeight="1">
      <c r="A140" s="780"/>
      <c r="B140" s="782"/>
      <c r="C140" s="4" t="s">
        <v>10</v>
      </c>
      <c r="D140" s="4" t="s">
        <v>51</v>
      </c>
      <c r="E140" s="4" t="s">
        <v>78</v>
      </c>
      <c r="F140" s="237" t="s">
        <v>79</v>
      </c>
      <c r="G140" s="237" t="s">
        <v>79</v>
      </c>
      <c r="H140" s="4" t="s">
        <v>12</v>
      </c>
    </row>
    <row r="141" spans="1:8" s="507" customFormat="1" ht="17.100000000000001" customHeight="1">
      <c r="A141" s="135">
        <v>1</v>
      </c>
      <c r="B141" s="508" t="s">
        <v>80</v>
      </c>
      <c r="C141" s="102">
        <f>'Office Minor'!C154</f>
        <v>1</v>
      </c>
      <c r="D141" s="102">
        <f>'Office Minor'!D154</f>
        <v>1</v>
      </c>
      <c r="E141" s="102">
        <f>'Office Minor'!E154</f>
        <v>0</v>
      </c>
      <c r="F141" s="102">
        <f>'Office Minor'!F154</f>
        <v>0</v>
      </c>
      <c r="G141" s="102">
        <f>'Office Minor'!G154</f>
        <v>33551</v>
      </c>
      <c r="H141" s="102">
        <f>'Office Minor'!H154</f>
        <v>5</v>
      </c>
    </row>
    <row r="142" spans="1:8" s="507" customFormat="1" ht="17.100000000000001" customHeight="1">
      <c r="A142" s="135">
        <v>2</v>
      </c>
      <c r="B142" s="508" t="s">
        <v>149</v>
      </c>
      <c r="C142" s="102">
        <f>'Office Minor'!C98</f>
        <v>12</v>
      </c>
      <c r="D142" s="102">
        <f>'Office Minor'!D98</f>
        <v>28.82</v>
      </c>
      <c r="E142" s="102">
        <f>'Office Minor'!E98</f>
        <v>6897</v>
      </c>
      <c r="F142" s="102">
        <f>'Office Minor'!F98</f>
        <v>1517340</v>
      </c>
      <c r="G142" s="102">
        <f>'Office Minor'!G98</f>
        <v>2120619</v>
      </c>
      <c r="H142" s="102">
        <f>'Office Minor'!H98</f>
        <v>34</v>
      </c>
    </row>
    <row r="143" spans="1:8" s="507" customFormat="1" ht="17.100000000000001" customHeight="1">
      <c r="A143" s="135">
        <v>3</v>
      </c>
      <c r="B143" s="508" t="s">
        <v>95</v>
      </c>
      <c r="C143" s="64">
        <f>'Office Minor'!C174</f>
        <v>1</v>
      </c>
      <c r="D143" s="64">
        <f>'Office Minor'!D174</f>
        <v>164</v>
      </c>
      <c r="E143" s="64">
        <f>'Office Minor'!E174</f>
        <v>1395</v>
      </c>
      <c r="F143" s="64">
        <f>'Office Minor'!F174</f>
        <v>383625</v>
      </c>
      <c r="G143" s="64">
        <f>'Office Minor'!G174</f>
        <v>284705</v>
      </c>
      <c r="H143" s="64">
        <f>'Office Minor'!H174</f>
        <v>3</v>
      </c>
    </row>
    <row r="144" spans="1:8" s="507" customFormat="1" ht="17.100000000000001" customHeight="1">
      <c r="A144" s="135">
        <v>4</v>
      </c>
      <c r="B144" s="508" t="s">
        <v>134</v>
      </c>
      <c r="C144" s="286">
        <f>'Office Minor'!C416</f>
        <v>2</v>
      </c>
      <c r="D144" s="286">
        <f>'Office Minor'!D416</f>
        <v>2.39</v>
      </c>
      <c r="E144" s="286">
        <f>'Office Minor'!E416</f>
        <v>5000</v>
      </c>
      <c r="F144" s="286">
        <f>'Office Minor'!F416</f>
        <v>3500000</v>
      </c>
      <c r="G144" s="286">
        <f>'Office Minor'!G416</f>
        <v>75000</v>
      </c>
      <c r="H144" s="286">
        <f>'Office Minor'!H416</f>
        <v>30</v>
      </c>
    </row>
    <row r="145" spans="1:8" s="507" customFormat="1" ht="17.100000000000001" customHeight="1">
      <c r="A145" s="135">
        <v>5</v>
      </c>
      <c r="B145" s="508" t="s">
        <v>99</v>
      </c>
      <c r="C145" s="64">
        <f>'Office Minor'!C654</f>
        <v>2</v>
      </c>
      <c r="D145" s="64">
        <f>'Office Minor'!D654</f>
        <v>8</v>
      </c>
      <c r="E145" s="64">
        <f>'Office Minor'!E654</f>
        <v>0</v>
      </c>
      <c r="F145" s="64">
        <f>'Office Minor'!F654</f>
        <v>0</v>
      </c>
      <c r="G145" s="64">
        <f>'Office Minor'!G654</f>
        <v>13000</v>
      </c>
      <c r="H145" s="64">
        <f>'Office Minor'!H654</f>
        <v>0</v>
      </c>
    </row>
    <row r="146" spans="1:8" s="507" customFormat="1" ht="17.100000000000001" customHeight="1">
      <c r="A146" s="135">
        <v>6</v>
      </c>
      <c r="B146" s="508" t="s">
        <v>104</v>
      </c>
      <c r="C146" s="64">
        <f>'Office Minor'!C290</f>
        <v>2</v>
      </c>
      <c r="D146" s="64">
        <f>'Office Minor'!D290</f>
        <v>2</v>
      </c>
      <c r="E146" s="64">
        <f>'Office Minor'!E290</f>
        <v>0</v>
      </c>
      <c r="F146" s="64">
        <f>'Office Minor'!F290</f>
        <v>0</v>
      </c>
      <c r="G146" s="64">
        <f>'Office Minor'!G290</f>
        <v>0</v>
      </c>
      <c r="H146" s="64">
        <f>'Office Minor'!H290</f>
        <v>0</v>
      </c>
    </row>
    <row r="147" spans="1:8" s="507" customFormat="1" ht="17.100000000000001" customHeight="1">
      <c r="A147" s="773" t="s">
        <v>49</v>
      </c>
      <c r="B147" s="774"/>
      <c r="C147" s="255">
        <f t="shared" ref="C147:H147" si="11">SUM(C141:C146)</f>
        <v>20</v>
      </c>
      <c r="D147" s="504">
        <f t="shared" si="11"/>
        <v>206.20999999999998</v>
      </c>
      <c r="E147" s="505">
        <f t="shared" si="11"/>
        <v>13292</v>
      </c>
      <c r="F147" s="255">
        <f t="shared" si="11"/>
        <v>5400965</v>
      </c>
      <c r="G147" s="505">
        <f t="shared" si="11"/>
        <v>2526875</v>
      </c>
      <c r="H147" s="505">
        <f t="shared" si="11"/>
        <v>72</v>
      </c>
    </row>
    <row r="148" spans="1:8" s="507" customFormat="1" ht="17.100000000000001" customHeight="1">
      <c r="A148" s="403"/>
      <c r="B148" s="403"/>
      <c r="C148" s="403"/>
      <c r="D148" s="403"/>
      <c r="E148" s="403"/>
      <c r="F148" s="403"/>
      <c r="G148" s="403"/>
      <c r="H148" s="403"/>
    </row>
    <row r="149" spans="1:8" s="507" customFormat="1" ht="17.100000000000001" customHeight="1">
      <c r="A149" s="403"/>
      <c r="B149" s="403"/>
      <c r="C149" s="403"/>
      <c r="D149" s="403"/>
      <c r="E149" s="403"/>
      <c r="F149" s="403"/>
      <c r="G149" s="403"/>
      <c r="H149" s="403"/>
    </row>
    <row r="150" spans="1:8" s="507" customFormat="1" ht="17.100000000000001" customHeight="1">
      <c r="A150" s="797" t="s">
        <v>31</v>
      </c>
      <c r="B150" s="797"/>
      <c r="C150" s="797"/>
      <c r="D150" s="797"/>
      <c r="E150" s="797"/>
      <c r="F150" s="797"/>
      <c r="G150" s="797"/>
      <c r="H150" s="797"/>
    </row>
    <row r="151" spans="1:8" s="507" customFormat="1" ht="17.100000000000001" customHeight="1">
      <c r="A151" s="779" t="s">
        <v>2</v>
      </c>
      <c r="B151" s="781" t="s">
        <v>76</v>
      </c>
      <c r="C151" s="709" t="s">
        <v>4</v>
      </c>
      <c r="D151" s="709" t="s">
        <v>5</v>
      </c>
      <c r="E151" s="709" t="s">
        <v>6</v>
      </c>
      <c r="F151" s="709" t="s">
        <v>7</v>
      </c>
      <c r="G151" s="709" t="s">
        <v>8</v>
      </c>
      <c r="H151" s="709" t="s">
        <v>9</v>
      </c>
    </row>
    <row r="152" spans="1:8" s="507" customFormat="1" ht="17.100000000000001" customHeight="1">
      <c r="A152" s="780"/>
      <c r="B152" s="782"/>
      <c r="C152" s="4" t="s">
        <v>10</v>
      </c>
      <c r="D152" s="4" t="s">
        <v>51</v>
      </c>
      <c r="E152" s="4" t="s">
        <v>78</v>
      </c>
      <c r="F152" s="237" t="s">
        <v>79</v>
      </c>
      <c r="G152" s="237" t="s">
        <v>79</v>
      </c>
      <c r="H152" s="4" t="s">
        <v>12</v>
      </c>
    </row>
    <row r="153" spans="1:8" s="507" customFormat="1" ht="17.100000000000001" customHeight="1">
      <c r="A153" s="135">
        <v>1</v>
      </c>
      <c r="B153" s="196" t="s">
        <v>96</v>
      </c>
      <c r="C153" s="135">
        <f>'Office Minor'!C356</f>
        <v>1</v>
      </c>
      <c r="D153" s="135">
        <f>'Office Minor'!D356</f>
        <v>24.55</v>
      </c>
      <c r="E153" s="135">
        <f>'Office Minor'!E356</f>
        <v>0</v>
      </c>
      <c r="F153" s="135">
        <f>'Office Minor'!F356</f>
        <v>0</v>
      </c>
      <c r="G153" s="135">
        <f>'Office Minor'!G356</f>
        <v>30000</v>
      </c>
      <c r="H153" s="135"/>
    </row>
    <row r="154" spans="1:8" s="507" customFormat="1" ht="17.100000000000001" customHeight="1">
      <c r="A154" s="15"/>
      <c r="B154" s="15"/>
      <c r="C154" s="15"/>
      <c r="D154" s="15"/>
      <c r="E154" s="15"/>
      <c r="F154" s="15"/>
      <c r="G154" s="15"/>
      <c r="H154" s="15"/>
    </row>
    <row r="155" spans="1:8" s="507" customFormat="1" ht="17.100000000000001" customHeight="1">
      <c r="A155" s="773" t="s">
        <v>49</v>
      </c>
      <c r="B155" s="774"/>
      <c r="C155" s="255">
        <f t="shared" ref="C155:H155" si="12">SUM(C149:C154)</f>
        <v>1</v>
      </c>
      <c r="D155" s="504">
        <f t="shared" si="12"/>
        <v>24.55</v>
      </c>
      <c r="E155" s="505">
        <f t="shared" si="12"/>
        <v>0</v>
      </c>
      <c r="F155" s="255">
        <f t="shared" si="12"/>
        <v>0</v>
      </c>
      <c r="G155" s="505">
        <f t="shared" si="12"/>
        <v>30000</v>
      </c>
      <c r="H155" s="505">
        <f t="shared" si="12"/>
        <v>0</v>
      </c>
    </row>
    <row r="156" spans="1:8" s="507" customFormat="1" ht="17.100000000000001" customHeight="1">
      <c r="A156" s="403"/>
      <c r="B156" s="403"/>
      <c r="C156" s="403"/>
      <c r="D156" s="403"/>
      <c r="E156" s="403"/>
      <c r="F156" s="403"/>
      <c r="G156" s="403"/>
      <c r="H156" s="403"/>
    </row>
    <row r="157" spans="1:8" s="507" customFormat="1" ht="17.100000000000001" customHeight="1">
      <c r="A157" s="403"/>
      <c r="B157" s="403"/>
      <c r="C157" s="403"/>
      <c r="D157" s="403"/>
      <c r="E157" s="403"/>
      <c r="F157" s="403"/>
      <c r="G157" s="403"/>
      <c r="H157" s="403"/>
    </row>
    <row r="158" spans="1:8" s="507" customFormat="1" ht="17.100000000000001" customHeight="1">
      <c r="A158" s="806" t="s">
        <v>57</v>
      </c>
      <c r="B158" s="806"/>
      <c r="C158" s="806"/>
      <c r="D158" s="806"/>
      <c r="E158" s="806"/>
      <c r="F158" s="806"/>
      <c r="G158" s="806"/>
      <c r="H158" s="806"/>
    </row>
    <row r="159" spans="1:8" s="507" customFormat="1" ht="17.100000000000001" customHeight="1">
      <c r="A159" s="779" t="s">
        <v>2</v>
      </c>
      <c r="B159" s="781" t="s">
        <v>76</v>
      </c>
      <c r="C159" s="709" t="s">
        <v>4</v>
      </c>
      <c r="D159" s="709" t="s">
        <v>5</v>
      </c>
      <c r="E159" s="709" t="s">
        <v>6</v>
      </c>
      <c r="F159" s="709" t="s">
        <v>7</v>
      </c>
      <c r="G159" s="709" t="s">
        <v>8</v>
      </c>
      <c r="H159" s="709" t="s">
        <v>9</v>
      </c>
    </row>
    <row r="160" spans="1:8" s="507" customFormat="1" ht="17.100000000000001" customHeight="1">
      <c r="A160" s="780"/>
      <c r="B160" s="782"/>
      <c r="C160" s="4" t="s">
        <v>10</v>
      </c>
      <c r="D160" s="4" t="s">
        <v>51</v>
      </c>
      <c r="E160" s="4" t="s">
        <v>78</v>
      </c>
      <c r="F160" s="54" t="s">
        <v>79</v>
      </c>
      <c r="G160" s="54" t="s">
        <v>79</v>
      </c>
      <c r="H160" s="4" t="s">
        <v>12</v>
      </c>
    </row>
    <row r="161" spans="1:8" s="507" customFormat="1" ht="17.100000000000001" customHeight="1">
      <c r="A161" s="135">
        <v>1</v>
      </c>
      <c r="B161" s="508" t="s">
        <v>136</v>
      </c>
      <c r="C161" s="195">
        <f>'Office Minor'!C9</f>
        <v>61</v>
      </c>
      <c r="D161" s="195">
        <f>'Office Minor'!D9</f>
        <v>169.11</v>
      </c>
      <c r="E161" s="195">
        <f>'Office Minor'!E9</f>
        <v>210875</v>
      </c>
      <c r="F161" s="195">
        <f>'Office Minor'!F9</f>
        <v>210875000</v>
      </c>
      <c r="G161" s="195">
        <f>'Office Minor'!G9</f>
        <v>33287000</v>
      </c>
      <c r="H161" s="195">
        <f>'Office Minor'!H9</f>
        <v>5</v>
      </c>
    </row>
    <row r="162" spans="1:8" s="507" customFormat="1" ht="17.100000000000001" customHeight="1">
      <c r="A162" s="135">
        <v>2</v>
      </c>
      <c r="B162" s="508" t="s">
        <v>91</v>
      </c>
      <c r="C162" s="183">
        <f>'Office Minor'!C22</f>
        <v>2</v>
      </c>
      <c r="D162" s="183">
        <f>'Office Minor'!D22</f>
        <v>4</v>
      </c>
      <c r="E162" s="183">
        <f>'Office Minor'!E22</f>
        <v>4481.25</v>
      </c>
      <c r="F162" s="183">
        <f>'Office Minor'!F22</f>
        <v>8066250</v>
      </c>
      <c r="G162" s="183">
        <f>'Office Minor'!G22</f>
        <v>678000</v>
      </c>
      <c r="H162" s="183">
        <f>'Office Minor'!H22</f>
        <v>5</v>
      </c>
    </row>
    <row r="163" spans="1:8" s="507" customFormat="1" ht="17.100000000000001" customHeight="1">
      <c r="A163" s="135">
        <v>3</v>
      </c>
      <c r="B163" s="522" t="s">
        <v>191</v>
      </c>
      <c r="C163" s="135">
        <f>'Office Minor'!C111</f>
        <v>11</v>
      </c>
      <c r="D163" s="135">
        <f>'Office Minor'!D111</f>
        <v>30.5</v>
      </c>
      <c r="E163" s="135">
        <f>'Office Minor'!E111</f>
        <v>126335.48</v>
      </c>
      <c r="F163" s="135">
        <f>'Office Minor'!F111</f>
        <v>141600000</v>
      </c>
      <c r="G163" s="135">
        <f>'Office Minor'!G111</f>
        <v>2546000</v>
      </c>
      <c r="H163" s="135">
        <f>'Office Minor'!H111</f>
        <v>46</v>
      </c>
    </row>
    <row r="164" spans="1:8" s="507" customFormat="1" ht="17.100000000000001" customHeight="1">
      <c r="A164" s="135">
        <v>4</v>
      </c>
      <c r="B164" s="508" t="s">
        <v>85</v>
      </c>
      <c r="C164" s="102">
        <f>'Office Minor'!C38</f>
        <v>1</v>
      </c>
      <c r="D164" s="102">
        <f>'Office Minor'!D38</f>
        <v>4</v>
      </c>
      <c r="E164" s="102">
        <f>'Office Minor'!E38</f>
        <v>12566</v>
      </c>
      <c r="F164" s="102">
        <f>'Office Minor'!F38</f>
        <v>8796200</v>
      </c>
      <c r="G164" s="102">
        <f>'Office Minor'!G38</f>
        <v>1267000</v>
      </c>
      <c r="H164" s="102">
        <f>'Office Minor'!H38</f>
        <v>10</v>
      </c>
    </row>
    <row r="165" spans="1:8" s="507" customFormat="1" ht="17.100000000000001" customHeight="1">
      <c r="A165" s="135">
        <v>5</v>
      </c>
      <c r="B165" s="508" t="s">
        <v>100</v>
      </c>
      <c r="C165" s="102">
        <f>'Office Minor'!C94</f>
        <v>70</v>
      </c>
      <c r="D165" s="102">
        <f>'Office Minor'!D94</f>
        <v>182.65</v>
      </c>
      <c r="E165" s="102">
        <f>'Office Minor'!E94</f>
        <v>88753</v>
      </c>
      <c r="F165" s="102">
        <f>'Office Minor'!F94</f>
        <v>177506000</v>
      </c>
      <c r="G165" s="102">
        <f>'Office Minor'!G94</f>
        <v>29192023</v>
      </c>
      <c r="H165" s="102">
        <f>'Office Minor'!H94</f>
        <v>583</v>
      </c>
    </row>
    <row r="166" spans="1:8" s="507" customFormat="1" ht="17.100000000000001" customHeight="1">
      <c r="A166" s="135">
        <v>6</v>
      </c>
      <c r="B166" s="508" t="s">
        <v>80</v>
      </c>
      <c r="C166" s="102">
        <f>'Office Minor'!C151</f>
        <v>120</v>
      </c>
      <c r="D166" s="102">
        <f>'Office Minor'!D151</f>
        <v>330.16300000000001</v>
      </c>
      <c r="E166" s="102">
        <f>'Office Minor'!E151</f>
        <v>348461</v>
      </c>
      <c r="F166" s="102">
        <f>'Office Minor'!F151</f>
        <v>731768100</v>
      </c>
      <c r="G166" s="102">
        <f>'Office Minor'!G151</f>
        <v>108106244</v>
      </c>
      <c r="H166" s="102">
        <f>'Office Minor'!H151</f>
        <v>718</v>
      </c>
    </row>
    <row r="167" spans="1:8" s="507" customFormat="1" ht="17.100000000000001" customHeight="1">
      <c r="A167" s="135">
        <v>7</v>
      </c>
      <c r="B167" s="508" t="s">
        <v>152</v>
      </c>
      <c r="C167" s="135">
        <f>'Office Minor'!C311</f>
        <v>112</v>
      </c>
      <c r="D167" s="135">
        <f>'Office Minor'!D311</f>
        <v>305.5</v>
      </c>
      <c r="E167" s="135">
        <f>'Office Minor'!E311</f>
        <v>255326</v>
      </c>
      <c r="F167" s="135">
        <f>'Office Minor'!F311</f>
        <v>891093200</v>
      </c>
      <c r="G167" s="135">
        <f>'Office Minor'!G311</f>
        <v>70947000</v>
      </c>
      <c r="H167" s="135">
        <f>'Office Minor'!H311</f>
        <v>720</v>
      </c>
    </row>
    <row r="168" spans="1:8" s="507" customFormat="1" ht="17.100000000000001" customHeight="1">
      <c r="A168" s="135">
        <v>8</v>
      </c>
      <c r="B168" s="508" t="s">
        <v>86</v>
      </c>
      <c r="C168" s="102">
        <f>'Office Minor'!C334</f>
        <v>5</v>
      </c>
      <c r="D168" s="102">
        <f>'Office Minor'!D334</f>
        <v>10.612</v>
      </c>
      <c r="E168" s="102">
        <f>'Office Minor'!E334</f>
        <v>0</v>
      </c>
      <c r="F168" s="102">
        <f>'Office Minor'!F334</f>
        <v>0</v>
      </c>
      <c r="G168" s="102">
        <f>'Office Minor'!G334</f>
        <v>1048000</v>
      </c>
      <c r="H168" s="102">
        <f>'Office Minor'!H334</f>
        <v>25</v>
      </c>
    </row>
    <row r="169" spans="1:8" s="507" customFormat="1" ht="17.100000000000001" customHeight="1">
      <c r="A169" s="135">
        <v>9</v>
      </c>
      <c r="B169" s="508" t="s">
        <v>96</v>
      </c>
      <c r="C169" s="64">
        <f>'Office Minor'!C352</f>
        <v>341</v>
      </c>
      <c r="D169" s="64">
        <f>'Office Minor'!D352</f>
        <v>712.3</v>
      </c>
      <c r="E169" s="64">
        <f>'Office Minor'!E352</f>
        <v>661324</v>
      </c>
      <c r="F169" s="64">
        <f>'Office Minor'!F352</f>
        <v>3967944000</v>
      </c>
      <c r="G169" s="64">
        <f>'Office Minor'!G352</f>
        <v>245551140</v>
      </c>
      <c r="H169" s="64">
        <f>'Office Minor'!H352</f>
        <v>2650</v>
      </c>
    </row>
    <row r="170" spans="1:8" s="507" customFormat="1" ht="17.100000000000001" customHeight="1">
      <c r="A170" s="135">
        <v>10</v>
      </c>
      <c r="B170" s="508" t="s">
        <v>83</v>
      </c>
      <c r="C170" s="110">
        <f>'Office Minor'!C382</f>
        <v>26</v>
      </c>
      <c r="D170" s="110">
        <f>'Office Minor'!D382</f>
        <v>100.483</v>
      </c>
      <c r="E170" s="110">
        <f>'Office Minor'!E382</f>
        <v>55745</v>
      </c>
      <c r="F170" s="110">
        <f>'Office Minor'!F382</f>
        <v>44596000</v>
      </c>
      <c r="G170" s="110">
        <f>'Office Minor'!G382</f>
        <v>5017000</v>
      </c>
      <c r="H170" s="110">
        <f>'Office Minor'!H382</f>
        <v>20</v>
      </c>
    </row>
    <row r="171" spans="1:8" s="507" customFormat="1" ht="17.100000000000001" customHeight="1">
      <c r="A171" s="135">
        <v>11</v>
      </c>
      <c r="B171" s="508" t="s">
        <v>117</v>
      </c>
      <c r="C171" s="64">
        <f>'Office Minor'!C401</f>
        <v>24</v>
      </c>
      <c r="D171" s="64">
        <f>'Office Minor'!D401</f>
        <v>35.1</v>
      </c>
      <c r="E171" s="64">
        <f>'Office Minor'!E401</f>
        <v>6208</v>
      </c>
      <c r="F171" s="64">
        <f>'Office Minor'!F401</f>
        <v>4966400</v>
      </c>
      <c r="G171" s="64">
        <f>'Office Minor'!G401</f>
        <v>7217000</v>
      </c>
      <c r="H171" s="64">
        <f>'Office Minor'!H401</f>
        <v>45</v>
      </c>
    </row>
    <row r="172" spans="1:8" s="507" customFormat="1" ht="17.100000000000001" customHeight="1">
      <c r="A172" s="135">
        <v>12</v>
      </c>
      <c r="B172" s="508" t="s">
        <v>134</v>
      </c>
      <c r="C172" s="102">
        <f>'Office Minor'!C417</f>
        <v>1</v>
      </c>
      <c r="D172" s="102">
        <f>'Office Minor'!D417</f>
        <v>1</v>
      </c>
      <c r="E172" s="102">
        <f>'Office Minor'!E417</f>
        <v>0</v>
      </c>
      <c r="F172" s="102">
        <f>'Office Minor'!F417</f>
        <v>0</v>
      </c>
      <c r="G172" s="102">
        <f>'Office Minor'!G417</f>
        <v>73000</v>
      </c>
      <c r="H172" s="102">
        <f>'Office Minor'!H417</f>
        <v>0</v>
      </c>
    </row>
    <row r="173" spans="1:8" s="507" customFormat="1" ht="17.100000000000001" customHeight="1">
      <c r="A173" s="135">
        <v>13</v>
      </c>
      <c r="B173" s="508" t="s">
        <v>88</v>
      </c>
      <c r="C173" s="135">
        <f>'Office Minor'!C491</f>
        <v>1</v>
      </c>
      <c r="D173" s="135">
        <f>'Office Minor'!D491</f>
        <v>1</v>
      </c>
      <c r="E173" s="135">
        <f>'Office Minor'!E491</f>
        <v>0</v>
      </c>
      <c r="F173" s="135">
        <f>'Office Minor'!F491</f>
        <v>0</v>
      </c>
      <c r="G173" s="135">
        <f>'Office Minor'!G491</f>
        <v>25000</v>
      </c>
      <c r="H173" s="135">
        <f>'Office Minor'!H491</f>
        <v>0</v>
      </c>
    </row>
    <row r="174" spans="1:8" s="507" customFormat="1" ht="17.100000000000001" customHeight="1">
      <c r="A174" s="135">
        <v>14</v>
      </c>
      <c r="B174" s="508" t="s">
        <v>107</v>
      </c>
      <c r="C174" s="135">
        <f>'Office Minor'!C510</f>
        <v>1</v>
      </c>
      <c r="D174" s="135">
        <f>'Office Minor'!D510</f>
        <v>3</v>
      </c>
      <c r="E174" s="135">
        <f>'Office Minor'!E510</f>
        <v>595</v>
      </c>
      <c r="F174" s="135">
        <f>'Office Minor'!F510</f>
        <v>154700</v>
      </c>
      <c r="G174" s="135">
        <f>'Office Minor'!G510</f>
        <v>78750</v>
      </c>
      <c r="H174" s="135">
        <f>'Office Minor'!H510</f>
        <v>1</v>
      </c>
    </row>
    <row r="175" spans="1:8" s="507" customFormat="1" ht="17.100000000000001" customHeight="1">
      <c r="A175" s="135">
        <v>15</v>
      </c>
      <c r="B175" s="508" t="s">
        <v>89</v>
      </c>
      <c r="C175" s="102">
        <f>'Office Minor'!C554</f>
        <v>7</v>
      </c>
      <c r="D175" s="102">
        <f>'Office Minor'!D554</f>
        <v>16.88</v>
      </c>
      <c r="E175" s="102">
        <f>'Office Minor'!E554</f>
        <v>7297.67</v>
      </c>
      <c r="F175" s="102">
        <f>'Office Minor'!F554</f>
        <v>13865573</v>
      </c>
      <c r="G175" s="102">
        <f>'Office Minor'!G554</f>
        <v>1569000</v>
      </c>
      <c r="H175" s="102">
        <f>'Office Minor'!H554</f>
        <v>1012</v>
      </c>
    </row>
    <row r="176" spans="1:8" s="507" customFormat="1" ht="17.100000000000001" customHeight="1">
      <c r="A176" s="135">
        <v>16</v>
      </c>
      <c r="B176" s="196" t="s">
        <v>313</v>
      </c>
      <c r="C176" s="102">
        <f>'Office Minor'!C633</f>
        <v>26</v>
      </c>
      <c r="D176" s="102">
        <f>'Office Minor'!D633</f>
        <v>60.41</v>
      </c>
      <c r="E176" s="102">
        <f>'Office Minor'!E633</f>
        <v>144358</v>
      </c>
      <c r="F176" s="102">
        <f>'Office Minor'!F633</f>
        <v>210769100</v>
      </c>
      <c r="G176" s="102">
        <f>'Office Minor'!G633</f>
        <v>30707612</v>
      </c>
      <c r="H176" s="102">
        <f>'Office Minor'!H633</f>
        <v>240</v>
      </c>
    </row>
    <row r="177" spans="1:8" s="507" customFormat="1" ht="17.100000000000001" customHeight="1">
      <c r="A177" s="135">
        <v>17</v>
      </c>
      <c r="B177" s="508" t="s">
        <v>99</v>
      </c>
      <c r="C177" s="135">
        <f>'Office Minor'!C649</f>
        <v>2</v>
      </c>
      <c r="D177" s="135">
        <f>'Office Minor'!D649</f>
        <v>2.87</v>
      </c>
      <c r="E177" s="135">
        <f>'Office Minor'!E649</f>
        <v>0</v>
      </c>
      <c r="F177" s="135">
        <f>'Office Minor'!F649</f>
        <v>0</v>
      </c>
      <c r="G177" s="135">
        <f>'Office Minor'!G649</f>
        <v>19600</v>
      </c>
      <c r="H177" s="135">
        <f>'Office Minor'!H649</f>
        <v>0</v>
      </c>
    </row>
    <row r="178" spans="1:8" s="507" customFormat="1" ht="17.100000000000001" customHeight="1">
      <c r="A178" s="135">
        <v>18</v>
      </c>
      <c r="B178" s="508" t="s">
        <v>90</v>
      </c>
      <c r="C178" s="184">
        <f>'Office Minor'!C668</f>
        <v>56</v>
      </c>
      <c r="D178" s="184">
        <f>'Office Minor'!D668</f>
        <v>118.14</v>
      </c>
      <c r="E178" s="184">
        <f>'Office Minor'!E668</f>
        <v>365820</v>
      </c>
      <c r="F178" s="184">
        <f>'Office Minor'!F668</f>
        <v>332896200</v>
      </c>
      <c r="G178" s="184">
        <f>'Office Minor'!G668</f>
        <v>101042000</v>
      </c>
      <c r="H178" s="184">
        <f>'Office Minor'!H668</f>
        <v>745</v>
      </c>
    </row>
    <row r="179" spans="1:8" s="507" customFormat="1" ht="17.100000000000001" customHeight="1">
      <c r="A179" s="135">
        <v>19</v>
      </c>
      <c r="B179" s="508" t="s">
        <v>137</v>
      </c>
      <c r="C179" s="110">
        <f>'Office Minor'!C685</f>
        <v>91</v>
      </c>
      <c r="D179" s="110">
        <f>'Office Minor'!D685</f>
        <v>216.96</v>
      </c>
      <c r="E179" s="110">
        <f>'Office Minor'!E685</f>
        <v>289770</v>
      </c>
      <c r="F179" s="110">
        <f>'Office Minor'!F685</f>
        <v>289770000</v>
      </c>
      <c r="G179" s="110">
        <f>'Office Minor'!G685</f>
        <v>37302000</v>
      </c>
      <c r="H179" s="110">
        <f>'Office Minor'!H685</f>
        <v>950</v>
      </c>
    </row>
    <row r="180" spans="1:8" s="507" customFormat="1" ht="17.100000000000001" customHeight="1">
      <c r="A180" s="135">
        <v>20</v>
      </c>
      <c r="B180" s="508" t="s">
        <v>82</v>
      </c>
      <c r="C180" s="102">
        <f>'Office Minor'!C724</f>
        <v>3</v>
      </c>
      <c r="D180" s="102">
        <f>'Office Minor'!D724</f>
        <v>6.35</v>
      </c>
      <c r="E180" s="102">
        <f>'Office Minor'!E724</f>
        <v>8702</v>
      </c>
      <c r="F180" s="102">
        <f>'Office Minor'!F724</f>
        <v>16098700</v>
      </c>
      <c r="G180" s="102">
        <f>'Office Minor'!G724</f>
        <v>1871000</v>
      </c>
      <c r="H180" s="102">
        <f>'Office Minor'!H724</f>
        <v>35</v>
      </c>
    </row>
    <row r="181" spans="1:8" s="507" customFormat="1" ht="17.100000000000001" customHeight="1">
      <c r="A181" s="773" t="s">
        <v>49</v>
      </c>
      <c r="B181" s="774"/>
      <c r="C181" s="255">
        <f t="shared" ref="C181:H181" si="13">SUM(C161:C180)</f>
        <v>961</v>
      </c>
      <c r="D181" s="504">
        <f t="shared" si="13"/>
        <v>2311.0279999999998</v>
      </c>
      <c r="E181" s="505">
        <f t="shared" si="13"/>
        <v>2586617.4</v>
      </c>
      <c r="F181" s="505">
        <f t="shared" si="13"/>
        <v>7050765423</v>
      </c>
      <c r="G181" s="505">
        <f t="shared" si="13"/>
        <v>677544369</v>
      </c>
      <c r="H181" s="505">
        <f t="shared" si="13"/>
        <v>7810</v>
      </c>
    </row>
    <row r="182" spans="1:8" s="507" customFormat="1" ht="17.100000000000001" customHeight="1">
      <c r="A182" s="523"/>
      <c r="B182" s="523"/>
      <c r="C182" s="523"/>
      <c r="D182" s="524"/>
      <c r="E182" s="525"/>
      <c r="F182" s="523"/>
      <c r="G182" s="525"/>
      <c r="H182" s="525"/>
    </row>
    <row r="183" spans="1:8" s="507" customFormat="1" ht="17.100000000000001" customHeight="1">
      <c r="A183" s="785" t="s">
        <v>30</v>
      </c>
      <c r="B183" s="785"/>
      <c r="C183" s="785"/>
      <c r="D183" s="785"/>
      <c r="E183" s="785"/>
      <c r="F183" s="785"/>
      <c r="G183" s="785"/>
      <c r="H183" s="785"/>
    </row>
    <row r="184" spans="1:8" s="507" customFormat="1" ht="17.100000000000001" customHeight="1">
      <c r="A184" s="779" t="s">
        <v>2</v>
      </c>
      <c r="B184" s="781" t="s">
        <v>76</v>
      </c>
      <c r="C184" s="709" t="s">
        <v>4</v>
      </c>
      <c r="D184" s="709" t="s">
        <v>5</v>
      </c>
      <c r="E184" s="709" t="s">
        <v>6</v>
      </c>
      <c r="F184" s="709" t="s">
        <v>7</v>
      </c>
      <c r="G184" s="709" t="s">
        <v>8</v>
      </c>
      <c r="H184" s="709" t="s">
        <v>9</v>
      </c>
    </row>
    <row r="185" spans="1:8" s="507" customFormat="1" ht="17.100000000000001" customHeight="1">
      <c r="A185" s="780"/>
      <c r="B185" s="782"/>
      <c r="C185" s="4" t="s">
        <v>10</v>
      </c>
      <c r="D185" s="4" t="s">
        <v>77</v>
      </c>
      <c r="E185" s="4" t="s">
        <v>78</v>
      </c>
      <c r="F185" s="54" t="s">
        <v>79</v>
      </c>
      <c r="G185" s="54" t="s">
        <v>79</v>
      </c>
      <c r="H185" s="4" t="s">
        <v>12</v>
      </c>
    </row>
    <row r="186" spans="1:8" s="507" customFormat="1" ht="17.100000000000001" customHeight="1">
      <c r="A186" s="135">
        <v>1</v>
      </c>
      <c r="B186" s="196" t="s">
        <v>149</v>
      </c>
      <c r="C186" s="135">
        <f>'Office Minor'!C101</f>
        <v>2</v>
      </c>
      <c r="D186" s="135">
        <f>'Office Minor'!D101</f>
        <v>340.68</v>
      </c>
      <c r="E186" s="135">
        <f>'Office Minor'!E101</f>
        <v>11821</v>
      </c>
      <c r="F186" s="135">
        <f>'Office Minor'!F101</f>
        <v>6501550</v>
      </c>
      <c r="G186" s="135">
        <f>'Office Minor'!G101</f>
        <v>2098250</v>
      </c>
      <c r="H186" s="135">
        <f>'Office Minor'!H101</f>
        <v>10</v>
      </c>
    </row>
    <row r="187" spans="1:8" s="507" customFormat="1" ht="17.100000000000001" customHeight="1">
      <c r="A187" s="135">
        <v>2</v>
      </c>
      <c r="B187" s="196" t="s">
        <v>95</v>
      </c>
      <c r="C187" s="110">
        <f>'Office Minor'!C181</f>
        <v>37</v>
      </c>
      <c r="D187" s="110">
        <f>'Office Minor'!D181</f>
        <v>5464.54</v>
      </c>
      <c r="E187" s="110">
        <f>'Office Minor'!E181</f>
        <v>1337838</v>
      </c>
      <c r="F187" s="110">
        <f>'Office Minor'!F181</f>
        <v>668919200</v>
      </c>
      <c r="G187" s="110">
        <f>'Office Minor'!G181</f>
        <v>169263795</v>
      </c>
      <c r="H187" s="110">
        <f>'Office Minor'!H181</f>
        <v>500</v>
      </c>
    </row>
    <row r="188" spans="1:8" s="507" customFormat="1" ht="17.100000000000001" customHeight="1">
      <c r="A188" s="135">
        <v>3</v>
      </c>
      <c r="B188" s="196" t="s">
        <v>116</v>
      </c>
      <c r="C188" s="135">
        <f>'Office Minor'!C303</f>
        <v>5</v>
      </c>
      <c r="D188" s="135">
        <f>'Office Minor'!D303</f>
        <v>2923.38</v>
      </c>
      <c r="E188" s="135">
        <f>'Office Minor'!E303</f>
        <v>0</v>
      </c>
      <c r="F188" s="135">
        <f>'Office Minor'!F303</f>
        <v>0</v>
      </c>
      <c r="G188" s="135">
        <f>'Office Minor'!G303</f>
        <v>7596892</v>
      </c>
      <c r="H188" s="135">
        <f>'Office Minor'!H303</f>
        <v>0</v>
      </c>
    </row>
    <row r="189" spans="1:8" s="507" customFormat="1" ht="17.100000000000001" customHeight="1">
      <c r="A189" s="135">
        <v>4</v>
      </c>
      <c r="B189" s="196" t="s">
        <v>152</v>
      </c>
      <c r="C189" s="110">
        <f>'Office Minor'!C314</f>
        <v>3</v>
      </c>
      <c r="D189" s="110">
        <f>'Office Minor'!D314</f>
        <v>922.476</v>
      </c>
      <c r="E189" s="110">
        <f>'Office Minor'!E314</f>
        <v>163670.1</v>
      </c>
      <c r="F189" s="110">
        <f>'Office Minor'!F314</f>
        <v>122752575</v>
      </c>
      <c r="G189" s="110">
        <f>'Office Minor'!G314</f>
        <v>21599000</v>
      </c>
      <c r="H189" s="110">
        <f>'Office Minor'!H314</f>
        <v>80</v>
      </c>
    </row>
    <row r="190" spans="1:8" s="507" customFormat="1" ht="17.100000000000001" customHeight="1">
      <c r="A190" s="135">
        <v>5</v>
      </c>
      <c r="B190" s="196" t="s">
        <v>96</v>
      </c>
      <c r="C190" s="110">
        <f>'Office Minor'!C355</f>
        <v>1</v>
      </c>
      <c r="D190" s="110">
        <f>'Office Minor'!D355</f>
        <v>178.05</v>
      </c>
      <c r="E190" s="110">
        <f>'Office Minor'!E355</f>
        <v>0</v>
      </c>
      <c r="F190" s="110">
        <f>'Office Minor'!F355</f>
        <v>0</v>
      </c>
      <c r="G190" s="110">
        <f>'Office Minor'!G355</f>
        <v>178000</v>
      </c>
      <c r="H190" s="110">
        <f>'Office Minor'!H355</f>
        <v>0</v>
      </c>
    </row>
    <row r="191" spans="1:8" s="507" customFormat="1" ht="17.100000000000001" customHeight="1">
      <c r="A191" s="135">
        <v>6</v>
      </c>
      <c r="B191" s="196" t="s">
        <v>106</v>
      </c>
      <c r="C191" s="175">
        <f>'Office Minor'!C479</f>
        <v>2</v>
      </c>
      <c r="D191" s="175">
        <f>'Office Minor'!D479</f>
        <v>1993.12</v>
      </c>
      <c r="E191" s="175">
        <f>'Office Minor'!E479</f>
        <v>190675.71</v>
      </c>
      <c r="F191" s="175">
        <f>'Office Minor'!F479</f>
        <v>113452048</v>
      </c>
      <c r="G191" s="175">
        <f>'Office Minor'!G479</f>
        <v>20545000</v>
      </c>
      <c r="H191" s="175">
        <f>'Office Minor'!H479</f>
        <v>1750</v>
      </c>
    </row>
    <row r="192" spans="1:8" s="507" customFormat="1" ht="17.100000000000001" customHeight="1">
      <c r="A192" s="135">
        <v>7</v>
      </c>
      <c r="B192" s="196" t="s">
        <v>176</v>
      </c>
      <c r="C192" s="184">
        <f>'Office Minor'!C699</f>
        <v>13</v>
      </c>
      <c r="D192" s="184">
        <f>'Office Minor'!D699</f>
        <v>929.75</v>
      </c>
      <c r="E192" s="184">
        <f>'Office Minor'!E699</f>
        <v>434709.59</v>
      </c>
      <c r="F192" s="184">
        <f>'Office Minor'!F699</f>
        <v>228222225</v>
      </c>
      <c r="G192" s="184">
        <f>'Office Minor'!G699</f>
        <v>56501000</v>
      </c>
      <c r="H192" s="184">
        <f>'Office Minor'!H699</f>
        <v>130</v>
      </c>
    </row>
    <row r="193" spans="1:8" s="507" customFormat="1" ht="17.100000000000001" customHeight="1">
      <c r="A193" s="773" t="s">
        <v>49</v>
      </c>
      <c r="B193" s="774"/>
      <c r="C193" s="256">
        <f t="shared" ref="C193:H193" si="14">SUM(C186:C192)</f>
        <v>63</v>
      </c>
      <c r="D193" s="257">
        <f t="shared" si="14"/>
        <v>12751.995999999999</v>
      </c>
      <c r="E193" s="258">
        <f t="shared" si="14"/>
        <v>2138714.4</v>
      </c>
      <c r="F193" s="258">
        <f t="shared" si="14"/>
        <v>1139847598</v>
      </c>
      <c r="G193" s="258">
        <f t="shared" si="14"/>
        <v>277781937</v>
      </c>
      <c r="H193" s="258">
        <f t="shared" si="14"/>
        <v>2470</v>
      </c>
    </row>
    <row r="194" spans="1:8" s="507" customFormat="1" ht="17.100000000000001" customHeight="1">
      <c r="A194" s="526"/>
      <c r="B194" s="526"/>
      <c r="C194" s="526"/>
      <c r="D194" s="527"/>
      <c r="E194" s="432"/>
      <c r="F194" s="526"/>
      <c r="G194" s="432"/>
      <c r="H194" s="432"/>
    </row>
    <row r="195" spans="1:8" s="507" customFormat="1" ht="17.100000000000001" customHeight="1">
      <c r="A195" s="798" t="s">
        <v>343</v>
      </c>
      <c r="B195" s="798"/>
      <c r="C195" s="798"/>
      <c r="D195" s="798"/>
      <c r="E195" s="798"/>
      <c r="F195" s="798"/>
      <c r="G195" s="798"/>
      <c r="H195" s="798"/>
    </row>
    <row r="196" spans="1:8" s="507" customFormat="1" ht="17.100000000000001" customHeight="1">
      <c r="A196" s="779" t="s">
        <v>2</v>
      </c>
      <c r="B196" s="781" t="s">
        <v>76</v>
      </c>
      <c r="C196" s="709" t="s">
        <v>4</v>
      </c>
      <c r="D196" s="709" t="s">
        <v>5</v>
      </c>
      <c r="E196" s="709" t="s">
        <v>6</v>
      </c>
      <c r="F196" s="709" t="s">
        <v>7</v>
      </c>
      <c r="G196" s="709" t="s">
        <v>8</v>
      </c>
      <c r="H196" s="709" t="s">
        <v>9</v>
      </c>
    </row>
    <row r="197" spans="1:8" s="507" customFormat="1" ht="17.100000000000001" customHeight="1">
      <c r="A197" s="780"/>
      <c r="B197" s="782"/>
      <c r="C197" s="4" t="s">
        <v>10</v>
      </c>
      <c r="D197" s="4" t="s">
        <v>77</v>
      </c>
      <c r="E197" s="4" t="s">
        <v>78</v>
      </c>
      <c r="F197" s="54" t="s">
        <v>79</v>
      </c>
      <c r="G197" s="54" t="s">
        <v>79</v>
      </c>
      <c r="H197" s="4" t="s">
        <v>12</v>
      </c>
    </row>
    <row r="198" spans="1:8" s="507" customFormat="1" ht="17.100000000000001" customHeight="1">
      <c r="A198" s="135">
        <v>1</v>
      </c>
      <c r="B198" s="20" t="s">
        <v>344</v>
      </c>
      <c r="C198" s="64">
        <f>'Office Minor'!C481</f>
        <v>2</v>
      </c>
      <c r="D198" s="64">
        <f>'Office Minor'!D481</f>
        <v>8.0024999999999995</v>
      </c>
      <c r="E198" s="64">
        <f>'Office Minor'!E481</f>
        <v>1325</v>
      </c>
      <c r="F198" s="64">
        <f>'Office Minor'!F481</f>
        <v>357750</v>
      </c>
      <c r="G198" s="64">
        <f>'Office Minor'!G481</f>
        <v>70000</v>
      </c>
      <c r="H198" s="64">
        <f>'Office Minor'!H481</f>
        <v>30</v>
      </c>
    </row>
    <row r="199" spans="1:8" s="507" customFormat="1" ht="17.100000000000001" customHeight="1">
      <c r="A199" s="773" t="s">
        <v>49</v>
      </c>
      <c r="B199" s="774"/>
      <c r="C199" s="256">
        <f t="shared" ref="C199:H199" si="15">SUM(C198:C198)</f>
        <v>2</v>
      </c>
      <c r="D199" s="257">
        <f t="shared" si="15"/>
        <v>8.0024999999999995</v>
      </c>
      <c r="E199" s="258">
        <f t="shared" si="15"/>
        <v>1325</v>
      </c>
      <c r="F199" s="258">
        <f t="shared" si="15"/>
        <v>357750</v>
      </c>
      <c r="G199" s="258">
        <f t="shared" si="15"/>
        <v>70000</v>
      </c>
      <c r="H199" s="256">
        <f t="shared" si="15"/>
        <v>30</v>
      </c>
    </row>
    <row r="200" spans="1:8" s="507" customFormat="1" ht="17.100000000000001" customHeight="1">
      <c r="A200" s="526"/>
      <c r="B200" s="526"/>
      <c r="C200" s="526"/>
      <c r="D200" s="527"/>
      <c r="E200" s="432"/>
      <c r="F200" s="526"/>
      <c r="G200" s="432"/>
      <c r="H200" s="432"/>
    </row>
    <row r="201" spans="1:8" s="507" customFormat="1" ht="17.100000000000001" customHeight="1">
      <c r="A201" s="528"/>
      <c r="B201" s="528"/>
      <c r="C201" s="528"/>
      <c r="D201" s="238" t="s">
        <v>58</v>
      </c>
      <c r="E201" s="238"/>
      <c r="F201" s="528"/>
      <c r="G201" s="528"/>
      <c r="H201" s="528"/>
    </row>
    <row r="202" spans="1:8" s="507" customFormat="1" ht="17.100000000000001" customHeight="1">
      <c r="A202" s="779" t="s">
        <v>2</v>
      </c>
      <c r="B202" s="781" t="s">
        <v>76</v>
      </c>
      <c r="C202" s="709" t="s">
        <v>4</v>
      </c>
      <c r="D202" s="709" t="s">
        <v>5</v>
      </c>
      <c r="E202" s="709" t="s">
        <v>6</v>
      </c>
      <c r="F202" s="709" t="s">
        <v>7</v>
      </c>
      <c r="G202" s="709" t="s">
        <v>8</v>
      </c>
      <c r="H202" s="709" t="s">
        <v>9</v>
      </c>
    </row>
    <row r="203" spans="1:8" s="507" customFormat="1" ht="17.100000000000001" customHeight="1">
      <c r="A203" s="780"/>
      <c r="B203" s="782"/>
      <c r="C203" s="4" t="s">
        <v>10</v>
      </c>
      <c r="D203" s="4" t="s">
        <v>51</v>
      </c>
      <c r="E203" s="4" t="s">
        <v>78</v>
      </c>
      <c r="F203" s="54" t="s">
        <v>79</v>
      </c>
      <c r="G203" s="54" t="s">
        <v>79</v>
      </c>
      <c r="H203" s="4" t="s">
        <v>12</v>
      </c>
    </row>
    <row r="204" spans="1:8" s="507" customFormat="1" ht="17.100000000000001" customHeight="1">
      <c r="A204" s="135">
        <v>1</v>
      </c>
      <c r="B204" s="508" t="s">
        <v>136</v>
      </c>
      <c r="C204" s="64">
        <f>'Office Minor'!C12</f>
        <v>0</v>
      </c>
      <c r="D204" s="64">
        <f>'Office Minor'!D12</f>
        <v>0</v>
      </c>
      <c r="E204" s="64">
        <f>'Office Minor'!E12</f>
        <v>94538</v>
      </c>
      <c r="F204" s="64">
        <f>'Office Minor'!F12</f>
        <v>9453800</v>
      </c>
      <c r="G204" s="64">
        <f>'Office Minor'!G12</f>
        <v>5049000</v>
      </c>
      <c r="H204" s="64">
        <f>'Office Minor'!H12</f>
        <v>0</v>
      </c>
    </row>
    <row r="205" spans="1:8" s="507" customFormat="1" ht="17.100000000000001" customHeight="1">
      <c r="A205" s="135">
        <v>2</v>
      </c>
      <c r="B205" s="508" t="s">
        <v>85</v>
      </c>
      <c r="C205" s="102">
        <f>'Office Minor'!C42</f>
        <v>1</v>
      </c>
      <c r="D205" s="102">
        <f>'Office Minor'!D42</f>
        <v>1096.56</v>
      </c>
      <c r="E205" s="102">
        <f>'Office Minor'!E42</f>
        <v>117960</v>
      </c>
      <c r="F205" s="102">
        <f>'Office Minor'!F42</f>
        <v>41286000</v>
      </c>
      <c r="G205" s="102">
        <f>'Office Minor'!G42</f>
        <v>10042824</v>
      </c>
      <c r="H205" s="102">
        <f>'Office Minor'!H42</f>
        <v>445</v>
      </c>
    </row>
    <row r="206" spans="1:8" s="507" customFormat="1" ht="17.100000000000001" customHeight="1">
      <c r="A206" s="135">
        <v>3</v>
      </c>
      <c r="B206" s="522" t="s">
        <v>191</v>
      </c>
      <c r="C206" s="102">
        <f>'Office Minor'!C113</f>
        <v>1</v>
      </c>
      <c r="D206" s="102">
        <f>'Office Minor'!D113</f>
        <v>2467.77</v>
      </c>
      <c r="E206" s="102">
        <f>'Office Minor'!E113</f>
        <v>684522</v>
      </c>
      <c r="F206" s="102">
        <f>'Office Minor'!F113</f>
        <v>51184000</v>
      </c>
      <c r="G206" s="102">
        <f>'Office Minor'!G113</f>
        <v>23800000</v>
      </c>
      <c r="H206" s="102">
        <f>'Office Minor'!H113</f>
        <v>30</v>
      </c>
    </row>
    <row r="207" spans="1:8" s="507" customFormat="1" ht="17.100000000000001" customHeight="1">
      <c r="A207" s="135">
        <v>4</v>
      </c>
      <c r="B207" s="508" t="s">
        <v>138</v>
      </c>
      <c r="C207" s="184">
        <f>'Office Minor'!C83</f>
        <v>1</v>
      </c>
      <c r="D207" s="184">
        <f>'Office Minor'!D83</f>
        <v>159.27000000000001</v>
      </c>
      <c r="E207" s="184">
        <f>'Office Minor'!E83</f>
        <v>65200</v>
      </c>
      <c r="F207" s="184">
        <f>'Office Minor'!F83</f>
        <v>24971600</v>
      </c>
      <c r="G207" s="184">
        <f>'Office Minor'!G83</f>
        <v>1956000</v>
      </c>
      <c r="H207" s="184">
        <f>'Office Minor'!H83</f>
        <v>100</v>
      </c>
    </row>
    <row r="208" spans="1:8" s="507" customFormat="1" ht="17.100000000000001" customHeight="1">
      <c r="A208" s="135">
        <v>5</v>
      </c>
      <c r="B208" s="508" t="s">
        <v>148</v>
      </c>
      <c r="C208" s="529">
        <f>'Office Minor'!C69</f>
        <v>0</v>
      </c>
      <c r="D208" s="529">
        <f>'Office Minor'!D69</f>
        <v>0</v>
      </c>
      <c r="E208" s="529">
        <f>'Office Minor'!E69</f>
        <v>0</v>
      </c>
      <c r="F208" s="529">
        <f>'Office Minor'!F69</f>
        <v>0</v>
      </c>
      <c r="G208" s="529">
        <f>'Office Minor'!G69</f>
        <v>0</v>
      </c>
      <c r="H208" s="529">
        <f>'Office Minor'!H69</f>
        <v>0</v>
      </c>
    </row>
    <row r="209" spans="1:8" s="507" customFormat="1" ht="17.100000000000001" customHeight="1">
      <c r="A209" s="135">
        <v>6</v>
      </c>
      <c r="B209" s="508" t="s">
        <v>143</v>
      </c>
      <c r="C209" s="102">
        <f>'Office Minor'!C56</f>
        <v>0</v>
      </c>
      <c r="D209" s="102">
        <f>'Office Minor'!D56</f>
        <v>0</v>
      </c>
      <c r="E209" s="102">
        <f>'Office Minor'!E56</f>
        <v>41280</v>
      </c>
      <c r="F209" s="102">
        <f>'Office Minor'!F56</f>
        <v>7224000</v>
      </c>
      <c r="G209" s="102">
        <f>'Office Minor'!G56</f>
        <v>2580340</v>
      </c>
      <c r="H209" s="102">
        <f>'Office Minor'!H56</f>
        <v>2460</v>
      </c>
    </row>
    <row r="210" spans="1:8" s="507" customFormat="1" ht="17.100000000000001" customHeight="1">
      <c r="A210" s="135">
        <v>7</v>
      </c>
      <c r="B210" s="508" t="s">
        <v>149</v>
      </c>
      <c r="C210" s="240">
        <f>'Office Minor'!C99</f>
        <v>4</v>
      </c>
      <c r="D210" s="240">
        <f>'Office Minor'!D99</f>
        <v>8287.8009000000002</v>
      </c>
      <c r="E210" s="240">
        <f>'Office Minor'!E99</f>
        <v>2453858</v>
      </c>
      <c r="F210" s="240">
        <f>'Office Minor'!F99</f>
        <v>404886570</v>
      </c>
      <c r="G210" s="240">
        <f>'Office Minor'!G99</f>
        <v>209512004</v>
      </c>
      <c r="H210" s="240">
        <f>'Office Minor'!H99</f>
        <v>233</v>
      </c>
    </row>
    <row r="211" spans="1:8" s="507" customFormat="1" ht="17.100000000000001" customHeight="1">
      <c r="A211" s="135">
        <v>8</v>
      </c>
      <c r="B211" s="508" t="s">
        <v>139</v>
      </c>
      <c r="C211" s="64">
        <f>'Office Minor'!C129</f>
        <v>1</v>
      </c>
      <c r="D211" s="64">
        <f>'Office Minor'!D129</f>
        <v>1675.85</v>
      </c>
      <c r="E211" s="64">
        <f>'Office Minor'!E129</f>
        <v>529260</v>
      </c>
      <c r="F211" s="64">
        <f>'Office Minor'!F129</f>
        <v>105852000</v>
      </c>
      <c r="G211" s="64">
        <f>'Office Minor'!G129</f>
        <v>28697000</v>
      </c>
      <c r="H211" s="64">
        <f>'Office Minor'!H129</f>
        <v>700</v>
      </c>
    </row>
    <row r="212" spans="1:8" s="507" customFormat="1" ht="17.100000000000001" customHeight="1">
      <c r="A212" s="135">
        <v>9</v>
      </c>
      <c r="B212" s="508" t="s">
        <v>80</v>
      </c>
      <c r="C212" s="102">
        <f>'Office Minor'!C156</f>
        <v>6</v>
      </c>
      <c r="D212" s="102">
        <f>'Office Minor'!D156</f>
        <v>6263</v>
      </c>
      <c r="E212" s="102">
        <f>'Office Minor'!E156</f>
        <v>8089433</v>
      </c>
      <c r="F212" s="102">
        <f>'Office Minor'!F156</f>
        <v>2831301550</v>
      </c>
      <c r="G212" s="102">
        <f>'Office Minor'!G156</f>
        <v>253348197</v>
      </c>
      <c r="H212" s="102">
        <f>'Office Minor'!H156</f>
        <v>2363</v>
      </c>
    </row>
    <row r="213" spans="1:8" s="507" customFormat="1" ht="17.100000000000001" customHeight="1">
      <c r="A213" s="135">
        <v>10</v>
      </c>
      <c r="B213" s="508" t="s">
        <v>95</v>
      </c>
      <c r="C213" s="64">
        <f>'Office Minor'!C173</f>
        <v>64</v>
      </c>
      <c r="D213" s="64">
        <f>'Office Minor'!D173</f>
        <v>197.15</v>
      </c>
      <c r="E213" s="64">
        <f>'Office Minor'!E173</f>
        <v>9216081</v>
      </c>
      <c r="F213" s="64">
        <f>'Office Minor'!F173</f>
        <v>921608100</v>
      </c>
      <c r="G213" s="64">
        <f>'Office Minor'!G173</f>
        <v>344330106</v>
      </c>
      <c r="H213" s="64">
        <f>'Office Minor'!H173</f>
        <v>800</v>
      </c>
    </row>
    <row r="214" spans="1:8" s="507" customFormat="1" ht="17.100000000000001" customHeight="1">
      <c r="A214" s="135">
        <v>11</v>
      </c>
      <c r="B214" s="508" t="s">
        <v>140</v>
      </c>
      <c r="C214" s="184">
        <f>'Office Minor'!C203</f>
        <v>1</v>
      </c>
      <c r="D214" s="184">
        <f>'Office Minor'!D203</f>
        <v>28.28</v>
      </c>
      <c r="E214" s="184">
        <f>'Office Minor'!E203</f>
        <v>30427</v>
      </c>
      <c r="F214" s="184">
        <f>'Office Minor'!F203</f>
        <v>3042700</v>
      </c>
      <c r="G214" s="184">
        <f>'Office Minor'!G203</f>
        <v>1856550</v>
      </c>
      <c r="H214" s="184">
        <f>'Office Minor'!H203</f>
        <v>200</v>
      </c>
    </row>
    <row r="215" spans="1:8" s="507" customFormat="1" ht="17.100000000000001" customHeight="1">
      <c r="A215" s="135">
        <v>12</v>
      </c>
      <c r="B215" s="508" t="s">
        <v>103</v>
      </c>
      <c r="C215" s="110">
        <f>'Office Minor'!C228</f>
        <v>0</v>
      </c>
      <c r="D215" s="110">
        <f>'Office Minor'!D228</f>
        <v>1831.8</v>
      </c>
      <c r="E215" s="110">
        <f>'Office Minor'!E228</f>
        <v>383257</v>
      </c>
      <c r="F215" s="110">
        <f>'Office Minor'!F228</f>
        <v>76651400</v>
      </c>
      <c r="G215" s="110">
        <f>'Office Minor'!G228</f>
        <v>11497716</v>
      </c>
      <c r="H215" s="110">
        <f>'Office Minor'!H228</f>
        <v>0</v>
      </c>
    </row>
    <row r="216" spans="1:8" s="507" customFormat="1" ht="17.100000000000001" customHeight="1">
      <c r="A216" s="135">
        <v>13</v>
      </c>
      <c r="B216" s="508" t="s">
        <v>109</v>
      </c>
      <c r="C216" s="102">
        <f>'Office Minor'!C253</f>
        <v>0</v>
      </c>
      <c r="D216" s="102">
        <f>'Office Minor'!D253</f>
        <v>0</v>
      </c>
      <c r="E216" s="102">
        <f>'Office Minor'!E253</f>
        <v>0</v>
      </c>
      <c r="F216" s="102">
        <f>'Office Minor'!F253</f>
        <v>0</v>
      </c>
      <c r="G216" s="102">
        <f>'Office Minor'!G253</f>
        <v>10709450</v>
      </c>
      <c r="H216" s="102">
        <f>'Office Minor'!H253</f>
        <v>0</v>
      </c>
    </row>
    <row r="217" spans="1:8" s="507" customFormat="1" ht="17.100000000000001" customHeight="1">
      <c r="A217" s="135">
        <v>14</v>
      </c>
      <c r="B217" s="508" t="s">
        <v>132</v>
      </c>
      <c r="C217" s="110">
        <f>'Office Minor'!C267</f>
        <v>0</v>
      </c>
      <c r="D217" s="110">
        <f>'Office Minor'!D267</f>
        <v>0</v>
      </c>
      <c r="E217" s="110">
        <f>'Office Minor'!E267</f>
        <v>0</v>
      </c>
      <c r="F217" s="110">
        <f>'Office Minor'!F267</f>
        <v>0</v>
      </c>
      <c r="G217" s="110">
        <f>'Office Minor'!G267</f>
        <v>797363</v>
      </c>
      <c r="H217" s="110">
        <f>'Office Minor'!H267</f>
        <v>0</v>
      </c>
    </row>
    <row r="218" spans="1:8" s="507" customFormat="1" ht="17.100000000000001" customHeight="1">
      <c r="A218" s="135">
        <v>15</v>
      </c>
      <c r="B218" s="508" t="s">
        <v>151</v>
      </c>
      <c r="C218" s="102">
        <f>'Office Minor'!C278</f>
        <v>0</v>
      </c>
      <c r="D218" s="102">
        <f>'Office Minor'!D278</f>
        <v>0</v>
      </c>
      <c r="E218" s="102">
        <f>'Office Minor'!E278</f>
        <v>0</v>
      </c>
      <c r="F218" s="102">
        <f>'Office Minor'!F278</f>
        <v>0</v>
      </c>
      <c r="G218" s="102">
        <f>'Office Minor'!G278</f>
        <v>0</v>
      </c>
      <c r="H218" s="102">
        <f>'Office Minor'!H278</f>
        <v>0</v>
      </c>
    </row>
    <row r="219" spans="1:8" s="507" customFormat="1" ht="17.100000000000001" customHeight="1">
      <c r="A219" s="135">
        <v>16</v>
      </c>
      <c r="B219" s="508" t="s">
        <v>326</v>
      </c>
      <c r="C219" s="64">
        <f>'Office Minor'!C291</f>
        <v>1</v>
      </c>
      <c r="D219" s="64">
        <f>'Office Minor'!D291</f>
        <v>1.827</v>
      </c>
      <c r="E219" s="64">
        <f>'Office Minor'!E291</f>
        <v>1064445</v>
      </c>
      <c r="F219" s="64">
        <f>'Office Minor'!F291</f>
        <v>106098600</v>
      </c>
      <c r="G219" s="64">
        <f>'Office Minor'!G291</f>
        <v>72133400</v>
      </c>
      <c r="H219" s="64">
        <f>'Office Minor'!H291</f>
        <v>300</v>
      </c>
    </row>
    <row r="220" spans="1:8" s="507" customFormat="1" ht="17.100000000000001" customHeight="1">
      <c r="A220" s="135">
        <v>17</v>
      </c>
      <c r="B220" s="508" t="s">
        <v>152</v>
      </c>
      <c r="C220" s="64">
        <f>'Office Minor'!C320</f>
        <v>0</v>
      </c>
      <c r="D220" s="64">
        <f>'Office Minor'!D320</f>
        <v>72</v>
      </c>
      <c r="E220" s="64">
        <f>'Office Minor'!E320</f>
        <v>117400</v>
      </c>
      <c r="F220" s="64">
        <f>'Office Minor'!F320</f>
        <v>17610000</v>
      </c>
      <c r="G220" s="64">
        <f>'Office Minor'!G320</f>
        <v>3225000</v>
      </c>
      <c r="H220" s="64">
        <f>'Office Minor'!H320</f>
        <v>30</v>
      </c>
    </row>
    <row r="221" spans="1:8" s="507" customFormat="1" ht="17.100000000000001" customHeight="1">
      <c r="A221" s="135">
        <v>18</v>
      </c>
      <c r="B221" s="508" t="s">
        <v>86</v>
      </c>
      <c r="C221" s="102">
        <f>'Office Minor'!C336</f>
        <v>0</v>
      </c>
      <c r="D221" s="102">
        <f>'Office Minor'!D336</f>
        <v>0</v>
      </c>
      <c r="E221" s="102">
        <f>'Office Minor'!E336</f>
        <v>392000</v>
      </c>
      <c r="F221" s="102">
        <f>'Office Minor'!F336</f>
        <v>39200000</v>
      </c>
      <c r="G221" s="102">
        <f>'Office Minor'!G336</f>
        <v>25743000</v>
      </c>
      <c r="H221" s="102">
        <f>'Office Minor'!H336</f>
        <v>900</v>
      </c>
    </row>
    <row r="222" spans="1:8" s="507" customFormat="1" ht="17.100000000000001" customHeight="1">
      <c r="A222" s="135">
        <v>19</v>
      </c>
      <c r="B222" s="508" t="s">
        <v>96</v>
      </c>
      <c r="C222" s="64">
        <f>'Office Minor'!C353</f>
        <v>0</v>
      </c>
      <c r="D222" s="64">
        <f>'Office Minor'!D353</f>
        <v>42097.31</v>
      </c>
      <c r="E222" s="64">
        <f>'Office Minor'!E353</f>
        <v>4065980</v>
      </c>
      <c r="F222" s="64">
        <f>'Office Minor'!F353</f>
        <v>1016495000</v>
      </c>
      <c r="G222" s="64">
        <f>'Office Minor'!G353</f>
        <v>101428200</v>
      </c>
      <c r="H222" s="64">
        <f>'Office Minor'!H353</f>
        <v>510</v>
      </c>
    </row>
    <row r="223" spans="1:8" s="507" customFormat="1" ht="17.100000000000001" customHeight="1">
      <c r="A223" s="135">
        <v>20</v>
      </c>
      <c r="B223" s="508" t="s">
        <v>127</v>
      </c>
      <c r="C223" s="252">
        <f>'Office Minor'!C370</f>
        <v>2</v>
      </c>
      <c r="D223" s="252">
        <f>'Office Minor'!D370</f>
        <v>2874.9</v>
      </c>
      <c r="E223" s="252">
        <f>'Office Minor'!E370</f>
        <v>685951</v>
      </c>
      <c r="F223" s="252">
        <f>'Office Minor'!F370</f>
        <v>171487750</v>
      </c>
      <c r="G223" s="252">
        <f>'Office Minor'!G370</f>
        <v>2503000</v>
      </c>
      <c r="H223" s="252">
        <f>'Office Minor'!H370</f>
        <v>475</v>
      </c>
    </row>
    <row r="224" spans="1:8" s="507" customFormat="1" ht="17.100000000000001" customHeight="1">
      <c r="A224" s="135">
        <v>21</v>
      </c>
      <c r="B224" s="508" t="s">
        <v>133</v>
      </c>
      <c r="C224" s="110">
        <f>'Office Minor'!C385</f>
        <v>0</v>
      </c>
      <c r="D224" s="110">
        <f>'Office Minor'!D385</f>
        <v>0</v>
      </c>
      <c r="E224" s="110">
        <f>'Office Minor'!E385</f>
        <v>0</v>
      </c>
      <c r="F224" s="110">
        <f>'Office Minor'!F385</f>
        <v>0</v>
      </c>
      <c r="G224" s="110">
        <f>'Office Minor'!G385</f>
        <v>266032000</v>
      </c>
      <c r="H224" s="110">
        <f>'Office Minor'!H385</f>
        <v>1440</v>
      </c>
    </row>
    <row r="225" spans="1:8" s="507" customFormat="1" ht="17.100000000000001" customHeight="1">
      <c r="A225" s="135">
        <v>22</v>
      </c>
      <c r="B225" s="508" t="s">
        <v>117</v>
      </c>
      <c r="C225" s="64">
        <f>'Office Minor'!C405</f>
        <v>4</v>
      </c>
      <c r="D225" s="64">
        <f>'Office Minor'!D405</f>
        <v>0</v>
      </c>
      <c r="E225" s="64">
        <f>'Office Minor'!E405</f>
        <v>1585453</v>
      </c>
      <c r="F225" s="64">
        <f>'Office Minor'!F405</f>
        <v>95127180</v>
      </c>
      <c r="G225" s="64">
        <f>'Office Minor'!G405</f>
        <v>125100000</v>
      </c>
      <c r="H225" s="64">
        <f>'Office Minor'!H405</f>
        <v>0</v>
      </c>
    </row>
    <row r="226" spans="1:8" s="507" customFormat="1" ht="17.100000000000001" customHeight="1">
      <c r="A226" s="135">
        <v>23</v>
      </c>
      <c r="B226" s="508" t="s">
        <v>134</v>
      </c>
      <c r="C226" s="64">
        <f>'Office Minor'!C418</f>
        <v>0</v>
      </c>
      <c r="D226" s="64">
        <f>'Office Minor'!D418</f>
        <v>0</v>
      </c>
      <c r="E226" s="64">
        <f>'Office Minor'!E418</f>
        <v>427800</v>
      </c>
      <c r="F226" s="64">
        <f>'Office Minor'!F418</f>
        <v>128340000</v>
      </c>
      <c r="G226" s="64">
        <f>'Office Minor'!G418</f>
        <v>12834000</v>
      </c>
      <c r="H226" s="64">
        <f>'Office Minor'!H418</f>
        <v>300</v>
      </c>
    </row>
    <row r="227" spans="1:8" s="507" customFormat="1" ht="17.100000000000001" customHeight="1">
      <c r="A227" s="135">
        <v>24</v>
      </c>
      <c r="B227" s="508" t="s">
        <v>118</v>
      </c>
      <c r="C227" s="64">
        <f>'Office Minor'!C435</f>
        <v>0</v>
      </c>
      <c r="D227" s="64">
        <f>'Office Minor'!D435</f>
        <v>145.22999999999999</v>
      </c>
      <c r="E227" s="64">
        <f>'Office Minor'!E435</f>
        <v>170000</v>
      </c>
      <c r="F227" s="64">
        <f>'Office Minor'!F435</f>
        <v>71400000</v>
      </c>
      <c r="G227" s="64">
        <f>'Office Minor'!G435</f>
        <v>510000</v>
      </c>
      <c r="H227" s="64">
        <f>'Office Minor'!H435</f>
        <v>0</v>
      </c>
    </row>
    <row r="228" spans="1:8" s="507" customFormat="1" ht="17.100000000000001" customHeight="1">
      <c r="A228" s="135">
        <v>25</v>
      </c>
      <c r="B228" s="508" t="s">
        <v>87</v>
      </c>
      <c r="C228" s="64">
        <f>'Office Minor'!C450</f>
        <v>0</v>
      </c>
      <c r="D228" s="64">
        <f>'Office Minor'!D450</f>
        <v>0</v>
      </c>
      <c r="E228" s="64">
        <f>'Office Minor'!E450</f>
        <v>0</v>
      </c>
      <c r="F228" s="64">
        <f>'Office Minor'!F450</f>
        <v>0</v>
      </c>
      <c r="G228" s="64">
        <f>'Office Minor'!G450</f>
        <v>0</v>
      </c>
      <c r="H228" s="64">
        <f>'Office Minor'!H450</f>
        <v>0</v>
      </c>
    </row>
    <row r="229" spans="1:8" s="507" customFormat="1" ht="17.100000000000001" customHeight="1">
      <c r="A229" s="135">
        <v>27</v>
      </c>
      <c r="B229" s="508" t="s">
        <v>344</v>
      </c>
      <c r="C229" s="102">
        <f>'Office Minor'!C480</f>
        <v>1</v>
      </c>
      <c r="D229" s="102">
        <f>'Office Minor'!D480</f>
        <v>2.1577000000000002</v>
      </c>
      <c r="E229" s="102">
        <f>'Office Minor'!E480</f>
        <v>2515</v>
      </c>
      <c r="F229" s="102">
        <f>'Office Minor'!F480</f>
        <v>326950</v>
      </c>
      <c r="G229" s="102">
        <f>'Office Minor'!G480</f>
        <v>81000</v>
      </c>
      <c r="H229" s="102">
        <f>'Office Minor'!H480</f>
        <v>595</v>
      </c>
    </row>
    <row r="230" spans="1:8" s="507" customFormat="1" ht="17.100000000000001" customHeight="1">
      <c r="A230" s="135">
        <v>28</v>
      </c>
      <c r="B230" s="508" t="s">
        <v>88</v>
      </c>
      <c r="C230" s="135">
        <f>'Office Minor'!C494</f>
        <v>0</v>
      </c>
      <c r="D230" s="135">
        <f>'Office Minor'!D494</f>
        <v>0</v>
      </c>
      <c r="E230" s="135">
        <f>'Office Minor'!E494</f>
        <v>516829</v>
      </c>
      <c r="F230" s="135">
        <f>'Office Minor'!F494</f>
        <v>15504870</v>
      </c>
      <c r="G230" s="135">
        <f>'Office Minor'!G494</f>
        <v>26495000</v>
      </c>
      <c r="H230" s="135">
        <f>'Office Minor'!H494</f>
        <v>1600</v>
      </c>
    </row>
    <row r="231" spans="1:8" s="507" customFormat="1" ht="17.100000000000001" customHeight="1">
      <c r="A231" s="135">
        <v>29</v>
      </c>
      <c r="B231" s="508" t="s">
        <v>107</v>
      </c>
      <c r="C231" s="64">
        <f>'Office Minor'!C512</f>
        <v>0</v>
      </c>
      <c r="D231" s="64">
        <f>'Office Minor'!D512</f>
        <v>0</v>
      </c>
      <c r="E231" s="64">
        <f>'Office Minor'!E512</f>
        <v>30600</v>
      </c>
      <c r="F231" s="64">
        <f>'Office Minor'!F512</f>
        <v>918000</v>
      </c>
      <c r="G231" s="64">
        <f>'Office Minor'!G512</f>
        <v>4175591</v>
      </c>
      <c r="H231" s="64">
        <f>'Office Minor'!H512</f>
        <v>0</v>
      </c>
    </row>
    <row r="232" spans="1:8" s="507" customFormat="1" ht="17.100000000000001" customHeight="1">
      <c r="A232" s="135">
        <v>30</v>
      </c>
      <c r="B232" s="196" t="s">
        <v>110</v>
      </c>
      <c r="C232" s="102">
        <f>'Office Minor'!C527</f>
        <v>0</v>
      </c>
      <c r="D232" s="102">
        <f>'Office Minor'!D527</f>
        <v>0</v>
      </c>
      <c r="E232" s="102">
        <f>'Office Minor'!E527</f>
        <v>0</v>
      </c>
      <c r="F232" s="102">
        <f>'Office Minor'!F527</f>
        <v>0</v>
      </c>
      <c r="G232" s="102">
        <f>'Office Minor'!G527</f>
        <v>0</v>
      </c>
      <c r="H232" s="102">
        <f>'Office Minor'!H527</f>
        <v>0</v>
      </c>
    </row>
    <row r="233" spans="1:8" s="507" customFormat="1" ht="17.100000000000001" customHeight="1">
      <c r="A233" s="135">
        <v>31</v>
      </c>
      <c r="B233" s="508" t="s">
        <v>89</v>
      </c>
      <c r="C233" s="102">
        <f>'Office Minor'!C555</f>
        <v>0</v>
      </c>
      <c r="D233" s="102">
        <f>'Office Minor'!D555</f>
        <v>1262.68</v>
      </c>
      <c r="E233" s="102">
        <f>'Office Minor'!E555</f>
        <v>393200</v>
      </c>
      <c r="F233" s="102">
        <f>'Office Minor'!F555</f>
        <v>19660000</v>
      </c>
      <c r="G233" s="102">
        <f>'Office Minor'!G555</f>
        <v>11796000</v>
      </c>
      <c r="H233" s="102">
        <f>'Office Minor'!H555</f>
        <v>1670</v>
      </c>
    </row>
    <row r="234" spans="1:8" s="507" customFormat="1" ht="17.100000000000001" customHeight="1">
      <c r="A234" s="135">
        <v>32</v>
      </c>
      <c r="B234" s="508" t="s">
        <v>119</v>
      </c>
      <c r="C234" s="184">
        <f>'Office Minor'!C570</f>
        <v>0</v>
      </c>
      <c r="D234" s="184">
        <f>'Office Minor'!D570</f>
        <v>0</v>
      </c>
      <c r="E234" s="184">
        <f>'Office Minor'!E570</f>
        <v>0</v>
      </c>
      <c r="F234" s="184">
        <f>'Office Minor'!F570</f>
        <v>0</v>
      </c>
      <c r="G234" s="184">
        <f>'Office Minor'!G570</f>
        <v>1390000</v>
      </c>
      <c r="H234" s="184">
        <f>'Office Minor'!H570</f>
        <v>0</v>
      </c>
    </row>
    <row r="235" spans="1:8" s="507" customFormat="1" ht="17.100000000000001" customHeight="1">
      <c r="A235" s="135">
        <v>33</v>
      </c>
      <c r="B235" s="508" t="s">
        <v>98</v>
      </c>
      <c r="C235" s="102">
        <f>'Office Minor'!C606</f>
        <v>0</v>
      </c>
      <c r="D235" s="102">
        <f>'Office Minor'!D606</f>
        <v>0</v>
      </c>
      <c r="E235" s="102">
        <f>'Office Minor'!E606</f>
        <v>0</v>
      </c>
      <c r="F235" s="102">
        <f>'Office Minor'!F606</f>
        <v>0</v>
      </c>
      <c r="G235" s="102">
        <f>'Office Minor'!G606</f>
        <v>0</v>
      </c>
      <c r="H235" s="102">
        <f>'Office Minor'!H606</f>
        <v>0</v>
      </c>
    </row>
    <row r="236" spans="1:8" s="507" customFormat="1" ht="17.100000000000001" customHeight="1">
      <c r="A236" s="135">
        <v>34</v>
      </c>
      <c r="B236" s="508" t="s">
        <v>124</v>
      </c>
      <c r="C236" s="110">
        <f>'Office Minor'!C620</f>
        <v>4</v>
      </c>
      <c r="D236" s="110">
        <f>'Office Minor'!D620</f>
        <v>3164.34</v>
      </c>
      <c r="E236" s="110">
        <f>'Office Minor'!E620</f>
        <v>2554503</v>
      </c>
      <c r="F236" s="110">
        <f>'Office Minor'!F620</f>
        <v>766350900</v>
      </c>
      <c r="G236" s="110">
        <f>'Office Minor'!G620</f>
        <v>288190000</v>
      </c>
      <c r="H236" s="110">
        <f>'Office Minor'!H620</f>
        <v>1000</v>
      </c>
    </row>
    <row r="237" spans="1:8" s="507" customFormat="1" ht="17.100000000000001" customHeight="1">
      <c r="A237" s="135">
        <v>35</v>
      </c>
      <c r="B237" s="196" t="s">
        <v>313</v>
      </c>
      <c r="C237" s="186">
        <f>'Office Minor'!C635</f>
        <v>3</v>
      </c>
      <c r="D237" s="186">
        <f>'Office Minor'!D635</f>
        <v>1801.71</v>
      </c>
      <c r="E237" s="186">
        <f>'Office Minor'!E635</f>
        <v>367506</v>
      </c>
      <c r="F237" s="186">
        <f>'Office Minor'!F635</f>
        <v>165377700</v>
      </c>
      <c r="G237" s="186">
        <f>'Office Minor'!G635</f>
        <v>11913197</v>
      </c>
      <c r="H237" s="186">
        <f>'Office Minor'!H635</f>
        <v>185</v>
      </c>
    </row>
    <row r="238" spans="1:8" s="507" customFormat="1" ht="17.100000000000001" customHeight="1">
      <c r="A238" s="135">
        <v>36</v>
      </c>
      <c r="B238" s="508" t="s">
        <v>99</v>
      </c>
      <c r="C238" s="240">
        <f>'Office Minor'!C652</f>
        <v>0</v>
      </c>
      <c r="D238" s="240">
        <f>'Office Minor'!D652</f>
        <v>0</v>
      </c>
      <c r="E238" s="240">
        <f>'Office Minor'!E652</f>
        <v>0</v>
      </c>
      <c r="F238" s="240">
        <f>'Office Minor'!F652</f>
        <v>0</v>
      </c>
      <c r="G238" s="240">
        <f>'Office Minor'!G652</f>
        <v>0</v>
      </c>
      <c r="H238" s="240">
        <f>'Office Minor'!H652</f>
        <v>0</v>
      </c>
    </row>
    <row r="239" spans="1:8" s="507" customFormat="1" ht="17.100000000000001" customHeight="1">
      <c r="A239" s="135">
        <v>37</v>
      </c>
      <c r="B239" s="508" t="s">
        <v>90</v>
      </c>
      <c r="C239" s="184">
        <f>'Office Minor'!C672</f>
        <v>0</v>
      </c>
      <c r="D239" s="184">
        <f>'Office Minor'!D672</f>
        <v>0</v>
      </c>
      <c r="E239" s="184">
        <f>'Office Minor'!E672</f>
        <v>645300</v>
      </c>
      <c r="F239" s="184">
        <f>'Office Minor'!F672</f>
        <v>141966000</v>
      </c>
      <c r="G239" s="184">
        <f>'Office Minor'!G672</f>
        <v>49286000</v>
      </c>
      <c r="H239" s="184">
        <f>'Office Minor'!H672</f>
        <v>600</v>
      </c>
    </row>
    <row r="240" spans="1:8" s="507" customFormat="1" ht="17.100000000000001" customHeight="1">
      <c r="A240" s="135">
        <v>38</v>
      </c>
      <c r="B240" s="508" t="s">
        <v>137</v>
      </c>
      <c r="C240" s="110">
        <f>'Office Minor'!C687</f>
        <v>5</v>
      </c>
      <c r="D240" s="110">
        <f>'Office Minor'!D687</f>
        <v>19484</v>
      </c>
      <c r="E240" s="110">
        <f>'Office Minor'!E687</f>
        <v>7782140</v>
      </c>
      <c r="F240" s="110">
        <f>'Office Minor'!F687</f>
        <v>1945535000</v>
      </c>
      <c r="G240" s="110">
        <f>'Office Minor'!G687</f>
        <v>181805000</v>
      </c>
      <c r="H240" s="110">
        <f>'Office Minor'!H687</f>
        <v>800</v>
      </c>
    </row>
    <row r="241" spans="1:8" s="507" customFormat="1" ht="17.100000000000001" customHeight="1">
      <c r="A241" s="135">
        <v>39</v>
      </c>
      <c r="B241" s="508" t="s">
        <v>115</v>
      </c>
      <c r="C241" s="64">
        <f>'Office Minor'!C711</f>
        <v>0</v>
      </c>
      <c r="D241" s="64">
        <f>'Office Minor'!D711</f>
        <v>0</v>
      </c>
      <c r="E241" s="64">
        <f>'Office Minor'!E711</f>
        <v>5960526</v>
      </c>
      <c r="F241" s="64">
        <f>'Office Minor'!F711</f>
        <v>298026300</v>
      </c>
      <c r="G241" s="64">
        <f>'Office Minor'!G711</f>
        <v>227822000</v>
      </c>
      <c r="H241" s="64">
        <f>'Office Minor'!H711</f>
        <v>1350</v>
      </c>
    </row>
    <row r="242" spans="1:8" s="507" customFormat="1" ht="17.100000000000001" customHeight="1">
      <c r="A242" s="135">
        <v>40</v>
      </c>
      <c r="B242" s="508" t="s">
        <v>82</v>
      </c>
      <c r="C242" s="102">
        <f>'Office Minor'!C728</f>
        <v>0</v>
      </c>
      <c r="D242" s="102">
        <f>'Office Minor'!D728</f>
        <v>0</v>
      </c>
      <c r="E242" s="102">
        <f>'Office Minor'!E728</f>
        <v>0</v>
      </c>
      <c r="F242" s="102">
        <f>'Office Minor'!F728</f>
        <v>0</v>
      </c>
      <c r="G242" s="102">
        <f>'Office Minor'!G728</f>
        <v>0</v>
      </c>
      <c r="H242" s="102">
        <f>'Office Minor'!H728</f>
        <v>0</v>
      </c>
    </row>
    <row r="243" spans="1:8" s="507" customFormat="1" ht="17.100000000000001" customHeight="1">
      <c r="A243" s="255"/>
      <c r="B243" s="255" t="s">
        <v>49</v>
      </c>
      <c r="C243" s="255">
        <f t="shared" ref="C243:H243" si="16">SUM(C204:C242)</f>
        <v>99</v>
      </c>
      <c r="D243" s="504">
        <f t="shared" si="16"/>
        <v>92913.63559999998</v>
      </c>
      <c r="E243" s="505">
        <f t="shared" si="16"/>
        <v>48467964</v>
      </c>
      <c r="F243" s="255">
        <f>SUM(F204:F242)</f>
        <v>9476885970</v>
      </c>
      <c r="G243" s="255">
        <f t="shared" si="16"/>
        <v>2316638938</v>
      </c>
      <c r="H243" s="505">
        <f t="shared" si="16"/>
        <v>19086</v>
      </c>
    </row>
    <row r="244" spans="1:8" s="507" customFormat="1" ht="17.100000000000001" customHeight="1">
      <c r="A244" s="720"/>
      <c r="B244" s="720"/>
      <c r="C244" s="526"/>
      <c r="D244" s="527"/>
      <c r="E244" s="432"/>
      <c r="F244" s="526"/>
      <c r="G244" s="432"/>
      <c r="H244" s="432"/>
    </row>
    <row r="245" spans="1:8" s="507" customFormat="1" ht="17.100000000000001" customHeight="1">
      <c r="A245" s="720"/>
      <c r="B245" s="720"/>
      <c r="C245" s="526"/>
      <c r="D245" s="527"/>
      <c r="E245" s="432"/>
      <c r="F245" s="526"/>
      <c r="G245" s="432"/>
      <c r="H245" s="432"/>
    </row>
    <row r="246" spans="1:8" s="507" customFormat="1" ht="17.100000000000001" customHeight="1">
      <c r="A246" s="797" t="s">
        <v>59</v>
      </c>
      <c r="B246" s="797"/>
      <c r="C246" s="797"/>
      <c r="D246" s="797"/>
      <c r="E246" s="797"/>
      <c r="F246" s="797"/>
      <c r="G246" s="797"/>
      <c r="H246" s="797"/>
    </row>
    <row r="247" spans="1:8" s="507" customFormat="1" ht="17.100000000000001" customHeight="1">
      <c r="A247" s="779" t="s">
        <v>2</v>
      </c>
      <c r="B247" s="781" t="s">
        <v>76</v>
      </c>
      <c r="C247" s="709" t="s">
        <v>4</v>
      </c>
      <c r="D247" s="709" t="s">
        <v>5</v>
      </c>
      <c r="E247" s="709" t="s">
        <v>6</v>
      </c>
      <c r="F247" s="709" t="s">
        <v>7</v>
      </c>
      <c r="G247" s="709" t="s">
        <v>8</v>
      </c>
      <c r="H247" s="709" t="s">
        <v>9</v>
      </c>
    </row>
    <row r="248" spans="1:8" s="507" customFormat="1" ht="17.100000000000001" customHeight="1">
      <c r="A248" s="780"/>
      <c r="B248" s="782"/>
      <c r="C248" s="4" t="s">
        <v>10</v>
      </c>
      <c r="D248" s="4" t="s">
        <v>51</v>
      </c>
      <c r="E248" s="4" t="s">
        <v>78</v>
      </c>
      <c r="F248" s="54" t="s">
        <v>79</v>
      </c>
      <c r="G248" s="54" t="s">
        <v>79</v>
      </c>
      <c r="H248" s="4" t="s">
        <v>12</v>
      </c>
    </row>
    <row r="249" spans="1:8" s="507" customFormat="1" ht="17.100000000000001" customHeight="1">
      <c r="A249" s="135">
        <v>1</v>
      </c>
      <c r="B249" s="522" t="s">
        <v>191</v>
      </c>
      <c r="C249" s="135">
        <f>'Office Minor'!C115</f>
        <v>2</v>
      </c>
      <c r="D249" s="135">
        <f>'Office Minor'!D115</f>
        <v>9</v>
      </c>
      <c r="E249" s="135">
        <f>'Office Minor'!E115</f>
        <v>3630</v>
      </c>
      <c r="F249" s="135">
        <f>'Office Minor'!F115</f>
        <v>690000</v>
      </c>
      <c r="G249" s="135">
        <f>'Office Minor'!G115</f>
        <v>186000</v>
      </c>
      <c r="H249" s="135">
        <f>'Office Minor'!H115</f>
        <v>9</v>
      </c>
    </row>
    <row r="250" spans="1:8" s="507" customFormat="1" ht="17.100000000000001" customHeight="1">
      <c r="A250" s="135">
        <v>2</v>
      </c>
      <c r="B250" s="508" t="s">
        <v>148</v>
      </c>
      <c r="C250" s="102">
        <f>'Office Minor'!C67</f>
        <v>6</v>
      </c>
      <c r="D250" s="102">
        <f>'Office Minor'!D67</f>
        <v>6</v>
      </c>
      <c r="E250" s="102">
        <f>'Office Minor'!E67</f>
        <v>0</v>
      </c>
      <c r="F250" s="102">
        <f>'Office Minor'!F67</f>
        <v>0</v>
      </c>
      <c r="G250" s="102">
        <f>'Office Minor'!G67</f>
        <v>963000</v>
      </c>
      <c r="H250" s="102">
        <f>'Office Minor'!H67</f>
        <v>0</v>
      </c>
    </row>
    <row r="251" spans="1:8" s="507" customFormat="1" ht="17.100000000000001" customHeight="1">
      <c r="A251" s="135">
        <v>3</v>
      </c>
      <c r="B251" s="508" t="s">
        <v>80</v>
      </c>
      <c r="C251" s="102">
        <f>'Office Minor'!C152</f>
        <v>5</v>
      </c>
      <c r="D251" s="102">
        <f>'Office Minor'!D152</f>
        <v>4.5599999999999996</v>
      </c>
      <c r="E251" s="102">
        <f>'Office Minor'!E152</f>
        <v>5000</v>
      </c>
      <c r="F251" s="102">
        <f>'Office Minor'!F152</f>
        <v>1750000</v>
      </c>
      <c r="G251" s="102">
        <f>'Office Minor'!G152</f>
        <v>2493799</v>
      </c>
      <c r="H251" s="102">
        <f>'Office Minor'!H152</f>
        <v>35</v>
      </c>
    </row>
    <row r="252" spans="1:8" s="507" customFormat="1" ht="17.100000000000001" customHeight="1">
      <c r="A252" s="135">
        <v>4</v>
      </c>
      <c r="B252" s="508" t="s">
        <v>95</v>
      </c>
      <c r="C252" s="64">
        <f>'Office Minor'!C175</f>
        <v>12</v>
      </c>
      <c r="D252" s="64">
        <f>'Office Minor'!D175</f>
        <v>50.29</v>
      </c>
      <c r="E252" s="64">
        <f>'Office Minor'!E175</f>
        <v>25455</v>
      </c>
      <c r="F252" s="64">
        <f>'Office Minor'!F175</f>
        <v>6363750</v>
      </c>
      <c r="G252" s="64">
        <f>'Office Minor'!G175</f>
        <v>1654573</v>
      </c>
      <c r="H252" s="64">
        <f>'Office Minor'!H175</f>
        <v>25</v>
      </c>
    </row>
    <row r="253" spans="1:8" s="507" customFormat="1" ht="17.100000000000001" customHeight="1">
      <c r="A253" s="135">
        <v>5</v>
      </c>
      <c r="B253" s="508" t="s">
        <v>140</v>
      </c>
      <c r="C253" s="184">
        <f>'Office Minor'!C202</f>
        <v>12</v>
      </c>
      <c r="D253" s="184">
        <f>'Office Minor'!D202</f>
        <v>28.513400000000001</v>
      </c>
      <c r="E253" s="184">
        <f>'Office Minor'!E202</f>
        <v>213730</v>
      </c>
      <c r="F253" s="184">
        <f>'Office Minor'!F202</f>
        <v>32059500</v>
      </c>
      <c r="G253" s="184">
        <f>'Office Minor'!G202</f>
        <v>18210000</v>
      </c>
      <c r="H253" s="184">
        <f>'Office Minor'!H202</f>
        <v>120</v>
      </c>
    </row>
    <row r="254" spans="1:8" s="507" customFormat="1" ht="17.100000000000001" customHeight="1">
      <c r="A254" s="135">
        <v>6</v>
      </c>
      <c r="B254" s="508" t="s">
        <v>103</v>
      </c>
      <c r="C254" s="184">
        <f>'Office Minor'!C226</f>
        <v>15</v>
      </c>
      <c r="D254" s="184">
        <f>'Office Minor'!D226</f>
        <v>24.95</v>
      </c>
      <c r="E254" s="184">
        <f>'Office Minor'!E226</f>
        <v>0</v>
      </c>
      <c r="F254" s="184">
        <f>'Office Minor'!F226</f>
        <v>0</v>
      </c>
      <c r="G254" s="184">
        <f>'Office Minor'!G226</f>
        <v>296252</v>
      </c>
      <c r="H254" s="184">
        <f>'Office Minor'!H226</f>
        <v>0</v>
      </c>
    </row>
    <row r="255" spans="1:8" s="507" customFormat="1" ht="17.100000000000001" customHeight="1">
      <c r="A255" s="135">
        <v>7</v>
      </c>
      <c r="B255" s="508" t="s">
        <v>104</v>
      </c>
      <c r="C255" s="64">
        <f>'Office Minor'!C288</f>
        <v>42</v>
      </c>
      <c r="D255" s="64">
        <f>'Office Minor'!D288</f>
        <v>5822.48</v>
      </c>
      <c r="E255" s="64">
        <f>'Office Minor'!E288</f>
        <v>1850570.21</v>
      </c>
      <c r="F255" s="64">
        <f>'Office Minor'!F288</f>
        <v>414592900</v>
      </c>
      <c r="G255" s="64">
        <f>'Office Minor'!G288</f>
        <v>179168718</v>
      </c>
      <c r="H255" s="64">
        <f>'Office Minor'!H288</f>
        <v>762</v>
      </c>
    </row>
    <row r="256" spans="1:8" s="507" customFormat="1" ht="17.100000000000001" customHeight="1">
      <c r="A256" s="135">
        <v>8</v>
      </c>
      <c r="B256" s="508" t="s">
        <v>86</v>
      </c>
      <c r="C256" s="102">
        <f>'Office Minor'!C333</f>
        <v>5</v>
      </c>
      <c r="D256" s="102">
        <f>'Office Minor'!D333</f>
        <v>13.3123</v>
      </c>
      <c r="E256" s="102">
        <f>'Office Minor'!E333</f>
        <v>0</v>
      </c>
      <c r="F256" s="102">
        <f>'Office Minor'!F333</f>
        <v>0</v>
      </c>
      <c r="G256" s="102">
        <f>'Office Minor'!G333</f>
        <v>24000</v>
      </c>
      <c r="H256" s="102">
        <f>'Office Minor'!H333</f>
        <v>10</v>
      </c>
    </row>
    <row r="257" spans="1:8" s="507" customFormat="1" ht="17.100000000000001" customHeight="1">
      <c r="A257" s="135">
        <v>9</v>
      </c>
      <c r="B257" s="508" t="s">
        <v>127</v>
      </c>
      <c r="C257" s="252">
        <f>'Office Minor'!C369</f>
        <v>1</v>
      </c>
      <c r="D257" s="252">
        <f>'Office Minor'!D369</f>
        <v>1</v>
      </c>
      <c r="E257" s="252">
        <f>'Office Minor'!E369</f>
        <v>0</v>
      </c>
      <c r="F257" s="252">
        <f>'Office Minor'!F369</f>
        <v>0</v>
      </c>
      <c r="G257" s="252">
        <f>'Office Minor'!G369</f>
        <v>34988</v>
      </c>
      <c r="H257" s="252">
        <f>'Office Minor'!H369</f>
        <v>0</v>
      </c>
    </row>
    <row r="258" spans="1:8" s="507" customFormat="1" ht="17.100000000000001" customHeight="1">
      <c r="A258" s="135">
        <v>10</v>
      </c>
      <c r="B258" s="508" t="s">
        <v>141</v>
      </c>
      <c r="C258" s="110">
        <f>'Office Minor'!C380</f>
        <v>4</v>
      </c>
      <c r="D258" s="110">
        <f>'Office Minor'!D380</f>
        <v>13.671900000000001</v>
      </c>
      <c r="E258" s="110">
        <f>'Office Minor'!E380</f>
        <v>9333</v>
      </c>
      <c r="F258" s="110">
        <f>'Office Minor'!F380</f>
        <v>2799900</v>
      </c>
      <c r="G258" s="110">
        <f>'Office Minor'!G380</f>
        <v>1274000</v>
      </c>
      <c r="H258" s="110">
        <f>'Office Minor'!H380</f>
        <v>10</v>
      </c>
    </row>
    <row r="259" spans="1:8" s="507" customFormat="1" ht="17.100000000000001" customHeight="1">
      <c r="A259" s="135">
        <v>11</v>
      </c>
      <c r="B259" s="508" t="s">
        <v>117</v>
      </c>
      <c r="C259" s="64">
        <f>'Office Minor'!C399</f>
        <v>88</v>
      </c>
      <c r="D259" s="64">
        <f>'Office Minor'!D399</f>
        <v>1340.58</v>
      </c>
      <c r="E259" s="64">
        <f>'Office Minor'!E399</f>
        <v>2036792</v>
      </c>
      <c r="F259" s="64">
        <f>'Office Minor'!F399</f>
        <v>203679200</v>
      </c>
      <c r="G259" s="64">
        <f>'Office Minor'!G399</f>
        <v>167709000</v>
      </c>
      <c r="H259" s="64">
        <f>'Office Minor'!H399</f>
        <v>650</v>
      </c>
    </row>
    <row r="260" spans="1:8" s="507" customFormat="1" ht="17.100000000000001" customHeight="1">
      <c r="A260" s="135">
        <v>12</v>
      </c>
      <c r="B260" s="508" t="s">
        <v>118</v>
      </c>
      <c r="C260" s="187">
        <f>'Office Minor'!C433</f>
        <v>5</v>
      </c>
      <c r="D260" s="187">
        <f>'Office Minor'!D433</f>
        <v>5</v>
      </c>
      <c r="E260" s="187">
        <f>'Office Minor'!E433</f>
        <v>8400</v>
      </c>
      <c r="F260" s="187">
        <f>'Office Minor'!F433</f>
        <v>2100000</v>
      </c>
      <c r="G260" s="187">
        <f>'Office Minor'!G433</f>
        <v>672000</v>
      </c>
      <c r="H260" s="187">
        <f>'Office Minor'!H433</f>
        <v>15</v>
      </c>
    </row>
    <row r="261" spans="1:8" s="507" customFormat="1" ht="17.100000000000001" customHeight="1">
      <c r="A261" s="135">
        <v>13</v>
      </c>
      <c r="B261" s="508" t="s">
        <v>87</v>
      </c>
      <c r="C261" s="64">
        <f>'Office Minor'!C446</f>
        <v>6</v>
      </c>
      <c r="D261" s="64">
        <f>'Office Minor'!D446</f>
        <v>387.387</v>
      </c>
      <c r="E261" s="64">
        <f>'Office Minor'!E446</f>
        <v>339740</v>
      </c>
      <c r="F261" s="64">
        <f>'Office Minor'!F446</f>
        <v>50961000</v>
      </c>
      <c r="G261" s="64">
        <f>'Office Minor'!G446</f>
        <v>17987000</v>
      </c>
      <c r="H261" s="64">
        <f>'Office Minor'!H446</f>
        <v>50</v>
      </c>
    </row>
    <row r="262" spans="1:8" s="507" customFormat="1" ht="17.100000000000001" customHeight="1">
      <c r="A262" s="135">
        <v>14</v>
      </c>
      <c r="B262" s="508" t="s">
        <v>106</v>
      </c>
      <c r="C262" s="64">
        <f>'Office Minor'!C475</f>
        <v>140</v>
      </c>
      <c r="D262" s="64">
        <f>'Office Minor'!D475</f>
        <v>562.49599999999998</v>
      </c>
      <c r="E262" s="64">
        <f>'Office Minor'!E475</f>
        <v>3151634</v>
      </c>
      <c r="F262" s="64">
        <f>'Office Minor'!F475</f>
        <v>818424840</v>
      </c>
      <c r="G262" s="64">
        <f>'Office Minor'!G475</f>
        <v>286481000</v>
      </c>
      <c r="H262" s="64">
        <f>'Office Minor'!H475</f>
        <v>4655</v>
      </c>
    </row>
    <row r="263" spans="1:8" s="507" customFormat="1" ht="17.100000000000001" customHeight="1">
      <c r="A263" s="135">
        <v>15</v>
      </c>
      <c r="B263" s="508" t="s">
        <v>107</v>
      </c>
      <c r="C263" s="64">
        <f>'Office Minor'!C507</f>
        <v>3</v>
      </c>
      <c r="D263" s="64">
        <f>'Office Minor'!D507</f>
        <v>124.1</v>
      </c>
      <c r="E263" s="64">
        <f>'Office Minor'!E507</f>
        <v>21995.09</v>
      </c>
      <c r="F263" s="64">
        <f>'Office Minor'!F507</f>
        <v>2419459.9</v>
      </c>
      <c r="G263" s="64">
        <f>'Office Minor'!G507</f>
        <v>3371370</v>
      </c>
      <c r="H263" s="64">
        <f>'Office Minor'!H507</f>
        <v>3</v>
      </c>
    </row>
    <row r="264" spans="1:8" s="507" customFormat="1" ht="17.100000000000001" customHeight="1">
      <c r="A264" s="135">
        <v>16</v>
      </c>
      <c r="B264" s="196" t="s">
        <v>110</v>
      </c>
      <c r="C264" s="102">
        <f>'Office Minor'!C524</f>
        <v>9</v>
      </c>
      <c r="D264" s="102">
        <f>'Office Minor'!D524</f>
        <v>10.48</v>
      </c>
      <c r="E264" s="102">
        <f>'Office Minor'!E524</f>
        <v>2600</v>
      </c>
      <c r="F264" s="102">
        <f>'Office Minor'!F524</f>
        <v>494000</v>
      </c>
      <c r="G264" s="102">
        <f>'Office Minor'!G524</f>
        <v>983000</v>
      </c>
      <c r="H264" s="102">
        <f>'Office Minor'!H524</f>
        <v>6</v>
      </c>
    </row>
    <row r="265" spans="1:8" s="507" customFormat="1" ht="17.100000000000001" customHeight="1">
      <c r="A265" s="135">
        <v>17</v>
      </c>
      <c r="B265" s="508" t="s">
        <v>137</v>
      </c>
      <c r="C265" s="110">
        <f>'Office Minor'!C682</f>
        <v>43</v>
      </c>
      <c r="D265" s="110">
        <f>'Office Minor'!D682</f>
        <v>30.72</v>
      </c>
      <c r="E265" s="110">
        <f>'Office Minor'!E682</f>
        <v>3253510</v>
      </c>
      <c r="F265" s="110">
        <f>'Office Minor'!F682</f>
        <v>1301404000</v>
      </c>
      <c r="G265" s="110">
        <f>'Office Minor'!G682</f>
        <v>164616000</v>
      </c>
      <c r="H265" s="110">
        <f>'Office Minor'!H682</f>
        <v>750</v>
      </c>
    </row>
    <row r="266" spans="1:8" s="507" customFormat="1" ht="17.100000000000001" customHeight="1">
      <c r="A266" s="135">
        <v>18</v>
      </c>
      <c r="B266" s="508" t="s">
        <v>82</v>
      </c>
      <c r="C266" s="102">
        <f>'Office Minor'!C725</f>
        <v>38</v>
      </c>
      <c r="D266" s="102">
        <f>'Office Minor'!D725</f>
        <v>952.57</v>
      </c>
      <c r="E266" s="102">
        <f>'Office Minor'!E725</f>
        <v>49089</v>
      </c>
      <c r="F266" s="102">
        <f>'Office Minor'!F725</f>
        <v>17181150</v>
      </c>
      <c r="G266" s="102">
        <f>'Office Minor'!G725</f>
        <v>4418000</v>
      </c>
      <c r="H266" s="102">
        <f>'Office Minor'!H725</f>
        <v>296</v>
      </c>
    </row>
    <row r="267" spans="1:8" s="507" customFormat="1" ht="17.100000000000001" customHeight="1">
      <c r="A267" s="135">
        <v>19</v>
      </c>
      <c r="B267" s="508" t="s">
        <v>90</v>
      </c>
      <c r="C267" s="184">
        <f>'Office Minor'!C669</f>
        <v>9</v>
      </c>
      <c r="D267" s="184">
        <f>'Office Minor'!D669</f>
        <v>14.72</v>
      </c>
      <c r="E267" s="184">
        <f>'Office Minor'!E669</f>
        <v>2525</v>
      </c>
      <c r="F267" s="184">
        <f>'Office Minor'!F669</f>
        <v>404000</v>
      </c>
      <c r="G267" s="184">
        <f>'Office Minor'!G669</f>
        <v>579000</v>
      </c>
      <c r="H267" s="184">
        <f>'Office Minor'!H669</f>
        <v>156</v>
      </c>
    </row>
    <row r="268" spans="1:8" s="507" customFormat="1" ht="17.100000000000001" customHeight="1">
      <c r="A268" s="773" t="s">
        <v>49</v>
      </c>
      <c r="B268" s="774"/>
      <c r="C268" s="255">
        <f t="shared" ref="C268:H268" si="17">SUM(C249:C267)</f>
        <v>445</v>
      </c>
      <c r="D268" s="504">
        <f t="shared" si="17"/>
        <v>9401.8305999999975</v>
      </c>
      <c r="E268" s="255">
        <f t="shared" si="17"/>
        <v>10974003.300000001</v>
      </c>
      <c r="F268" s="505">
        <f t="shared" si="17"/>
        <v>2855323699.9000001</v>
      </c>
      <c r="G268" s="505">
        <f t="shared" si="17"/>
        <v>851121700</v>
      </c>
      <c r="H268" s="255">
        <f t="shared" si="17"/>
        <v>7552</v>
      </c>
    </row>
    <row r="269" spans="1:8" s="507" customFormat="1" ht="17.100000000000001" customHeight="1">
      <c r="A269" s="530"/>
      <c r="B269" s="530"/>
      <c r="C269" s="530"/>
      <c r="D269" s="41"/>
      <c r="E269" s="530"/>
      <c r="F269" s="530"/>
      <c r="G269" s="530"/>
      <c r="H269" s="530"/>
    </row>
    <row r="270" spans="1:8" s="507" customFormat="1" ht="17.100000000000001" customHeight="1">
      <c r="A270" s="797" t="s">
        <v>142</v>
      </c>
      <c r="B270" s="797"/>
      <c r="C270" s="797"/>
      <c r="D270" s="797"/>
      <c r="E270" s="797"/>
      <c r="F270" s="797"/>
      <c r="G270" s="797"/>
      <c r="H270" s="797"/>
    </row>
    <row r="271" spans="1:8" s="507" customFormat="1" ht="17.100000000000001" customHeight="1">
      <c r="A271" s="779" t="s">
        <v>2</v>
      </c>
      <c r="B271" s="781" t="s">
        <v>76</v>
      </c>
      <c r="C271" s="709" t="s">
        <v>4</v>
      </c>
      <c r="D271" s="709" t="s">
        <v>5</v>
      </c>
      <c r="E271" s="709" t="s">
        <v>6</v>
      </c>
      <c r="F271" s="709" t="s">
        <v>7</v>
      </c>
      <c r="G271" s="709" t="s">
        <v>8</v>
      </c>
      <c r="H271" s="709" t="s">
        <v>9</v>
      </c>
    </row>
    <row r="272" spans="1:8" s="507" customFormat="1" ht="17.100000000000001" customHeight="1">
      <c r="A272" s="780"/>
      <c r="B272" s="782"/>
      <c r="C272" s="4" t="s">
        <v>10</v>
      </c>
      <c r="D272" s="4" t="s">
        <v>51</v>
      </c>
      <c r="E272" s="4" t="s">
        <v>78</v>
      </c>
      <c r="F272" s="54" t="s">
        <v>79</v>
      </c>
      <c r="G272" s="54" t="s">
        <v>79</v>
      </c>
      <c r="H272" s="4" t="s">
        <v>12</v>
      </c>
    </row>
    <row r="273" spans="1:8" s="507" customFormat="1" ht="17.100000000000001" customHeight="1">
      <c r="A273" s="135">
        <v>1</v>
      </c>
      <c r="B273" s="508" t="s">
        <v>103</v>
      </c>
      <c r="C273" s="110">
        <f>'Office Minor'!C229</f>
        <v>0</v>
      </c>
      <c r="D273" s="110">
        <f>'Office Minor'!D229</f>
        <v>0</v>
      </c>
      <c r="E273" s="110">
        <f>'Office Minor'!E229</f>
        <v>795530</v>
      </c>
      <c r="F273" s="110">
        <f>'Office Minor'!F229</f>
        <v>517094500</v>
      </c>
      <c r="G273" s="110">
        <f>'Office Minor'!G229</f>
        <v>22230125</v>
      </c>
      <c r="H273" s="110">
        <f>'Office Minor'!H229</f>
        <v>0</v>
      </c>
    </row>
    <row r="274" spans="1:8" s="507" customFormat="1" ht="17.100000000000001" customHeight="1">
      <c r="A274" s="135">
        <v>2</v>
      </c>
      <c r="B274" s="508" t="s">
        <v>152</v>
      </c>
      <c r="C274" s="64">
        <f>'Office Minor'!C313</f>
        <v>346</v>
      </c>
      <c r="D274" s="64">
        <f>'Office Minor'!D313</f>
        <v>350</v>
      </c>
      <c r="E274" s="64">
        <f>'Office Minor'!E313</f>
        <v>192959.52</v>
      </c>
      <c r="F274" s="64">
        <f>'Office Minor'!F313</f>
        <v>96479760</v>
      </c>
      <c r="G274" s="64">
        <f>'Office Minor'!G313</f>
        <v>37427000</v>
      </c>
      <c r="H274" s="64">
        <f>'Office Minor'!H313</f>
        <v>2650</v>
      </c>
    </row>
    <row r="275" spans="1:8" s="507" customFormat="1" ht="17.100000000000001" customHeight="1">
      <c r="A275" s="135">
        <v>3</v>
      </c>
      <c r="B275" s="508" t="s">
        <v>127</v>
      </c>
      <c r="C275" s="252">
        <f>'Office Minor'!C368</f>
        <v>59</v>
      </c>
      <c r="D275" s="252">
        <f>'Office Minor'!D368</f>
        <v>250.83</v>
      </c>
      <c r="E275" s="252">
        <f>'Office Minor'!E368</f>
        <v>1406447</v>
      </c>
      <c r="F275" s="252">
        <f>'Office Minor'!F368</f>
        <v>1265802300</v>
      </c>
      <c r="G275" s="252">
        <f>'Office Minor'!G368</f>
        <v>23045774</v>
      </c>
      <c r="H275" s="252">
        <f>'Office Minor'!H368</f>
        <v>1860</v>
      </c>
    </row>
    <row r="276" spans="1:8" s="507" customFormat="1" ht="17.100000000000001" customHeight="1">
      <c r="A276" s="135">
        <v>4</v>
      </c>
      <c r="B276" s="508" t="s">
        <v>119</v>
      </c>
      <c r="C276" s="184">
        <f>'Office Minor'!C567</f>
        <v>49</v>
      </c>
      <c r="D276" s="184">
        <f>'Office Minor'!D567</f>
        <v>1493.1</v>
      </c>
      <c r="E276" s="184">
        <f>'Office Minor'!E567</f>
        <v>1749591.56</v>
      </c>
      <c r="F276" s="184">
        <f>'Office Minor'!F567</f>
        <v>2974305652</v>
      </c>
      <c r="G276" s="184">
        <f>'Office Minor'!G567</f>
        <v>548412000</v>
      </c>
      <c r="H276" s="184">
        <f>'Office Minor'!H567</f>
        <v>66</v>
      </c>
    </row>
    <row r="277" spans="1:8" s="507" customFormat="1" ht="17.100000000000001" customHeight="1">
      <c r="A277" s="135">
        <v>5</v>
      </c>
      <c r="B277" s="508" t="s">
        <v>118</v>
      </c>
      <c r="C277" s="187">
        <f>'Office Minor'!C434</f>
        <v>4</v>
      </c>
      <c r="D277" s="187">
        <f>'Office Minor'!D434</f>
        <v>4</v>
      </c>
      <c r="E277" s="187">
        <f>'Office Minor'!E434</f>
        <v>2000</v>
      </c>
      <c r="F277" s="187">
        <f>'Office Minor'!F434</f>
        <v>1800000</v>
      </c>
      <c r="G277" s="187">
        <f>'Office Minor'!G434</f>
        <v>160000</v>
      </c>
      <c r="H277" s="187">
        <f>'Office Minor'!H434</f>
        <v>12</v>
      </c>
    </row>
    <row r="278" spans="1:8" s="507" customFormat="1" ht="17.100000000000001" customHeight="1">
      <c r="A278" s="135">
        <v>6</v>
      </c>
      <c r="B278" s="508" t="s">
        <v>90</v>
      </c>
      <c r="C278" s="184">
        <f>'Office Minor'!C670</f>
        <v>27</v>
      </c>
      <c r="D278" s="184">
        <f>'Office Minor'!D670</f>
        <v>26.18</v>
      </c>
      <c r="E278" s="184">
        <f>'Office Minor'!E670</f>
        <v>315600</v>
      </c>
      <c r="F278" s="184">
        <f>'Office Minor'!F670</f>
        <v>41028000</v>
      </c>
      <c r="G278" s="184">
        <f>'Office Minor'!G670</f>
        <v>6713000</v>
      </c>
      <c r="H278" s="184">
        <f>'Office Minor'!H670</f>
        <v>760</v>
      </c>
    </row>
    <row r="279" spans="1:8" s="507" customFormat="1" ht="17.100000000000001" customHeight="1">
      <c r="A279" s="773" t="s">
        <v>49</v>
      </c>
      <c r="B279" s="774"/>
      <c r="C279" s="255">
        <f t="shared" ref="C279:H279" si="18">SUM(C273:C278)</f>
        <v>485</v>
      </c>
      <c r="D279" s="504">
        <f t="shared" si="18"/>
        <v>2124.1099999999997</v>
      </c>
      <c r="E279" s="255">
        <f t="shared" si="18"/>
        <v>4462128.08</v>
      </c>
      <c r="F279" s="255">
        <f t="shared" si="18"/>
        <v>4896510212</v>
      </c>
      <c r="G279" s="255">
        <f t="shared" si="18"/>
        <v>637987899</v>
      </c>
      <c r="H279" s="255">
        <f t="shared" si="18"/>
        <v>5348</v>
      </c>
    </row>
    <row r="280" spans="1:8" s="507" customFormat="1" ht="17.100000000000001" customHeight="1">
      <c r="A280" s="720"/>
      <c r="B280" s="720"/>
      <c r="C280" s="526"/>
      <c r="D280" s="527"/>
      <c r="E280" s="432"/>
      <c r="F280" s="526"/>
      <c r="G280" s="432"/>
      <c r="H280" s="432"/>
    </row>
    <row r="281" spans="1:8" s="507" customFormat="1" ht="17.100000000000001" customHeight="1">
      <c r="A281" s="797" t="s">
        <v>61</v>
      </c>
      <c r="B281" s="797"/>
      <c r="C281" s="797"/>
      <c r="D281" s="797"/>
      <c r="E281" s="797"/>
      <c r="F281" s="797"/>
      <c r="G281" s="797"/>
      <c r="H281" s="797"/>
    </row>
    <row r="282" spans="1:8" s="507" customFormat="1" ht="17.100000000000001" customHeight="1">
      <c r="A282" s="779" t="s">
        <v>2</v>
      </c>
      <c r="B282" s="781" t="s">
        <v>76</v>
      </c>
      <c r="C282" s="709" t="s">
        <v>4</v>
      </c>
      <c r="D282" s="709" t="s">
        <v>5</v>
      </c>
      <c r="E282" s="709" t="s">
        <v>6</v>
      </c>
      <c r="F282" s="709" t="s">
        <v>7</v>
      </c>
      <c r="G282" s="709" t="s">
        <v>8</v>
      </c>
      <c r="H282" s="709" t="s">
        <v>9</v>
      </c>
    </row>
    <row r="283" spans="1:8" s="507" customFormat="1" ht="17.100000000000001" customHeight="1">
      <c r="A283" s="780"/>
      <c r="B283" s="782"/>
      <c r="C283" s="4" t="s">
        <v>10</v>
      </c>
      <c r="D283" s="4" t="s">
        <v>51</v>
      </c>
      <c r="E283" s="4" t="s">
        <v>78</v>
      </c>
      <c r="F283" s="54" t="s">
        <v>79</v>
      </c>
      <c r="G283" s="54" t="s">
        <v>79</v>
      </c>
      <c r="H283" s="4" t="s">
        <v>12</v>
      </c>
    </row>
    <row r="284" spans="1:8" s="507" customFormat="1" ht="17.100000000000001" customHeight="1">
      <c r="A284" s="135">
        <v>1</v>
      </c>
      <c r="B284" s="508" t="s">
        <v>136</v>
      </c>
      <c r="C284" s="195">
        <f>'Office Minor'!C8</f>
        <v>215</v>
      </c>
      <c r="D284" s="195">
        <f>'Office Minor'!D8</f>
        <v>185.34</v>
      </c>
      <c r="E284" s="195">
        <f>'Office Minor'!E8</f>
        <v>736136</v>
      </c>
      <c r="F284" s="195">
        <f>'Office Minor'!F8</f>
        <v>736136000</v>
      </c>
      <c r="G284" s="195">
        <f>'Office Minor'!G8</f>
        <v>107124000</v>
      </c>
      <c r="H284" s="195">
        <f>'Office Minor'!H8</f>
        <v>5</v>
      </c>
    </row>
    <row r="285" spans="1:8" s="507" customFormat="1" ht="17.100000000000001" customHeight="1">
      <c r="A285" s="135">
        <v>2</v>
      </c>
      <c r="B285" s="508" t="s">
        <v>91</v>
      </c>
      <c r="C285" s="64">
        <f>'Office Minor'!C21</f>
        <v>26</v>
      </c>
      <c r="D285" s="64">
        <f>'Office Minor'!D21</f>
        <v>16.95</v>
      </c>
      <c r="E285" s="64">
        <f>'Office Minor'!E21</f>
        <v>28129.75</v>
      </c>
      <c r="F285" s="64">
        <f>'Office Minor'!F21</f>
        <v>42194625</v>
      </c>
      <c r="G285" s="64">
        <f>'Office Minor'!G21</f>
        <v>4677000</v>
      </c>
      <c r="H285" s="64">
        <f>'Office Minor'!H21</f>
        <v>50</v>
      </c>
    </row>
    <row r="286" spans="1:8" s="507" customFormat="1" ht="17.100000000000001" customHeight="1">
      <c r="A286" s="135">
        <v>3</v>
      </c>
      <c r="B286" s="508" t="s">
        <v>85</v>
      </c>
      <c r="C286" s="102">
        <f>'Office Minor'!C36</f>
        <v>73</v>
      </c>
      <c r="D286" s="102">
        <f>'Office Minor'!D36</f>
        <v>131.1174</v>
      </c>
      <c r="E286" s="102">
        <f>'Office Minor'!E36</f>
        <v>1950170</v>
      </c>
      <c r="F286" s="102">
        <f>'Office Minor'!F36</f>
        <v>1140983300</v>
      </c>
      <c r="G286" s="102">
        <f>'Office Minor'!G36</f>
        <v>175797000</v>
      </c>
      <c r="H286" s="102">
        <f>'Office Minor'!H36</f>
        <v>550</v>
      </c>
    </row>
    <row r="287" spans="1:8" s="507" customFormat="1" ht="17.100000000000001" customHeight="1">
      <c r="A287" s="135"/>
      <c r="B287" s="508" t="s">
        <v>191</v>
      </c>
      <c r="C287" s="102">
        <f>'Office Minor'!C110</f>
        <v>1</v>
      </c>
      <c r="D287" s="102">
        <f>'Office Minor'!D110</f>
        <v>1</v>
      </c>
      <c r="E287" s="102">
        <f>'Office Minor'!E110</f>
        <v>17000</v>
      </c>
      <c r="F287" s="102">
        <f>'Office Minor'!F110</f>
        <v>1530000</v>
      </c>
      <c r="G287" s="102">
        <f>'Office Minor'!G110</f>
        <v>2359000</v>
      </c>
      <c r="H287" s="102">
        <f>'Office Minor'!H110</f>
        <v>6</v>
      </c>
    </row>
    <row r="288" spans="1:8" s="507" customFormat="1" ht="17.100000000000001" customHeight="1">
      <c r="A288" s="135">
        <v>4</v>
      </c>
      <c r="B288" s="531" t="s">
        <v>143</v>
      </c>
      <c r="C288" s="135">
        <f>'Office Minor'!C53</f>
        <v>7</v>
      </c>
      <c r="D288" s="135">
        <f>'Office Minor'!D53</f>
        <v>27</v>
      </c>
      <c r="E288" s="135">
        <f>'Office Minor'!E53</f>
        <v>3385</v>
      </c>
      <c r="F288" s="135">
        <f>'Office Minor'!F53</f>
        <v>10155000</v>
      </c>
      <c r="G288" s="135">
        <f>'Office Minor'!G53</f>
        <v>3010000</v>
      </c>
      <c r="H288" s="135">
        <f>'Office Minor'!H53</f>
        <v>146</v>
      </c>
    </row>
    <row r="289" spans="1:8" s="507" customFormat="1" ht="17.100000000000001" customHeight="1">
      <c r="A289" s="135">
        <v>5</v>
      </c>
      <c r="B289" s="508" t="s">
        <v>148</v>
      </c>
      <c r="C289" s="102">
        <f>'Office Minor'!C66</f>
        <v>93</v>
      </c>
      <c r="D289" s="102">
        <f>'Office Minor'!D66</f>
        <v>140</v>
      </c>
      <c r="E289" s="102">
        <f>'Office Minor'!E66</f>
        <v>760416.66</v>
      </c>
      <c r="F289" s="102">
        <f>'Office Minor'!F66</f>
        <v>1140618990</v>
      </c>
      <c r="G289" s="102">
        <f>'Office Minor'!G66</f>
        <v>209772000</v>
      </c>
      <c r="H289" s="102">
        <f>'Office Minor'!H66</f>
        <v>1000</v>
      </c>
    </row>
    <row r="290" spans="1:8" s="507" customFormat="1" ht="17.100000000000001" customHeight="1">
      <c r="A290" s="135">
        <v>6</v>
      </c>
      <c r="B290" s="508" t="s">
        <v>80</v>
      </c>
      <c r="C290" s="102">
        <f>'Office Minor'!C157</f>
        <v>27</v>
      </c>
      <c r="D290" s="102">
        <f>'Office Minor'!D157</f>
        <v>33</v>
      </c>
      <c r="E290" s="102">
        <f>'Office Minor'!E157</f>
        <v>2633000</v>
      </c>
      <c r="F290" s="102">
        <f>'Office Minor'!F157</f>
        <v>789900000</v>
      </c>
      <c r="G290" s="102">
        <f>'Office Minor'!G157</f>
        <v>6781663</v>
      </c>
      <c r="H290" s="102">
        <f>'Office Minor'!H157</f>
        <v>3168</v>
      </c>
    </row>
    <row r="291" spans="1:8" s="507" customFormat="1" ht="17.100000000000001" customHeight="1">
      <c r="A291" s="135">
        <v>7</v>
      </c>
      <c r="B291" s="508" t="s">
        <v>95</v>
      </c>
      <c r="C291" s="64">
        <f>'Office Minor'!C178</f>
        <v>0</v>
      </c>
      <c r="D291" s="64">
        <f>'Office Minor'!D178</f>
        <v>0</v>
      </c>
      <c r="E291" s="64">
        <f>'Office Minor'!E178</f>
        <v>0</v>
      </c>
      <c r="F291" s="64">
        <f>'Office Minor'!F178</f>
        <v>0</v>
      </c>
      <c r="G291" s="64">
        <f>'Office Minor'!G178</f>
        <v>0</v>
      </c>
      <c r="H291" s="64">
        <f>'Office Minor'!H178</f>
        <v>0</v>
      </c>
    </row>
    <row r="292" spans="1:8" s="507" customFormat="1" ht="17.100000000000001" customHeight="1">
      <c r="A292" s="135">
        <v>8</v>
      </c>
      <c r="B292" s="508" t="s">
        <v>140</v>
      </c>
      <c r="C292" s="395">
        <f>'Office Minor'!C200</f>
        <v>15</v>
      </c>
      <c r="D292" s="395">
        <f>'Office Minor'!D200</f>
        <v>40.96</v>
      </c>
      <c r="E292" s="395">
        <f>'Office Minor'!E200</f>
        <v>107776</v>
      </c>
      <c r="F292" s="395">
        <f>'Office Minor'!F200</f>
        <v>18914400</v>
      </c>
      <c r="G292" s="395">
        <f>'Office Minor'!G200</f>
        <v>9271485</v>
      </c>
      <c r="H292" s="395">
        <f>'Office Minor'!H200</f>
        <v>120</v>
      </c>
    </row>
    <row r="293" spans="1:8" s="507" customFormat="1" ht="17.100000000000001" customHeight="1">
      <c r="A293" s="135">
        <v>9</v>
      </c>
      <c r="B293" s="508" t="s">
        <v>103</v>
      </c>
      <c r="C293" s="102">
        <f>'Office Minor'!C236</f>
        <v>0</v>
      </c>
      <c r="D293" s="102">
        <f>'Office Minor'!D236</f>
        <v>0</v>
      </c>
      <c r="E293" s="102">
        <f>'Office Minor'!E236</f>
        <v>4393</v>
      </c>
      <c r="F293" s="102">
        <f>'Office Minor'!F236</f>
        <v>6589500</v>
      </c>
      <c r="G293" s="102">
        <f>'Office Minor'!G236</f>
        <v>1053408</v>
      </c>
      <c r="H293" s="102">
        <f>'Office Minor'!H236</f>
        <v>0</v>
      </c>
    </row>
    <row r="294" spans="1:8" s="507" customFormat="1" ht="17.100000000000001" customHeight="1">
      <c r="A294" s="135">
        <v>10</v>
      </c>
      <c r="B294" s="508" t="s">
        <v>314</v>
      </c>
      <c r="C294" s="102">
        <f>'Office Minor'!C214</f>
        <v>53</v>
      </c>
      <c r="D294" s="102">
        <f>'Office Minor'!D214</f>
        <v>118.44</v>
      </c>
      <c r="E294" s="102">
        <f>'Office Minor'!E214</f>
        <v>108253</v>
      </c>
      <c r="F294" s="102">
        <f>'Office Minor'!F214</f>
        <v>378885500</v>
      </c>
      <c r="G294" s="102">
        <f>'Office Minor'!G214</f>
        <v>25885000</v>
      </c>
      <c r="H294" s="102">
        <f>'Office Minor'!H214</f>
        <v>4</v>
      </c>
    </row>
    <row r="295" spans="1:8" s="507" customFormat="1" ht="17.100000000000001" customHeight="1">
      <c r="A295" s="135">
        <v>11</v>
      </c>
      <c r="B295" s="508" t="s">
        <v>109</v>
      </c>
      <c r="C295" s="102">
        <f>'Office Minor'!C251</f>
        <v>2</v>
      </c>
      <c r="D295" s="102">
        <f>'Office Minor'!D251</f>
        <v>5.2949999999999999</v>
      </c>
      <c r="E295" s="102">
        <f>'Office Minor'!E251</f>
        <v>0</v>
      </c>
      <c r="F295" s="102">
        <f>'Office Minor'!F251</f>
        <v>0</v>
      </c>
      <c r="G295" s="102">
        <f>'Office Minor'!G251</f>
        <v>272000</v>
      </c>
      <c r="H295" s="102">
        <f>'Office Minor'!H251</f>
        <v>0</v>
      </c>
    </row>
    <row r="296" spans="1:8" s="507" customFormat="1" ht="17.100000000000001" customHeight="1">
      <c r="A296" s="135">
        <v>12</v>
      </c>
      <c r="B296" s="508" t="s">
        <v>152</v>
      </c>
      <c r="C296" s="135">
        <f>'Office Minor'!C312</f>
        <v>58</v>
      </c>
      <c r="D296" s="135">
        <f>'Office Minor'!D312</f>
        <v>206.3</v>
      </c>
      <c r="E296" s="135">
        <f>'Office Minor'!E312</f>
        <v>39564.724999999999</v>
      </c>
      <c r="F296" s="135">
        <f>'Office Minor'!F312</f>
        <v>35608252.5</v>
      </c>
      <c r="G296" s="135">
        <f>'Office Minor'!G312</f>
        <v>18893001</v>
      </c>
      <c r="H296" s="135">
        <f>'Office Minor'!H312</f>
        <v>270</v>
      </c>
    </row>
    <row r="297" spans="1:8" s="507" customFormat="1" ht="17.100000000000001" customHeight="1">
      <c r="A297" s="135">
        <v>13</v>
      </c>
      <c r="B297" s="508" t="s">
        <v>86</v>
      </c>
      <c r="C297" s="102">
        <f>'Office Minor'!C332</f>
        <v>23</v>
      </c>
      <c r="D297" s="102">
        <f>'Office Minor'!D332</f>
        <v>41.065199999999997</v>
      </c>
      <c r="E297" s="102">
        <f>'Office Minor'!E332</f>
        <v>335100</v>
      </c>
      <c r="F297" s="102">
        <f>'Office Minor'!F332</f>
        <v>262120000</v>
      </c>
      <c r="G297" s="102">
        <f>'Office Minor'!G332</f>
        <v>55924000</v>
      </c>
      <c r="H297" s="102">
        <f>'Office Minor'!H332</f>
        <v>610</v>
      </c>
    </row>
    <row r="298" spans="1:8" s="507" customFormat="1" ht="17.100000000000001" customHeight="1">
      <c r="A298" s="135">
        <v>14</v>
      </c>
      <c r="B298" s="508" t="s">
        <v>83</v>
      </c>
      <c r="C298" s="110">
        <f>'Office Minor'!C381</f>
        <v>9</v>
      </c>
      <c r="D298" s="110">
        <f>'Office Minor'!D381</f>
        <v>21.48</v>
      </c>
      <c r="E298" s="110">
        <f>'Office Minor'!E381</f>
        <v>59966</v>
      </c>
      <c r="F298" s="110">
        <f>'Office Minor'!F381</f>
        <v>47972800</v>
      </c>
      <c r="G298" s="110">
        <f>'Office Minor'!G381</f>
        <v>5397000</v>
      </c>
      <c r="H298" s="110">
        <f>'Office Minor'!H381</f>
        <v>5</v>
      </c>
    </row>
    <row r="299" spans="1:8" s="507" customFormat="1" ht="17.100000000000001" customHeight="1">
      <c r="A299" s="135">
        <v>15</v>
      </c>
      <c r="B299" s="508" t="s">
        <v>87</v>
      </c>
      <c r="C299" s="135">
        <f>'Office Minor'!C447</f>
        <v>11</v>
      </c>
      <c r="D299" s="135">
        <f>'Office Minor'!D447</f>
        <v>11.57</v>
      </c>
      <c r="E299" s="135">
        <f>'Office Minor'!E447</f>
        <v>10146.66</v>
      </c>
      <c r="F299" s="135">
        <f>'Office Minor'!F447</f>
        <v>9131994</v>
      </c>
      <c r="G299" s="135">
        <f>'Office Minor'!G447</f>
        <v>1522000</v>
      </c>
      <c r="H299" s="135">
        <f>'Office Minor'!H447</f>
        <v>50</v>
      </c>
    </row>
    <row r="300" spans="1:8" s="507" customFormat="1" ht="17.100000000000001" customHeight="1">
      <c r="A300" s="135">
        <v>16</v>
      </c>
      <c r="B300" s="508" t="s">
        <v>123</v>
      </c>
      <c r="C300" s="102">
        <f>'Office Minor'!C466</f>
        <v>0</v>
      </c>
      <c r="D300" s="102">
        <f>'Office Minor'!D466</f>
        <v>0</v>
      </c>
      <c r="E300" s="102">
        <f>'Office Minor'!E466</f>
        <v>562954</v>
      </c>
      <c r="F300" s="102">
        <f>'Office Minor'!F466</f>
        <v>4948196500</v>
      </c>
      <c r="G300" s="102">
        <f>'Office Minor'!G466</f>
        <v>234378000</v>
      </c>
      <c r="H300" s="102">
        <f>'Office Minor'!H466</f>
        <v>11350</v>
      </c>
    </row>
    <row r="301" spans="1:8" s="507" customFormat="1" ht="17.100000000000001" customHeight="1">
      <c r="A301" s="135">
        <v>17</v>
      </c>
      <c r="B301" s="508" t="s">
        <v>106</v>
      </c>
      <c r="C301" s="135">
        <f>'Office Minor'!C478</f>
        <v>1</v>
      </c>
      <c r="D301" s="135">
        <f>'Office Minor'!D478</f>
        <v>1</v>
      </c>
      <c r="E301" s="135">
        <f>'Office Minor'!E478</f>
        <v>0</v>
      </c>
      <c r="F301" s="135">
        <f>'Office Minor'!F478</f>
        <v>0</v>
      </c>
      <c r="G301" s="135">
        <f>'Office Minor'!G478</f>
        <v>70000</v>
      </c>
      <c r="H301" s="135">
        <f>'Office Minor'!H478</f>
        <v>30</v>
      </c>
    </row>
    <row r="302" spans="1:8" s="507" customFormat="1" ht="17.100000000000001" customHeight="1">
      <c r="A302" s="135">
        <v>18</v>
      </c>
      <c r="B302" s="508" t="s">
        <v>107</v>
      </c>
      <c r="C302" s="135">
        <f>'Office Minor'!C509</f>
        <v>25</v>
      </c>
      <c r="D302" s="135">
        <f>'Office Minor'!D509</f>
        <v>91.39</v>
      </c>
      <c r="E302" s="135">
        <f>'Office Minor'!E509</f>
        <v>2350</v>
      </c>
      <c r="F302" s="135">
        <f>'Office Minor'!F509</f>
        <v>611000</v>
      </c>
      <c r="G302" s="135">
        <f>'Office Minor'!G509</f>
        <v>6472123</v>
      </c>
      <c r="H302" s="135">
        <f>'Office Minor'!H509</f>
        <v>4</v>
      </c>
    </row>
    <row r="303" spans="1:8" s="507" customFormat="1" ht="17.100000000000001" customHeight="1">
      <c r="A303" s="135">
        <v>19</v>
      </c>
      <c r="B303" s="508" t="s">
        <v>88</v>
      </c>
      <c r="C303" s="135">
        <f>'Office Minor'!C490</f>
        <v>13</v>
      </c>
      <c r="D303" s="135">
        <f>'Office Minor'!D490</f>
        <v>19</v>
      </c>
      <c r="E303" s="135">
        <f>'Office Minor'!E490</f>
        <v>43024</v>
      </c>
      <c r="F303" s="135">
        <f>'Office Minor'!F490</f>
        <v>38721600</v>
      </c>
      <c r="G303" s="135">
        <f>'Office Minor'!G490</f>
        <v>7201000</v>
      </c>
      <c r="H303" s="135">
        <f>'Office Minor'!H490</f>
        <v>50</v>
      </c>
    </row>
    <row r="304" spans="1:8" s="507" customFormat="1" ht="17.100000000000001" customHeight="1">
      <c r="A304" s="135">
        <v>20</v>
      </c>
      <c r="B304" s="196" t="s">
        <v>110</v>
      </c>
      <c r="C304" s="102">
        <f>'Office Minor'!C523</f>
        <v>16</v>
      </c>
      <c r="D304" s="102">
        <f>'Office Minor'!D523</f>
        <v>19</v>
      </c>
      <c r="E304" s="102">
        <f>'Office Minor'!E523</f>
        <v>1630</v>
      </c>
      <c r="F304" s="102">
        <f>'Office Minor'!F523</f>
        <v>1385500</v>
      </c>
      <c r="G304" s="102">
        <f>'Office Minor'!G523</f>
        <v>864000</v>
      </c>
      <c r="H304" s="102">
        <f>'Office Minor'!H523</f>
        <v>4</v>
      </c>
    </row>
    <row r="305" spans="1:8" s="507" customFormat="1" ht="17.100000000000001" customHeight="1">
      <c r="A305" s="135">
        <v>21</v>
      </c>
      <c r="B305" s="508" t="s">
        <v>97</v>
      </c>
      <c r="C305" s="64">
        <f>'Office Minor'!C540</f>
        <v>574</v>
      </c>
      <c r="D305" s="64">
        <f>'Office Minor'!D540</f>
        <v>793.65</v>
      </c>
      <c r="E305" s="64">
        <f>'Office Minor'!E540</f>
        <v>4722940</v>
      </c>
      <c r="F305" s="64">
        <f>'Office Minor'!F540</f>
        <v>5431381000</v>
      </c>
      <c r="G305" s="64">
        <f>'Office Minor'!G540</f>
        <v>1136172344</v>
      </c>
      <c r="H305" s="64">
        <f>'Office Minor'!H540</f>
        <v>6012</v>
      </c>
    </row>
    <row r="306" spans="1:8" s="507" customFormat="1" ht="17.100000000000001" customHeight="1">
      <c r="A306" s="135">
        <v>22</v>
      </c>
      <c r="B306" s="508" t="s">
        <v>89</v>
      </c>
      <c r="C306" s="102">
        <f>'Office Minor'!C551</f>
        <v>312</v>
      </c>
      <c r="D306" s="102">
        <f>'Office Minor'!D551</f>
        <v>356.81</v>
      </c>
      <c r="E306" s="102">
        <f>'Office Minor'!E551</f>
        <v>597904.16</v>
      </c>
      <c r="F306" s="102">
        <f>'Office Minor'!F551</f>
        <v>1016437072</v>
      </c>
      <c r="G306" s="102">
        <f>'Office Minor'!G551</f>
        <v>143497000</v>
      </c>
      <c r="H306" s="102">
        <f>'Office Minor'!H551</f>
        <v>5048</v>
      </c>
    </row>
    <row r="307" spans="1:8" s="507" customFormat="1" ht="17.100000000000001" customHeight="1">
      <c r="A307" s="135">
        <v>23</v>
      </c>
      <c r="B307" s="196" t="s">
        <v>313</v>
      </c>
      <c r="C307" s="186">
        <f>'Office Minor'!C632</f>
        <v>83</v>
      </c>
      <c r="D307" s="186">
        <f>'Office Minor'!D632</f>
        <v>168.29</v>
      </c>
      <c r="E307" s="186">
        <f>'Office Minor'!E632</f>
        <v>1601087</v>
      </c>
      <c r="F307" s="186">
        <f>'Office Minor'!F632</f>
        <v>2081413100</v>
      </c>
      <c r="G307" s="186">
        <f>'Office Minor'!G632</f>
        <v>404652994</v>
      </c>
      <c r="H307" s="186">
        <f>'Office Minor'!H632</f>
        <v>780</v>
      </c>
    </row>
    <row r="308" spans="1:8" s="507" customFormat="1" ht="17.100000000000001" customHeight="1">
      <c r="A308" s="135">
        <v>24</v>
      </c>
      <c r="B308" s="508" t="s">
        <v>98</v>
      </c>
      <c r="C308" s="64">
        <f>'Office Minor'!C603</f>
        <v>44</v>
      </c>
      <c r="D308" s="64">
        <f>'Office Minor'!D603</f>
        <v>60.11</v>
      </c>
      <c r="E308" s="64">
        <f>'Office Minor'!E603</f>
        <v>283222</v>
      </c>
      <c r="F308" s="64">
        <f>'Office Minor'!F603</f>
        <v>268821400</v>
      </c>
      <c r="G308" s="64">
        <f>'Office Minor'!G603</f>
        <v>26667000</v>
      </c>
      <c r="H308" s="64">
        <f>'Office Minor'!H603</f>
        <v>720</v>
      </c>
    </row>
    <row r="309" spans="1:8" s="507" customFormat="1" ht="17.100000000000001" customHeight="1">
      <c r="A309" s="135">
        <v>25</v>
      </c>
      <c r="B309" s="508" t="s">
        <v>99</v>
      </c>
      <c r="C309" s="135">
        <f>'Office Minor'!C648</f>
        <v>7</v>
      </c>
      <c r="D309" s="135">
        <f>'Office Minor'!D648</f>
        <v>543.88</v>
      </c>
      <c r="E309" s="135">
        <f>'Office Minor'!E648</f>
        <v>58739</v>
      </c>
      <c r="F309" s="135">
        <f>'Office Minor'!F648</f>
        <v>35243400</v>
      </c>
      <c r="G309" s="135">
        <f>'Office Minor'!G648</f>
        <v>13860562</v>
      </c>
      <c r="H309" s="135">
        <f>'Office Minor'!H648</f>
        <v>25</v>
      </c>
    </row>
    <row r="310" spans="1:8" s="507" customFormat="1" ht="17.100000000000001" customHeight="1">
      <c r="A310" s="135">
        <v>26</v>
      </c>
      <c r="B310" s="508" t="s">
        <v>90</v>
      </c>
      <c r="C310" s="184">
        <f>'Office Minor'!C667</f>
        <v>83</v>
      </c>
      <c r="D310" s="184">
        <f>'Office Minor'!D667</f>
        <v>90.11</v>
      </c>
      <c r="E310" s="184">
        <f>'Office Minor'!E667</f>
        <v>710150</v>
      </c>
      <c r="F310" s="184">
        <f>'Office Minor'!F667</f>
        <v>681744000</v>
      </c>
      <c r="G310" s="184">
        <f>'Office Minor'!G667</f>
        <v>77428000</v>
      </c>
      <c r="H310" s="184">
        <f>'Office Minor'!H667</f>
        <v>2405</v>
      </c>
    </row>
    <row r="311" spans="1:8" s="507" customFormat="1" ht="17.100000000000001" customHeight="1">
      <c r="A311" s="135">
        <v>27</v>
      </c>
      <c r="B311" s="508" t="s">
        <v>137</v>
      </c>
      <c r="C311" s="110">
        <f>'Office Minor'!C683</f>
        <v>1</v>
      </c>
      <c r="D311" s="110">
        <f>'Office Minor'!D683</f>
        <v>1</v>
      </c>
      <c r="E311" s="110">
        <f>'Office Minor'!E683</f>
        <v>0</v>
      </c>
      <c r="F311" s="110">
        <f>'Office Minor'!F683</f>
        <v>0</v>
      </c>
      <c r="G311" s="110">
        <f>'Office Minor'!G683</f>
        <v>0</v>
      </c>
      <c r="H311" s="110">
        <f>'Office Minor'!H683</f>
        <v>0</v>
      </c>
    </row>
    <row r="312" spans="1:8" s="507" customFormat="1" ht="17.100000000000001" customHeight="1">
      <c r="A312" s="135">
        <v>28</v>
      </c>
      <c r="B312" s="508" t="s">
        <v>82</v>
      </c>
      <c r="C312" s="102">
        <f>'Office Minor'!C722</f>
        <v>76</v>
      </c>
      <c r="D312" s="102">
        <f>'Office Minor'!D722</f>
        <v>122.27</v>
      </c>
      <c r="E312" s="102">
        <f>'Office Minor'!E722</f>
        <v>299465</v>
      </c>
      <c r="F312" s="102">
        <f>'Office Minor'!F722</f>
        <v>479144000</v>
      </c>
      <c r="G312" s="102">
        <f>'Office Minor'!G722</f>
        <v>112627000</v>
      </c>
      <c r="H312" s="102">
        <f>'Office Minor'!H722</f>
        <v>532</v>
      </c>
    </row>
    <row r="313" spans="1:8" s="507" customFormat="1" ht="17.100000000000001" customHeight="1">
      <c r="A313" s="773" t="s">
        <v>49</v>
      </c>
      <c r="B313" s="774"/>
      <c r="C313" s="255">
        <f t="shared" ref="C313:H313" si="19">SUM(C284:C312)</f>
        <v>1848</v>
      </c>
      <c r="D313" s="504">
        <f t="shared" si="19"/>
        <v>3246.0276000000003</v>
      </c>
      <c r="E313" s="505">
        <f t="shared" si="19"/>
        <v>15676901.955</v>
      </c>
      <c r="F313" s="255">
        <f t="shared" si="19"/>
        <v>19603838933.5</v>
      </c>
      <c r="G313" s="505">
        <f t="shared" si="19"/>
        <v>2791628580</v>
      </c>
      <c r="H313" s="505">
        <f t="shared" si="19"/>
        <v>32944</v>
      </c>
    </row>
    <row r="314" spans="1:8" s="507" customFormat="1" ht="17.100000000000001" customHeight="1">
      <c r="A314" s="720"/>
      <c r="B314" s="720"/>
      <c r="C314" s="526"/>
      <c r="D314" s="527"/>
      <c r="E314" s="432"/>
      <c r="F314" s="526"/>
      <c r="G314" s="432"/>
      <c r="H314" s="432"/>
    </row>
    <row r="315" spans="1:8" s="507" customFormat="1" ht="17.100000000000001" customHeight="1">
      <c r="A315" s="797" t="s">
        <v>144</v>
      </c>
      <c r="B315" s="797"/>
      <c r="C315" s="797"/>
      <c r="D315" s="797"/>
      <c r="E315" s="797"/>
      <c r="F315" s="797"/>
      <c r="G315" s="797"/>
      <c r="H315" s="797"/>
    </row>
    <row r="316" spans="1:8" s="507" customFormat="1" ht="17.100000000000001" customHeight="1">
      <c r="A316" s="779" t="s">
        <v>2</v>
      </c>
      <c r="B316" s="781" t="s">
        <v>76</v>
      </c>
      <c r="C316" s="709" t="s">
        <v>4</v>
      </c>
      <c r="D316" s="709" t="s">
        <v>5</v>
      </c>
      <c r="E316" s="709" t="s">
        <v>6</v>
      </c>
      <c r="F316" s="709" t="s">
        <v>7</v>
      </c>
      <c r="G316" s="709" t="s">
        <v>8</v>
      </c>
      <c r="H316" s="709" t="s">
        <v>9</v>
      </c>
    </row>
    <row r="317" spans="1:8" s="507" customFormat="1" ht="17.100000000000001" customHeight="1">
      <c r="A317" s="780"/>
      <c r="B317" s="782"/>
      <c r="C317" s="4" t="s">
        <v>10</v>
      </c>
      <c r="D317" s="4" t="s">
        <v>51</v>
      </c>
      <c r="E317" s="4" t="s">
        <v>78</v>
      </c>
      <c r="F317" s="54" t="s">
        <v>79</v>
      </c>
      <c r="G317" s="54" t="s">
        <v>79</v>
      </c>
      <c r="H317" s="4" t="s">
        <v>12</v>
      </c>
    </row>
    <row r="318" spans="1:8" s="507" customFormat="1" ht="17.100000000000001" customHeight="1">
      <c r="A318" s="135">
        <v>1</v>
      </c>
      <c r="B318" s="508" t="s">
        <v>91</v>
      </c>
      <c r="C318" s="64">
        <f>'Office Minor'!C23</f>
        <v>175</v>
      </c>
      <c r="D318" s="64">
        <f>'Office Minor'!D23</f>
        <v>168</v>
      </c>
      <c r="E318" s="64">
        <f>'Office Minor'!E23</f>
        <v>25993278</v>
      </c>
      <c r="F318" s="64">
        <f>'Office Minor'!F23</f>
        <v>6498319500</v>
      </c>
      <c r="G318" s="64">
        <f>'Office Minor'!G23</f>
        <v>39432000</v>
      </c>
      <c r="H318" s="64">
        <f>'Office Minor'!H23</f>
        <v>750</v>
      </c>
    </row>
    <row r="319" spans="1:8" s="507" customFormat="1" ht="17.100000000000001" customHeight="1">
      <c r="A319" s="135">
        <v>2</v>
      </c>
      <c r="B319" s="508" t="s">
        <v>149</v>
      </c>
      <c r="C319" s="339">
        <f>'Office Minor'!C97</f>
        <v>284</v>
      </c>
      <c r="D319" s="339">
        <f>'Office Minor'!D97</f>
        <v>282</v>
      </c>
      <c r="E319" s="339">
        <f>'Office Minor'!E97</f>
        <v>1947839</v>
      </c>
      <c r="F319" s="339">
        <f>'Office Minor'!F97</f>
        <v>389567800</v>
      </c>
      <c r="G319" s="339">
        <f>'Office Minor'!G97</f>
        <v>131060570</v>
      </c>
      <c r="H319" s="339">
        <f>'Office Minor'!H97</f>
        <v>1040</v>
      </c>
    </row>
    <row r="320" spans="1:8" s="507" customFormat="1" ht="17.100000000000001" customHeight="1">
      <c r="A320" s="135">
        <v>3</v>
      </c>
      <c r="B320" s="508" t="s">
        <v>191</v>
      </c>
      <c r="C320" s="135">
        <f>'Office Minor'!C112</f>
        <v>61</v>
      </c>
      <c r="D320" s="135">
        <f>'Office Minor'!D112</f>
        <v>61</v>
      </c>
      <c r="E320" s="135">
        <f>'Office Minor'!E112</f>
        <v>4111648</v>
      </c>
      <c r="F320" s="135">
        <f>'Office Minor'!F112</f>
        <v>336930000</v>
      </c>
      <c r="G320" s="135">
        <f>'Office Minor'!G112</f>
        <v>47073000</v>
      </c>
      <c r="H320" s="135">
        <f>'Office Minor'!H112</f>
        <v>261</v>
      </c>
    </row>
    <row r="321" spans="1:8" s="507" customFormat="1" ht="17.100000000000001" customHeight="1">
      <c r="A321" s="135">
        <v>4</v>
      </c>
      <c r="B321" s="508" t="s">
        <v>90</v>
      </c>
      <c r="C321" s="184">
        <f>'Office Minor'!C671</f>
        <v>92</v>
      </c>
      <c r="D321" s="184">
        <f>'Office Minor'!D671</f>
        <v>91.88</v>
      </c>
      <c r="E321" s="184">
        <f>'Office Minor'!E671</f>
        <v>677400</v>
      </c>
      <c r="F321" s="184">
        <f>'Office Minor'!F671</f>
        <v>108384000</v>
      </c>
      <c r="G321" s="184">
        <f>'Office Minor'!G671</f>
        <v>11252000</v>
      </c>
      <c r="H321" s="184">
        <f>'Office Minor'!H671</f>
        <v>1040</v>
      </c>
    </row>
    <row r="322" spans="1:8" s="507" customFormat="1" ht="17.100000000000001" customHeight="1">
      <c r="A322" s="135">
        <v>5</v>
      </c>
      <c r="B322" s="508" t="s">
        <v>136</v>
      </c>
      <c r="C322" s="195">
        <f>'Office Minor'!C10</f>
        <v>11</v>
      </c>
      <c r="D322" s="195">
        <f>'Office Minor'!D10</f>
        <v>11</v>
      </c>
      <c r="E322" s="195">
        <f>'Office Minor'!E10</f>
        <v>13600</v>
      </c>
      <c r="F322" s="195">
        <f>'Office Minor'!F10</f>
        <v>680000</v>
      </c>
      <c r="G322" s="195">
        <f>'Office Minor'!G10</f>
        <v>3394000</v>
      </c>
      <c r="H322" s="195">
        <f>'Office Minor'!H10</f>
        <v>5</v>
      </c>
    </row>
    <row r="323" spans="1:8" s="507" customFormat="1" ht="17.100000000000001" customHeight="1">
      <c r="A323" s="135">
        <v>6</v>
      </c>
      <c r="B323" s="508" t="s">
        <v>85</v>
      </c>
      <c r="C323" s="102">
        <f>'Office Minor'!C37</f>
        <v>146</v>
      </c>
      <c r="D323" s="102">
        <f>'Office Minor'!D37</f>
        <v>144.89320000000001</v>
      </c>
      <c r="E323" s="102">
        <f>'Office Minor'!E37</f>
        <v>2875372</v>
      </c>
      <c r="F323" s="102">
        <f>'Office Minor'!F37</f>
        <v>1293917400</v>
      </c>
      <c r="G323" s="102">
        <f>'Office Minor'!G37</f>
        <v>110842184</v>
      </c>
      <c r="H323" s="102">
        <f>'Office Minor'!H37</f>
        <v>1150</v>
      </c>
    </row>
    <row r="324" spans="1:8" s="507" customFormat="1" ht="17.100000000000001" customHeight="1">
      <c r="A324" s="135">
        <v>7</v>
      </c>
      <c r="B324" s="508" t="s">
        <v>138</v>
      </c>
      <c r="C324" s="184">
        <f>'Office Minor'!C81</f>
        <v>41</v>
      </c>
      <c r="D324" s="184">
        <f>'Office Minor'!D81</f>
        <v>41</v>
      </c>
      <c r="E324" s="184">
        <f>'Office Minor'!E81</f>
        <v>858784</v>
      </c>
      <c r="F324" s="184">
        <f>'Office Minor'!F81</f>
        <v>154581120</v>
      </c>
      <c r="G324" s="184">
        <f>'Office Minor'!G81</f>
        <v>39421000</v>
      </c>
      <c r="H324" s="184">
        <f>'Office Minor'!H81</f>
        <v>410</v>
      </c>
    </row>
    <row r="325" spans="1:8" s="507" customFormat="1" ht="17.100000000000001" customHeight="1">
      <c r="A325" s="135">
        <v>8</v>
      </c>
      <c r="B325" s="531" t="s">
        <v>143</v>
      </c>
      <c r="C325" s="240">
        <f>'Office Minor'!C55</f>
        <v>61</v>
      </c>
      <c r="D325" s="240">
        <f>'Office Minor'!D55</f>
        <v>61</v>
      </c>
      <c r="E325" s="240">
        <f>'Office Minor'!E55</f>
        <v>1050980</v>
      </c>
      <c r="F325" s="240">
        <f>'Office Minor'!F55</f>
        <v>210196000</v>
      </c>
      <c r="G325" s="240">
        <f>'Office Minor'!G55</f>
        <v>102480728</v>
      </c>
      <c r="H325" s="240">
        <f>'Office Minor'!H55</f>
        <v>9180</v>
      </c>
    </row>
    <row r="326" spans="1:8" s="507" customFormat="1" ht="17.100000000000001" customHeight="1">
      <c r="A326" s="135">
        <v>9</v>
      </c>
      <c r="B326" s="508" t="s">
        <v>148</v>
      </c>
      <c r="C326" s="102">
        <f>'Office Minor'!C68</f>
        <v>26</v>
      </c>
      <c r="D326" s="102">
        <f>'Office Minor'!D68</f>
        <v>26</v>
      </c>
      <c r="E326" s="102">
        <f>'Office Minor'!E68</f>
        <v>750261.17</v>
      </c>
      <c r="F326" s="102">
        <f>'Office Minor'!F68</f>
        <v>150052234</v>
      </c>
      <c r="G326" s="102">
        <f>'Office Minor'!G68</f>
        <v>17256000</v>
      </c>
      <c r="H326" s="102">
        <f>'Office Minor'!H68</f>
        <v>250</v>
      </c>
    </row>
    <row r="327" spans="1:8" s="507" customFormat="1" ht="17.100000000000001" customHeight="1">
      <c r="A327" s="135">
        <v>10</v>
      </c>
      <c r="B327" s="508" t="s">
        <v>139</v>
      </c>
      <c r="C327" s="64">
        <f>'Office Minor'!C128</f>
        <v>2</v>
      </c>
      <c r="D327" s="64">
        <f>'Office Minor'!D128</f>
        <v>2</v>
      </c>
      <c r="E327" s="64">
        <f>'Office Minor'!E128</f>
        <v>8992</v>
      </c>
      <c r="F327" s="64">
        <f>'Office Minor'!F128</f>
        <v>1798400</v>
      </c>
      <c r="G327" s="64">
        <f>'Office Minor'!G128</f>
        <v>235000</v>
      </c>
      <c r="H327" s="64">
        <f>'Office Minor'!H128</f>
        <v>10</v>
      </c>
    </row>
    <row r="328" spans="1:8" s="507" customFormat="1" ht="17.100000000000001" customHeight="1">
      <c r="A328" s="135">
        <v>11</v>
      </c>
      <c r="B328" s="508" t="s">
        <v>112</v>
      </c>
      <c r="C328" s="176">
        <f>'Office Minor'!C141</f>
        <v>477</v>
      </c>
      <c r="D328" s="176">
        <f>'Office Minor'!D141</f>
        <v>487.88350000000003</v>
      </c>
      <c r="E328" s="176">
        <f>'Office Minor'!E141</f>
        <v>13539173</v>
      </c>
      <c r="F328" s="176">
        <f>'Office Minor'!F141</f>
        <v>406175190</v>
      </c>
      <c r="G328" s="176">
        <f>'Office Minor'!G141</f>
        <v>441411539</v>
      </c>
      <c r="H328" s="176">
        <f>'Office Minor'!H141</f>
        <v>2198</v>
      </c>
    </row>
    <row r="329" spans="1:8" s="507" customFormat="1" ht="17.100000000000001" customHeight="1">
      <c r="A329" s="135">
        <v>12</v>
      </c>
      <c r="B329" s="508" t="s">
        <v>80</v>
      </c>
      <c r="C329" s="102">
        <f>'Office Minor'!C150</f>
        <v>157</v>
      </c>
      <c r="D329" s="102">
        <f>'Office Minor'!D150</f>
        <v>157</v>
      </c>
      <c r="E329" s="102">
        <f>'Office Minor'!E150</f>
        <v>2633000</v>
      </c>
      <c r="F329" s="102">
        <f>'Office Minor'!F150</f>
        <v>789900000</v>
      </c>
      <c r="G329" s="102">
        <f>'Office Minor'!G150</f>
        <v>55073879</v>
      </c>
      <c r="H329" s="102">
        <f>'Office Minor'!H150</f>
        <v>3168</v>
      </c>
    </row>
    <row r="330" spans="1:8" s="507" customFormat="1" ht="17.100000000000001" customHeight="1">
      <c r="A330" s="135">
        <v>13</v>
      </c>
      <c r="B330" s="508" t="s">
        <v>95</v>
      </c>
      <c r="C330" s="64">
        <f>'Office Minor'!C176</f>
        <v>10</v>
      </c>
      <c r="D330" s="64">
        <f>'Office Minor'!D176</f>
        <v>10</v>
      </c>
      <c r="E330" s="64">
        <f>'Office Minor'!E176</f>
        <v>10400</v>
      </c>
      <c r="F330" s="64">
        <f>'Office Minor'!F176</f>
        <v>832000</v>
      </c>
      <c r="G330" s="64">
        <f>'Office Minor'!G176</f>
        <v>238815</v>
      </c>
      <c r="H330" s="64">
        <f>'Office Minor'!H176</f>
        <v>30</v>
      </c>
    </row>
    <row r="331" spans="1:8" s="507" customFormat="1" ht="17.100000000000001" customHeight="1">
      <c r="A331" s="135">
        <v>14</v>
      </c>
      <c r="B331" s="508" t="s">
        <v>140</v>
      </c>
      <c r="C331" s="395">
        <f>'Office Minor'!C199</f>
        <v>67</v>
      </c>
      <c r="D331" s="395">
        <f>'Office Minor'!D199</f>
        <v>68.680000000000007</v>
      </c>
      <c r="E331" s="395">
        <f>'Office Minor'!E199</f>
        <v>40981</v>
      </c>
      <c r="F331" s="395">
        <f>'Office Minor'!F199</f>
        <v>2049050</v>
      </c>
      <c r="G331" s="395">
        <f>'Office Minor'!G199</f>
        <v>19732265</v>
      </c>
      <c r="H331" s="395">
        <f>'Office Minor'!H199</f>
        <v>536</v>
      </c>
    </row>
    <row r="332" spans="1:8" s="507" customFormat="1" ht="17.100000000000001" customHeight="1">
      <c r="A332" s="135">
        <v>15</v>
      </c>
      <c r="B332" s="508" t="s">
        <v>103</v>
      </c>
      <c r="C332" s="184">
        <f>'Office Minor'!C227</f>
        <v>8</v>
      </c>
      <c r="D332" s="184">
        <f>'Office Minor'!D227</f>
        <v>8</v>
      </c>
      <c r="E332" s="184">
        <f>'Office Minor'!E227</f>
        <v>44100</v>
      </c>
      <c r="F332" s="184">
        <f>'Office Minor'!F227</f>
        <v>7938000</v>
      </c>
      <c r="G332" s="184">
        <f>'Office Minor'!G227</f>
        <v>600300</v>
      </c>
      <c r="H332" s="184">
        <f>'Office Minor'!H227</f>
        <v>0</v>
      </c>
    </row>
    <row r="333" spans="1:8" s="507" customFormat="1" ht="17.100000000000001" customHeight="1">
      <c r="A333" s="135">
        <v>16</v>
      </c>
      <c r="B333" s="508" t="s">
        <v>314</v>
      </c>
      <c r="C333" s="184">
        <f>'Office Minor'!C215</f>
        <v>156</v>
      </c>
      <c r="D333" s="184">
        <f>'Office Minor'!D215</f>
        <v>121.95</v>
      </c>
      <c r="E333" s="184">
        <f>'Office Minor'!E215</f>
        <v>3936998</v>
      </c>
      <c r="F333" s="184">
        <f>'Office Minor'!F215</f>
        <v>688974650</v>
      </c>
      <c r="G333" s="184">
        <f>'Office Minor'!G215</f>
        <v>90658360</v>
      </c>
      <c r="H333" s="184">
        <f>'Office Minor'!H215</f>
        <v>11</v>
      </c>
    </row>
    <row r="334" spans="1:8" s="507" customFormat="1" ht="17.100000000000001" customHeight="1">
      <c r="A334" s="135">
        <v>17</v>
      </c>
      <c r="B334" s="508" t="s">
        <v>109</v>
      </c>
      <c r="C334" s="102">
        <f>'Office Minor'!C250</f>
        <v>104</v>
      </c>
      <c r="D334" s="102">
        <f>'Office Minor'!D250</f>
        <v>217.85</v>
      </c>
      <c r="E334" s="102">
        <f>'Office Minor'!E250</f>
        <v>160198</v>
      </c>
      <c r="F334" s="102">
        <f>'Office Minor'!F250</f>
        <v>36845540</v>
      </c>
      <c r="G334" s="102">
        <f>'Office Minor'!G250</f>
        <v>50392958</v>
      </c>
      <c r="H334" s="102">
        <f>'Office Minor'!H250</f>
        <v>360</v>
      </c>
    </row>
    <row r="335" spans="1:8" s="507" customFormat="1" ht="17.100000000000001" customHeight="1">
      <c r="A335" s="135">
        <v>18</v>
      </c>
      <c r="B335" s="508" t="s">
        <v>132</v>
      </c>
      <c r="C335" s="184">
        <f>'Office Minor'!C265</f>
        <v>27</v>
      </c>
      <c r="D335" s="184">
        <f>'Office Minor'!D265</f>
        <v>169.73</v>
      </c>
      <c r="E335" s="184">
        <f>'Office Minor'!E265</f>
        <v>113896</v>
      </c>
      <c r="F335" s="184">
        <f>'Office Minor'!F265</f>
        <v>14237000</v>
      </c>
      <c r="G335" s="184">
        <f>'Office Minor'!G265</f>
        <v>292802</v>
      </c>
      <c r="H335" s="184">
        <f>'Office Minor'!H265</f>
        <v>150</v>
      </c>
    </row>
    <row r="336" spans="1:8" s="507" customFormat="1" ht="17.100000000000001" customHeight="1">
      <c r="A336" s="135">
        <v>19</v>
      </c>
      <c r="B336" s="508" t="s">
        <v>151</v>
      </c>
      <c r="C336" s="102">
        <f>'Office Minor'!C276</f>
        <v>12</v>
      </c>
      <c r="D336" s="102">
        <f>'Office Minor'!D276</f>
        <v>12.28</v>
      </c>
      <c r="E336" s="102">
        <f>'Office Minor'!E276</f>
        <v>139231.57</v>
      </c>
      <c r="F336" s="102">
        <f>'Office Minor'!F276</f>
        <v>20884734.780000001</v>
      </c>
      <c r="G336" s="102">
        <f>'Office Minor'!G276</f>
        <v>3202326</v>
      </c>
      <c r="H336" s="102">
        <f>'Office Minor'!H276</f>
        <v>85</v>
      </c>
    </row>
    <row r="337" spans="1:8" s="507" customFormat="1" ht="17.100000000000001" customHeight="1">
      <c r="A337" s="135">
        <v>20</v>
      </c>
      <c r="B337" s="508" t="s">
        <v>104</v>
      </c>
      <c r="C337" s="64">
        <f>'Office Minor'!C289</f>
        <v>107</v>
      </c>
      <c r="D337" s="64">
        <f>'Office Minor'!D289</f>
        <v>107</v>
      </c>
      <c r="E337" s="64">
        <f>'Office Minor'!E289</f>
        <v>872434</v>
      </c>
      <c r="F337" s="64">
        <f>'Office Minor'!F289</f>
        <v>95049780</v>
      </c>
      <c r="G337" s="64">
        <f>'Office Minor'!G289</f>
        <v>20165282</v>
      </c>
      <c r="H337" s="64">
        <f>'Office Minor'!H289</f>
        <v>655</v>
      </c>
    </row>
    <row r="338" spans="1:8" s="507" customFormat="1" ht="17.100000000000001" customHeight="1">
      <c r="A338" s="135">
        <v>21</v>
      </c>
      <c r="B338" s="508" t="s">
        <v>152</v>
      </c>
      <c r="C338" s="64">
        <f>'Office Minor'!C318</f>
        <v>38</v>
      </c>
      <c r="D338" s="64">
        <f>'Office Minor'!D318</f>
        <v>40</v>
      </c>
      <c r="E338" s="64">
        <f>'Office Minor'!E318</f>
        <v>539913.91</v>
      </c>
      <c r="F338" s="64">
        <f>'Office Minor'!F318</f>
        <v>12892608.300000001</v>
      </c>
      <c r="G338" s="64">
        <f>'Office Minor'!G318</f>
        <v>10108200</v>
      </c>
      <c r="H338" s="64">
        <f>'Office Minor'!H318</f>
        <v>140</v>
      </c>
    </row>
    <row r="339" spans="1:8" s="507" customFormat="1" ht="17.100000000000001" customHeight="1">
      <c r="A339" s="135">
        <v>22</v>
      </c>
      <c r="B339" s="508" t="s">
        <v>86</v>
      </c>
      <c r="C339" s="102">
        <f>'Office Minor'!C331</f>
        <v>758</v>
      </c>
      <c r="D339" s="102">
        <f>'Office Minor'!D331</f>
        <v>761.56</v>
      </c>
      <c r="E339" s="102">
        <f>'Office Minor'!E331</f>
        <v>15540000</v>
      </c>
      <c r="F339" s="102">
        <f>'Office Minor'!F331</f>
        <v>1554000000</v>
      </c>
      <c r="G339" s="102">
        <f>'Office Minor'!G331</f>
        <v>507295000</v>
      </c>
      <c r="H339" s="102">
        <f>'Office Minor'!H331</f>
        <v>9700</v>
      </c>
    </row>
    <row r="340" spans="1:8" s="507" customFormat="1" ht="17.100000000000001" customHeight="1">
      <c r="A340" s="135">
        <v>23</v>
      </c>
      <c r="B340" s="508" t="s">
        <v>96</v>
      </c>
      <c r="C340" s="64">
        <f>'Office Minor'!C354</f>
        <v>244</v>
      </c>
      <c r="D340" s="64">
        <f>'Office Minor'!D354</f>
        <v>248.5</v>
      </c>
      <c r="E340" s="64">
        <f>'Office Minor'!E354</f>
        <v>289739</v>
      </c>
      <c r="F340" s="64">
        <f>'Office Minor'!F354</f>
        <v>52153020</v>
      </c>
      <c r="G340" s="64">
        <f>'Office Minor'!G354</f>
        <v>41460607</v>
      </c>
      <c r="H340" s="64">
        <f>'Office Minor'!H354</f>
        <v>1370</v>
      </c>
    </row>
    <row r="341" spans="1:8" s="507" customFormat="1" ht="17.100000000000001" customHeight="1">
      <c r="A341" s="135">
        <v>24</v>
      </c>
      <c r="B341" s="508" t="s">
        <v>127</v>
      </c>
      <c r="C341" s="252">
        <f>'Office Minor'!C366</f>
        <v>19</v>
      </c>
      <c r="D341" s="252">
        <f>'Office Minor'!D366</f>
        <v>19.5</v>
      </c>
      <c r="E341" s="252">
        <f>'Office Minor'!E366</f>
        <v>1211686</v>
      </c>
      <c r="F341" s="252">
        <f>'Office Minor'!F366</f>
        <v>339272080</v>
      </c>
      <c r="G341" s="252">
        <f>'Office Minor'!G366</f>
        <v>87555000</v>
      </c>
      <c r="H341" s="252">
        <f>'Office Minor'!H366</f>
        <v>1420</v>
      </c>
    </row>
    <row r="342" spans="1:8" s="507" customFormat="1" ht="17.100000000000001" customHeight="1">
      <c r="A342" s="135">
        <v>25</v>
      </c>
      <c r="B342" s="508" t="s">
        <v>141</v>
      </c>
      <c r="C342" s="110">
        <f>'Office Minor'!C384</f>
        <v>398</v>
      </c>
      <c r="D342" s="110">
        <f>'Office Minor'!D384</f>
        <v>567.73</v>
      </c>
      <c r="E342" s="110">
        <f>'Office Minor'!E384</f>
        <v>9911736</v>
      </c>
      <c r="F342" s="110">
        <f>'Office Minor'!F384</f>
        <v>2973520800</v>
      </c>
      <c r="G342" s="110">
        <f>'Office Minor'!G384</f>
        <v>297352000</v>
      </c>
      <c r="H342" s="110">
        <f>'Office Minor'!H384</f>
        <v>2000</v>
      </c>
    </row>
    <row r="343" spans="1:8" s="507" customFormat="1" ht="17.100000000000001" customHeight="1">
      <c r="A343" s="135">
        <v>26</v>
      </c>
      <c r="B343" s="508" t="s">
        <v>117</v>
      </c>
      <c r="C343" s="183">
        <f>'Office Minor'!C403</f>
        <v>85</v>
      </c>
      <c r="D343" s="183">
        <f>'Office Minor'!D403</f>
        <v>85</v>
      </c>
      <c r="E343" s="183">
        <f>'Office Minor'!E403</f>
        <v>1238602</v>
      </c>
      <c r="F343" s="183">
        <f>'Office Minor'!F403</f>
        <v>92895150</v>
      </c>
      <c r="G343" s="183">
        <f>'Office Minor'!G403</f>
        <v>25287000</v>
      </c>
      <c r="H343" s="183">
        <f>'Office Minor'!H403</f>
        <v>640</v>
      </c>
    </row>
    <row r="344" spans="1:8" s="507" customFormat="1" ht="17.100000000000001" customHeight="1">
      <c r="A344" s="135">
        <v>27</v>
      </c>
      <c r="B344" s="532" t="s">
        <v>134</v>
      </c>
      <c r="C344" s="135">
        <f>'Office Minor'!C415</f>
        <v>90</v>
      </c>
      <c r="D344" s="135">
        <f>'Office Minor'!D415</f>
        <v>183.45</v>
      </c>
      <c r="E344" s="135">
        <f>'Office Minor'!E415</f>
        <v>7141217</v>
      </c>
      <c r="F344" s="135">
        <f>'Office Minor'!F415</f>
        <v>2142365100</v>
      </c>
      <c r="G344" s="135">
        <f>'Office Minor'!G415</f>
        <v>37915000</v>
      </c>
      <c r="H344" s="135">
        <f>'Office Minor'!H415</f>
        <v>1500</v>
      </c>
    </row>
    <row r="345" spans="1:8" s="507" customFormat="1" ht="17.100000000000001" customHeight="1">
      <c r="A345" s="135">
        <v>28</v>
      </c>
      <c r="B345" s="508" t="s">
        <v>118</v>
      </c>
      <c r="C345" s="190">
        <f>'Office Minor'!C432</f>
        <v>72</v>
      </c>
      <c r="D345" s="190">
        <f>'Office Minor'!D432</f>
        <v>72</v>
      </c>
      <c r="E345" s="190">
        <f>'Office Minor'!E432</f>
        <v>5327496</v>
      </c>
      <c r="F345" s="190">
        <f>'Office Minor'!F432</f>
        <v>1065499200</v>
      </c>
      <c r="G345" s="190">
        <f>'Office Minor'!G432</f>
        <v>43068000</v>
      </c>
      <c r="H345" s="190">
        <f>'Office Minor'!H432</f>
        <v>222</v>
      </c>
    </row>
    <row r="346" spans="1:8" s="507" customFormat="1" ht="17.100000000000001" customHeight="1">
      <c r="A346" s="135">
        <v>29</v>
      </c>
      <c r="B346" s="508" t="s">
        <v>87</v>
      </c>
      <c r="C346" s="64">
        <f>'Office Minor'!C445</f>
        <v>242</v>
      </c>
      <c r="D346" s="64">
        <f>'Office Minor'!D445</f>
        <v>260.827</v>
      </c>
      <c r="E346" s="64">
        <f>'Office Minor'!E445</f>
        <v>5674033.3300000001</v>
      </c>
      <c r="F346" s="64">
        <f>'Office Minor'!F445</f>
        <v>680884000</v>
      </c>
      <c r="G346" s="64">
        <f>'Office Minor'!G445</f>
        <v>179400000</v>
      </c>
      <c r="H346" s="64">
        <f>'Office Minor'!H445</f>
        <v>600</v>
      </c>
    </row>
    <row r="347" spans="1:8" s="507" customFormat="1" ht="17.100000000000001" customHeight="1">
      <c r="A347" s="135">
        <v>30</v>
      </c>
      <c r="B347" s="508" t="s">
        <v>123</v>
      </c>
      <c r="C347" s="102">
        <f>'Office Minor'!C467</f>
        <v>159</v>
      </c>
      <c r="D347" s="102">
        <f>'Office Minor'!D467</f>
        <v>159.05000000000001</v>
      </c>
      <c r="E347" s="102">
        <f>'Office Minor'!E467</f>
        <v>268374</v>
      </c>
      <c r="F347" s="102">
        <f>'Office Minor'!F467</f>
        <v>26837400</v>
      </c>
      <c r="G347" s="102">
        <f>'Office Minor'!G467</f>
        <v>9062000</v>
      </c>
      <c r="H347" s="102">
        <f>'Office Minor'!H467</f>
        <v>900</v>
      </c>
    </row>
    <row r="348" spans="1:8" s="507" customFormat="1" ht="17.100000000000001" customHeight="1">
      <c r="A348" s="135">
        <v>31</v>
      </c>
      <c r="B348" s="508" t="s">
        <v>106</v>
      </c>
      <c r="C348" s="64">
        <f>'Office Minor'!C476</f>
        <v>293</v>
      </c>
      <c r="D348" s="64">
        <f>'Office Minor'!D476</f>
        <v>291.85000000000002</v>
      </c>
      <c r="E348" s="64">
        <f>'Office Minor'!E476</f>
        <v>786813</v>
      </c>
      <c r="F348" s="64">
        <f>'Office Minor'!F476</f>
        <v>55076910</v>
      </c>
      <c r="G348" s="64">
        <f>'Office Minor'!G476</f>
        <v>93988000</v>
      </c>
      <c r="H348" s="64">
        <f>'Office Minor'!H476</f>
        <v>4764</v>
      </c>
    </row>
    <row r="349" spans="1:8" s="507" customFormat="1" ht="17.100000000000001" customHeight="1">
      <c r="A349" s="135">
        <v>32</v>
      </c>
      <c r="B349" s="508" t="s">
        <v>88</v>
      </c>
      <c r="C349" s="135">
        <f>'Office Minor'!C493</f>
        <v>300</v>
      </c>
      <c r="D349" s="135">
        <f>'Office Minor'!D493</f>
        <v>300</v>
      </c>
      <c r="E349" s="135">
        <f>'Office Minor'!E493</f>
        <v>6840089</v>
      </c>
      <c r="F349" s="135">
        <f>'Office Minor'!F493</f>
        <v>1710022250</v>
      </c>
      <c r="G349" s="135">
        <f>'Office Minor'!G493</f>
        <v>170803000</v>
      </c>
      <c r="H349" s="135">
        <f>'Office Minor'!H493</f>
        <v>1500</v>
      </c>
    </row>
    <row r="350" spans="1:8" s="507" customFormat="1" ht="17.100000000000001" customHeight="1">
      <c r="A350" s="135">
        <v>33</v>
      </c>
      <c r="B350" s="508" t="s">
        <v>107</v>
      </c>
      <c r="C350" s="64">
        <f>'Office Minor'!C508</f>
        <v>4</v>
      </c>
      <c r="D350" s="64">
        <f>'Office Minor'!D508</f>
        <v>4</v>
      </c>
      <c r="E350" s="64">
        <f>'Office Minor'!E508</f>
        <v>1624.9449999999999</v>
      </c>
      <c r="F350" s="64">
        <f>'Office Minor'!F508</f>
        <v>64997.8</v>
      </c>
      <c r="G350" s="64">
        <f>'Office Minor'!G508</f>
        <v>79436</v>
      </c>
      <c r="H350" s="64">
        <f>'Office Minor'!H508</f>
        <v>4</v>
      </c>
    </row>
    <row r="351" spans="1:8" s="507" customFormat="1" ht="17.100000000000001" customHeight="1">
      <c r="A351" s="135">
        <v>34</v>
      </c>
      <c r="B351" s="196" t="s">
        <v>110</v>
      </c>
      <c r="C351" s="102">
        <f>'Office Minor'!C525</f>
        <v>14</v>
      </c>
      <c r="D351" s="102">
        <f>'Office Minor'!D525</f>
        <v>16</v>
      </c>
      <c r="E351" s="102">
        <f>'Office Minor'!E525</f>
        <v>0</v>
      </c>
      <c r="F351" s="102">
        <f>'Office Minor'!F525</f>
        <v>0</v>
      </c>
      <c r="G351" s="102">
        <f>'Office Minor'!G525</f>
        <v>12910000</v>
      </c>
      <c r="H351" s="102">
        <f>'Office Minor'!H525</f>
        <v>0</v>
      </c>
    </row>
    <row r="352" spans="1:8" s="507" customFormat="1" ht="17.100000000000001" customHeight="1">
      <c r="A352" s="135">
        <v>35</v>
      </c>
      <c r="B352" s="508" t="s">
        <v>97</v>
      </c>
      <c r="C352" s="64">
        <f>'Office Minor'!C541</f>
        <v>24</v>
      </c>
      <c r="D352" s="64">
        <f>'Office Minor'!D541</f>
        <v>24</v>
      </c>
      <c r="E352" s="64">
        <f>'Office Minor'!E541</f>
        <v>100826</v>
      </c>
      <c r="F352" s="64">
        <f>'Office Minor'!F541</f>
        <v>8066080</v>
      </c>
      <c r="G352" s="64">
        <f>'Office Minor'!G541</f>
        <v>2353200</v>
      </c>
      <c r="H352" s="64">
        <f>'Office Minor'!H541</f>
        <v>2385</v>
      </c>
    </row>
    <row r="353" spans="1:8" s="507" customFormat="1" ht="17.100000000000001" customHeight="1">
      <c r="A353" s="135">
        <v>36</v>
      </c>
      <c r="B353" s="508" t="s">
        <v>89</v>
      </c>
      <c r="C353" s="102">
        <f>'Office Minor'!C553</f>
        <v>35</v>
      </c>
      <c r="D353" s="102">
        <f>'Office Minor'!D553</f>
        <v>35.950000000000003</v>
      </c>
      <c r="E353" s="102">
        <f>'Office Minor'!E553</f>
        <v>606500</v>
      </c>
      <c r="F353" s="102">
        <f>'Office Minor'!F553</f>
        <v>30325000</v>
      </c>
      <c r="G353" s="102">
        <f>'Office Minor'!G553</f>
        <v>16584000</v>
      </c>
      <c r="H353" s="102">
        <f>'Office Minor'!H553</f>
        <v>1503</v>
      </c>
    </row>
    <row r="354" spans="1:8" s="507" customFormat="1" ht="17.100000000000001" customHeight="1">
      <c r="A354" s="135">
        <v>37</v>
      </c>
      <c r="B354" s="508" t="s">
        <v>119</v>
      </c>
      <c r="C354" s="184">
        <f>'Office Minor'!C569</f>
        <v>9</v>
      </c>
      <c r="D354" s="184">
        <f>'Office Minor'!D569</f>
        <v>9</v>
      </c>
      <c r="E354" s="184">
        <f>'Office Minor'!E569</f>
        <v>68720</v>
      </c>
      <c r="F354" s="184">
        <f>'Office Minor'!F569</f>
        <v>20616000</v>
      </c>
      <c r="G354" s="184">
        <f>'Office Minor'!G569</f>
        <v>4367000</v>
      </c>
      <c r="H354" s="184">
        <f>'Office Minor'!H569</f>
        <v>6</v>
      </c>
    </row>
    <row r="355" spans="1:8" s="507" customFormat="1" ht="17.100000000000001" customHeight="1">
      <c r="A355" s="135">
        <v>38</v>
      </c>
      <c r="B355" s="20" t="s">
        <v>330</v>
      </c>
      <c r="C355" s="184">
        <f>'Office Minor'!C589</f>
        <v>165</v>
      </c>
      <c r="D355" s="184">
        <f>'Office Minor'!D589</f>
        <v>168.86</v>
      </c>
      <c r="E355" s="184">
        <f>'Office Minor'!E589</f>
        <v>7400670.4970000004</v>
      </c>
      <c r="F355" s="184">
        <f>'Office Minor'!F589</f>
        <v>222020114.91299999</v>
      </c>
      <c r="G355" s="184">
        <f>'Office Minor'!G589</f>
        <v>223609000</v>
      </c>
      <c r="H355" s="184">
        <f>'Office Minor'!H589</f>
        <v>2500</v>
      </c>
    </row>
    <row r="356" spans="1:8" s="507" customFormat="1" ht="17.100000000000001" customHeight="1">
      <c r="A356" s="135">
        <v>39</v>
      </c>
      <c r="B356" s="508" t="s">
        <v>126</v>
      </c>
      <c r="C356" s="102">
        <f>'Office Minor'!C579</f>
        <v>6</v>
      </c>
      <c r="D356" s="102">
        <f>'Office Minor'!D579</f>
        <v>6</v>
      </c>
      <c r="E356" s="102">
        <f>'Office Minor'!E579</f>
        <v>10193.477999999999</v>
      </c>
      <c r="F356" s="102">
        <f>'Office Minor'!F579</f>
        <v>1019447.8</v>
      </c>
      <c r="G356" s="102">
        <f>'Office Minor'!G579</f>
        <v>234450</v>
      </c>
      <c r="H356" s="102">
        <f>'Office Minor'!H579</f>
        <v>30</v>
      </c>
    </row>
    <row r="357" spans="1:8" s="507" customFormat="1" ht="17.100000000000001" customHeight="1">
      <c r="A357" s="135">
        <v>40</v>
      </c>
      <c r="B357" s="522" t="s">
        <v>313</v>
      </c>
      <c r="C357" s="102">
        <f>'Office Minor'!C634</f>
        <v>36</v>
      </c>
      <c r="D357" s="102">
        <f>'Office Minor'!D634</f>
        <v>36</v>
      </c>
      <c r="E357" s="102">
        <f>'Office Minor'!E634</f>
        <v>349295</v>
      </c>
      <c r="F357" s="102">
        <f>'Office Minor'!F634</f>
        <v>25149240</v>
      </c>
      <c r="G357" s="102">
        <f>'Office Minor'!G634</f>
        <v>7777741</v>
      </c>
      <c r="H357" s="102">
        <f>'Office Minor'!H634</f>
        <v>190</v>
      </c>
    </row>
    <row r="358" spans="1:8" s="507" customFormat="1" ht="17.100000000000001" customHeight="1">
      <c r="A358" s="135">
        <v>41</v>
      </c>
      <c r="B358" s="508" t="s">
        <v>98</v>
      </c>
      <c r="C358" s="102">
        <f>'Office Minor'!C605</f>
        <v>3</v>
      </c>
      <c r="D358" s="102">
        <f>'Office Minor'!D605</f>
        <v>4</v>
      </c>
      <c r="E358" s="102">
        <f>'Office Minor'!E605</f>
        <v>2500</v>
      </c>
      <c r="F358" s="102">
        <f>'Office Minor'!F605</f>
        <v>250000</v>
      </c>
      <c r="G358" s="102">
        <f>'Office Minor'!G605</f>
        <v>82000</v>
      </c>
      <c r="H358" s="102">
        <f>'Office Minor'!H605</f>
        <v>20</v>
      </c>
    </row>
    <row r="359" spans="1:8" s="507" customFormat="1" ht="17.100000000000001" customHeight="1">
      <c r="A359" s="135">
        <v>42</v>
      </c>
      <c r="B359" s="508" t="s">
        <v>124</v>
      </c>
      <c r="C359" s="110">
        <f>'Office Minor'!C619</f>
        <v>122</v>
      </c>
      <c r="D359" s="110">
        <f>'Office Minor'!D619</f>
        <v>121.239</v>
      </c>
      <c r="E359" s="110">
        <f>'Office Minor'!E619</f>
        <v>231114</v>
      </c>
      <c r="F359" s="110">
        <f>'Office Minor'!F619</f>
        <v>69334200</v>
      </c>
      <c r="G359" s="110">
        <f>'Office Minor'!G619</f>
        <v>5927000</v>
      </c>
      <c r="H359" s="110">
        <f>'Office Minor'!H619</f>
        <v>1400</v>
      </c>
    </row>
    <row r="360" spans="1:8" s="507" customFormat="1" ht="17.100000000000001" customHeight="1">
      <c r="A360" s="135">
        <v>43</v>
      </c>
      <c r="B360" s="508" t="s">
        <v>99</v>
      </c>
      <c r="C360" s="240">
        <f>'Office Minor'!C651</f>
        <v>148</v>
      </c>
      <c r="D360" s="240">
        <f>'Office Minor'!D651</f>
        <v>148</v>
      </c>
      <c r="E360" s="240">
        <f>'Office Minor'!E651</f>
        <v>1060148</v>
      </c>
      <c r="F360" s="240">
        <f>'Office Minor'!F651</f>
        <v>265037000</v>
      </c>
      <c r="G360" s="240">
        <f>'Office Minor'!G651</f>
        <v>104054934</v>
      </c>
      <c r="H360" s="240">
        <f>'Office Minor'!H651</f>
        <v>315</v>
      </c>
    </row>
    <row r="361" spans="1:8" s="507" customFormat="1" ht="17.100000000000001" customHeight="1">
      <c r="A361" s="135">
        <v>44</v>
      </c>
      <c r="B361" s="508" t="s">
        <v>137</v>
      </c>
      <c r="C361" s="110">
        <f>'Office Minor'!C686</f>
        <v>183</v>
      </c>
      <c r="D361" s="110">
        <f>'Office Minor'!D686</f>
        <v>205</v>
      </c>
      <c r="E361" s="110">
        <f>'Office Minor'!E686</f>
        <v>2385640</v>
      </c>
      <c r="F361" s="110">
        <f>'Office Minor'!F686</f>
        <v>477128000</v>
      </c>
      <c r="G361" s="110">
        <f>'Office Minor'!G686</f>
        <v>39507000</v>
      </c>
      <c r="H361" s="110">
        <f>'Office Minor'!H686</f>
        <v>1550</v>
      </c>
    </row>
    <row r="362" spans="1:8" s="507" customFormat="1" ht="17.100000000000001" customHeight="1">
      <c r="A362" s="135">
        <v>45</v>
      </c>
      <c r="B362" s="508" t="s">
        <v>115</v>
      </c>
      <c r="C362" s="64">
        <f>'Office Minor'!C707</f>
        <v>64</v>
      </c>
      <c r="D362" s="64">
        <f>'Office Minor'!D707</f>
        <v>58.92</v>
      </c>
      <c r="E362" s="64">
        <f>'Office Minor'!E707</f>
        <v>103703</v>
      </c>
      <c r="F362" s="64">
        <f>'Office Minor'!F707</f>
        <v>5185150</v>
      </c>
      <c r="G362" s="64">
        <f>'Office Minor'!G707</f>
        <v>2800000</v>
      </c>
      <c r="H362" s="64">
        <f>'Office Minor'!H707</f>
        <v>155</v>
      </c>
    </row>
    <row r="363" spans="1:8" s="507" customFormat="1" ht="17.100000000000001" customHeight="1">
      <c r="A363" s="135">
        <v>46</v>
      </c>
      <c r="B363" s="508" t="s">
        <v>82</v>
      </c>
      <c r="C363" s="102">
        <f>'Office Minor'!C726</f>
        <v>143</v>
      </c>
      <c r="D363" s="102">
        <f>'Office Minor'!D726</f>
        <v>153.30000000000001</v>
      </c>
      <c r="E363" s="102">
        <f>'Office Minor'!E726</f>
        <v>2418957</v>
      </c>
      <c r="F363" s="102">
        <f>'Office Minor'!F726</f>
        <v>1088530650</v>
      </c>
      <c r="G363" s="102">
        <f>'Office Minor'!G726</f>
        <v>114194820</v>
      </c>
      <c r="H363" s="102">
        <f>'Office Minor'!H726</f>
        <v>685</v>
      </c>
    </row>
    <row r="364" spans="1:8" s="507" customFormat="1" ht="17.100000000000001" customHeight="1">
      <c r="A364" s="773" t="s">
        <v>49</v>
      </c>
      <c r="B364" s="774"/>
      <c r="C364" s="255">
        <f>SUM(C318:C363)</f>
        <v>5678</v>
      </c>
      <c r="D364" s="504">
        <f>SUM(D318:D363)</f>
        <v>6228.8827000000001</v>
      </c>
      <c r="E364" s="505">
        <f>SUM(E318:E363)</f>
        <v>129288156.89999999</v>
      </c>
      <c r="F364" s="505">
        <f>SUM(F318:F363)</f>
        <v>24125456797.592999</v>
      </c>
      <c r="G364" s="505">
        <f>SUM(G318:G363)</f>
        <v>3221989396</v>
      </c>
      <c r="H364" s="505">
        <f t="shared" ref="H364" si="20">SUM(H318:H363)</f>
        <v>56788</v>
      </c>
    </row>
    <row r="365" spans="1:8" s="507" customFormat="1" ht="17.100000000000001" customHeight="1">
      <c r="A365" s="530"/>
      <c r="B365" s="530"/>
      <c r="C365" s="530"/>
      <c r="D365" s="530"/>
      <c r="E365" s="530"/>
      <c r="F365" s="530"/>
      <c r="G365" s="530"/>
      <c r="H365" s="530"/>
    </row>
    <row r="366" spans="1:8" s="507" customFormat="1" ht="17.100000000000001" customHeight="1">
      <c r="A366" s="785" t="s">
        <v>36</v>
      </c>
      <c r="B366" s="785"/>
      <c r="C366" s="785"/>
      <c r="D366" s="785"/>
      <c r="E366" s="785"/>
      <c r="F366" s="785"/>
      <c r="G366" s="785"/>
      <c r="H366" s="785"/>
    </row>
    <row r="367" spans="1:8" s="507" customFormat="1" ht="17.100000000000001" customHeight="1">
      <c r="A367" s="779" t="s">
        <v>2</v>
      </c>
      <c r="B367" s="781" t="s">
        <v>76</v>
      </c>
      <c r="C367" s="709" t="s">
        <v>4</v>
      </c>
      <c r="D367" s="709" t="s">
        <v>5</v>
      </c>
      <c r="E367" s="709" t="s">
        <v>6</v>
      </c>
      <c r="F367" s="709" t="s">
        <v>7</v>
      </c>
      <c r="G367" s="709" t="s">
        <v>8</v>
      </c>
      <c r="H367" s="709" t="s">
        <v>9</v>
      </c>
    </row>
    <row r="368" spans="1:8" s="507" customFormat="1" ht="17.100000000000001" customHeight="1">
      <c r="A368" s="780"/>
      <c r="B368" s="782"/>
      <c r="C368" s="4" t="s">
        <v>10</v>
      </c>
      <c r="D368" s="4" t="s">
        <v>77</v>
      </c>
      <c r="E368" s="4" t="s">
        <v>78</v>
      </c>
      <c r="F368" s="54" t="s">
        <v>79</v>
      </c>
      <c r="G368" s="54" t="s">
        <v>79</v>
      </c>
      <c r="H368" s="4" t="s">
        <v>12</v>
      </c>
    </row>
    <row r="369" spans="1:8" s="507" customFormat="1" ht="17.100000000000001" customHeight="1">
      <c r="A369" s="135">
        <v>1</v>
      </c>
      <c r="B369" s="20" t="s">
        <v>80</v>
      </c>
      <c r="C369" s="135">
        <f>'Office Minor'!C158</f>
        <v>3</v>
      </c>
      <c r="D369" s="135">
        <f>'Office Minor'!D158</f>
        <v>121.38</v>
      </c>
      <c r="E369" s="135">
        <f>'Office Minor'!E158</f>
        <v>2350</v>
      </c>
      <c r="F369" s="135">
        <f>'Office Minor'!F158</f>
        <v>3055000</v>
      </c>
      <c r="G369" s="135">
        <f>'Office Minor'!G158</f>
        <v>689840</v>
      </c>
      <c r="H369" s="135">
        <f>'Office Minor'!H158</f>
        <v>15</v>
      </c>
    </row>
    <row r="370" spans="1:8" s="507" customFormat="1" ht="17.100000000000001" customHeight="1">
      <c r="A370" s="135">
        <v>2</v>
      </c>
      <c r="B370" s="522" t="s">
        <v>313</v>
      </c>
      <c r="C370" s="135">
        <f>'Office Minor'!C639</f>
        <v>7</v>
      </c>
      <c r="D370" s="135">
        <f>'Office Minor'!D639</f>
        <v>33.6</v>
      </c>
      <c r="E370" s="135">
        <f>'Office Minor'!E639</f>
        <v>3163</v>
      </c>
      <c r="F370" s="135">
        <f>'Office Minor'!F639</f>
        <v>6326000</v>
      </c>
      <c r="G370" s="135">
        <f>'Office Minor'!G639</f>
        <v>155715</v>
      </c>
      <c r="H370" s="135">
        <f>'Office Minor'!H639</f>
        <v>7</v>
      </c>
    </row>
    <row r="371" spans="1:8" s="507" customFormat="1" ht="17.100000000000001" customHeight="1">
      <c r="A371" s="135">
        <v>3</v>
      </c>
      <c r="B371" s="20" t="s">
        <v>86</v>
      </c>
      <c r="C371" s="135">
        <f>'Office Minor'!C343</f>
        <v>5</v>
      </c>
      <c r="D371" s="135">
        <f>'Office Minor'!D343</f>
        <v>53.13</v>
      </c>
      <c r="E371" s="135">
        <f>'Office Minor'!E343</f>
        <v>0</v>
      </c>
      <c r="F371" s="135">
        <f>'Office Minor'!F343</f>
        <v>0</v>
      </c>
      <c r="G371" s="135">
        <f>'Office Minor'!G343</f>
        <v>0</v>
      </c>
      <c r="H371" s="135">
        <f>'Office Minor'!H343</f>
        <v>0</v>
      </c>
    </row>
    <row r="372" spans="1:8" s="507" customFormat="1" ht="17.100000000000001" customHeight="1">
      <c r="A372" s="773" t="s">
        <v>49</v>
      </c>
      <c r="B372" s="774"/>
      <c r="C372" s="256">
        <f t="shared" ref="C372:H372" si="21">SUM(C369:C371)</f>
        <v>15</v>
      </c>
      <c r="D372" s="257">
        <f t="shared" si="21"/>
        <v>208.10999999999999</v>
      </c>
      <c r="E372" s="258">
        <f t="shared" si="21"/>
        <v>5513</v>
      </c>
      <c r="F372" s="258">
        <f t="shared" si="21"/>
        <v>9381000</v>
      </c>
      <c r="G372" s="258">
        <f t="shared" si="21"/>
        <v>845555</v>
      </c>
      <c r="H372" s="256">
        <f t="shared" si="21"/>
        <v>22</v>
      </c>
    </row>
    <row r="373" spans="1:8" s="507" customFormat="1" ht="17.100000000000001" customHeight="1">
      <c r="A373" s="530"/>
      <c r="B373" s="530"/>
      <c r="C373" s="530"/>
      <c r="D373" s="530"/>
      <c r="E373" s="530"/>
      <c r="F373" s="530"/>
      <c r="G373" s="530"/>
      <c r="H373" s="530"/>
    </row>
    <row r="374" spans="1:8" s="507" customFormat="1" ht="17.100000000000001" customHeight="1">
      <c r="A374" s="785" t="s">
        <v>316</v>
      </c>
      <c r="B374" s="785"/>
      <c r="C374" s="785"/>
      <c r="D374" s="785"/>
      <c r="E374" s="785"/>
      <c r="F374" s="785"/>
      <c r="G374" s="785"/>
      <c r="H374" s="785"/>
    </row>
    <row r="375" spans="1:8" s="507" customFormat="1" ht="17.100000000000001" customHeight="1">
      <c r="A375" s="779" t="s">
        <v>2</v>
      </c>
      <c r="B375" s="781" t="s">
        <v>76</v>
      </c>
      <c r="C375" s="709" t="s">
        <v>4</v>
      </c>
      <c r="D375" s="709" t="s">
        <v>5</v>
      </c>
      <c r="E375" s="709" t="s">
        <v>6</v>
      </c>
      <c r="F375" s="709" t="s">
        <v>7</v>
      </c>
      <c r="G375" s="709" t="s">
        <v>8</v>
      </c>
      <c r="H375" s="709" t="s">
        <v>9</v>
      </c>
    </row>
    <row r="376" spans="1:8" s="507" customFormat="1" ht="17.100000000000001" customHeight="1">
      <c r="A376" s="780"/>
      <c r="B376" s="782"/>
      <c r="C376" s="4" t="s">
        <v>10</v>
      </c>
      <c r="D376" s="4" t="s">
        <v>77</v>
      </c>
      <c r="E376" s="4" t="s">
        <v>78</v>
      </c>
      <c r="F376" s="54" t="s">
        <v>79</v>
      </c>
      <c r="G376" s="54" t="s">
        <v>79</v>
      </c>
      <c r="H376" s="4" t="s">
        <v>12</v>
      </c>
    </row>
    <row r="377" spans="1:8" s="507" customFormat="1" ht="17.100000000000001" customHeight="1">
      <c r="A377" s="135">
        <v>1</v>
      </c>
      <c r="B377" s="20" t="s">
        <v>330</v>
      </c>
      <c r="C377" s="110">
        <f>'Office Minor'!C592</f>
        <v>3</v>
      </c>
      <c r="D377" s="110">
        <f>'Office Minor'!D592</f>
        <v>966.95</v>
      </c>
      <c r="E377" s="110">
        <f>'Office Minor'!E592</f>
        <v>0</v>
      </c>
      <c r="F377" s="110">
        <f>'Office Minor'!F592</f>
        <v>0</v>
      </c>
      <c r="G377" s="110">
        <f>'Office Minor'!G592</f>
        <v>1337000</v>
      </c>
      <c r="H377" s="110">
        <f>'Office Minor'!H592</f>
        <v>0</v>
      </c>
    </row>
    <row r="378" spans="1:8" s="507" customFormat="1" ht="17.100000000000001" customHeight="1">
      <c r="A378" s="135">
        <v>2</v>
      </c>
      <c r="B378" s="20" t="s">
        <v>134</v>
      </c>
      <c r="C378" s="135">
        <f>'Office Minor'!C414</f>
        <v>4</v>
      </c>
      <c r="D378" s="135">
        <f>'Office Minor'!D414</f>
        <v>87.548199999999994</v>
      </c>
      <c r="E378" s="135">
        <f>'Office Minor'!E414</f>
        <v>1340</v>
      </c>
      <c r="F378" s="135">
        <f>'Office Minor'!F414</f>
        <v>804000</v>
      </c>
      <c r="G378" s="135">
        <f>'Office Minor'!G414</f>
        <v>134000</v>
      </c>
      <c r="H378" s="135">
        <f>'Office Minor'!H414</f>
        <v>20</v>
      </c>
    </row>
    <row r="379" spans="1:8" s="507" customFormat="1" ht="17.100000000000001" customHeight="1">
      <c r="A379" s="773" t="s">
        <v>49</v>
      </c>
      <c r="B379" s="774"/>
      <c r="C379" s="256">
        <f t="shared" ref="C379:H379" si="22">SUM(C377:C378)</f>
        <v>7</v>
      </c>
      <c r="D379" s="257">
        <f t="shared" si="22"/>
        <v>1054.4982</v>
      </c>
      <c r="E379" s="258">
        <f t="shared" si="22"/>
        <v>1340</v>
      </c>
      <c r="F379" s="258">
        <f t="shared" si="22"/>
        <v>804000</v>
      </c>
      <c r="G379" s="258">
        <f t="shared" si="22"/>
        <v>1471000</v>
      </c>
      <c r="H379" s="256">
        <f t="shared" si="22"/>
        <v>20</v>
      </c>
    </row>
    <row r="380" spans="1:8" s="507" customFormat="1" ht="17.100000000000001" customHeight="1">
      <c r="A380" s="530"/>
      <c r="B380" s="530"/>
      <c r="C380" s="530"/>
      <c r="D380" s="530"/>
      <c r="E380" s="530"/>
      <c r="F380" s="530"/>
      <c r="G380" s="530"/>
      <c r="H380" s="530"/>
    </row>
    <row r="381" spans="1:8" s="507" customFormat="1" ht="17.100000000000001" customHeight="1">
      <c r="A381" s="797" t="s">
        <v>64</v>
      </c>
      <c r="B381" s="797"/>
      <c r="C381" s="797"/>
      <c r="D381" s="797"/>
      <c r="E381" s="797"/>
      <c r="F381" s="797"/>
      <c r="G381" s="797"/>
      <c r="H381" s="797"/>
    </row>
    <row r="382" spans="1:8" s="507" customFormat="1" ht="17.100000000000001" customHeight="1">
      <c r="A382" s="779" t="s">
        <v>2</v>
      </c>
      <c r="B382" s="781" t="s">
        <v>76</v>
      </c>
      <c r="C382" s="709" t="s">
        <v>4</v>
      </c>
      <c r="D382" s="709" t="s">
        <v>5</v>
      </c>
      <c r="E382" s="709" t="s">
        <v>6</v>
      </c>
      <c r="F382" s="709" t="s">
        <v>7</v>
      </c>
      <c r="G382" s="709" t="s">
        <v>8</v>
      </c>
      <c r="H382" s="709" t="s">
        <v>9</v>
      </c>
    </row>
    <row r="383" spans="1:8" s="507" customFormat="1" ht="17.100000000000001" customHeight="1">
      <c r="A383" s="780"/>
      <c r="B383" s="782"/>
      <c r="C383" s="4" t="s">
        <v>10</v>
      </c>
      <c r="D383" s="4" t="s">
        <v>51</v>
      </c>
      <c r="E383" s="4" t="s">
        <v>78</v>
      </c>
      <c r="F383" s="54" t="s">
        <v>79</v>
      </c>
      <c r="G383" s="54" t="s">
        <v>79</v>
      </c>
      <c r="H383" s="4" t="s">
        <v>12</v>
      </c>
    </row>
    <row r="384" spans="1:8" s="507" customFormat="1" ht="17.100000000000001" customHeight="1">
      <c r="A384" s="192">
        <v>1</v>
      </c>
      <c r="B384" s="193" t="s">
        <v>91</v>
      </c>
      <c r="C384" s="163">
        <f>'Office Minor'!C28</f>
        <v>0</v>
      </c>
      <c r="D384" s="163">
        <f>'Office Minor'!D28</f>
        <v>0</v>
      </c>
      <c r="E384" s="163">
        <f>'Office Minor'!E28</f>
        <v>578209</v>
      </c>
      <c r="F384" s="163">
        <f>'Office Minor'!F28</f>
        <v>20237315</v>
      </c>
      <c r="G384" s="163">
        <f>'Office Minor'!G28</f>
        <v>2023732</v>
      </c>
      <c r="H384" s="163">
        <f>'Office Minor'!H28</f>
        <v>25</v>
      </c>
    </row>
    <row r="385" spans="1:8" s="507" customFormat="1" ht="17.100000000000001" customHeight="1">
      <c r="A385" s="135">
        <v>2</v>
      </c>
      <c r="B385" s="531" t="s">
        <v>143</v>
      </c>
      <c r="C385" s="135">
        <f>'Office Minor'!C58</f>
        <v>0</v>
      </c>
      <c r="D385" s="135">
        <f>'Office Minor'!D58</f>
        <v>0</v>
      </c>
      <c r="E385" s="135">
        <f>'Office Minor'!E58</f>
        <v>48900</v>
      </c>
      <c r="F385" s="135">
        <f>'Office Minor'!F58</f>
        <v>2200500</v>
      </c>
      <c r="G385" s="135">
        <f>'Office Minor'!G58</f>
        <v>1349160</v>
      </c>
      <c r="H385" s="135">
        <f>'Office Minor'!H58</f>
        <v>610</v>
      </c>
    </row>
    <row r="386" spans="1:8" s="507" customFormat="1" ht="17.100000000000001" customHeight="1">
      <c r="A386" s="135">
        <v>3</v>
      </c>
      <c r="B386" s="508" t="s">
        <v>138</v>
      </c>
      <c r="C386" s="184">
        <f>'Office Minor'!C84</f>
        <v>0</v>
      </c>
      <c r="D386" s="184">
        <f>'Office Minor'!D84</f>
        <v>0</v>
      </c>
      <c r="E386" s="184">
        <f>'Office Minor'!E84</f>
        <v>962327</v>
      </c>
      <c r="F386" s="184">
        <f>'Office Minor'!F84</f>
        <v>67362890</v>
      </c>
      <c r="G386" s="184">
        <f>'Office Minor'!G84</f>
        <v>2887000</v>
      </c>
      <c r="H386" s="184">
        <f>'Office Minor'!H84</f>
        <v>0</v>
      </c>
    </row>
    <row r="387" spans="1:8" s="507" customFormat="1" ht="17.100000000000001" customHeight="1">
      <c r="A387" s="135">
        <v>4</v>
      </c>
      <c r="B387" s="508" t="s">
        <v>103</v>
      </c>
      <c r="C387" s="102">
        <f>'Office Minor'!C232</f>
        <v>0</v>
      </c>
      <c r="D387" s="102">
        <f>'Office Minor'!D232</f>
        <v>0</v>
      </c>
      <c r="E387" s="102">
        <f>'Office Minor'!E232</f>
        <v>229773</v>
      </c>
      <c r="F387" s="102">
        <f>'Office Minor'!F232</f>
        <v>25275030</v>
      </c>
      <c r="G387" s="102">
        <f>'Office Minor'!G232</f>
        <v>12831702</v>
      </c>
      <c r="H387" s="102">
        <f>'Office Minor'!H232</f>
        <v>0</v>
      </c>
    </row>
    <row r="388" spans="1:8" s="507" customFormat="1" ht="17.100000000000001" customHeight="1">
      <c r="A388" s="135">
        <v>5</v>
      </c>
      <c r="B388" s="508" t="s">
        <v>152</v>
      </c>
      <c r="C388" s="102">
        <f>'Office Minor'!C322</f>
        <v>0</v>
      </c>
      <c r="D388" s="102">
        <f>'Office Minor'!D322</f>
        <v>0</v>
      </c>
      <c r="E388" s="102">
        <f>'Office Minor'!E322</f>
        <v>559767</v>
      </c>
      <c r="F388" s="102">
        <f>'Office Minor'!F322</f>
        <v>13994175</v>
      </c>
      <c r="G388" s="102">
        <f>'Office Minor'!G322</f>
        <v>1679300</v>
      </c>
      <c r="H388" s="102">
        <f>'Office Minor'!H322</f>
        <v>0</v>
      </c>
    </row>
    <row r="389" spans="1:8" s="507" customFormat="1" ht="17.100000000000001" customHeight="1">
      <c r="A389" s="135">
        <v>6</v>
      </c>
      <c r="B389" s="508" t="s">
        <v>117</v>
      </c>
      <c r="C389" s="102">
        <f>'Office Minor'!C404</f>
        <v>7</v>
      </c>
      <c r="D389" s="102">
        <f>'Office Minor'!D404</f>
        <v>7</v>
      </c>
      <c r="E389" s="102">
        <f>'Office Minor'!E404</f>
        <v>0</v>
      </c>
      <c r="F389" s="102">
        <f>'Office Minor'!F404</f>
        <v>0</v>
      </c>
      <c r="G389" s="102">
        <f>'Office Minor'!G404</f>
        <v>71000</v>
      </c>
      <c r="H389" s="102">
        <f>'Office Minor'!H404</f>
        <v>0</v>
      </c>
    </row>
    <row r="390" spans="1:8" s="507" customFormat="1" ht="17.100000000000001" customHeight="1">
      <c r="A390" s="135">
        <v>7</v>
      </c>
      <c r="B390" s="508" t="s">
        <v>127</v>
      </c>
      <c r="C390" s="252">
        <f>'Office Minor'!C372</f>
        <v>0</v>
      </c>
      <c r="D390" s="252">
        <f>'Office Minor'!D372</f>
        <v>0</v>
      </c>
      <c r="E390" s="252">
        <f>'Office Minor'!E372</f>
        <v>1936878</v>
      </c>
      <c r="F390" s="252">
        <f>'Office Minor'!F372</f>
        <v>48421950</v>
      </c>
      <c r="G390" s="252">
        <f>'Office Minor'!G372</f>
        <v>2799000</v>
      </c>
      <c r="H390" s="252">
        <f>'Office Minor'!H372</f>
        <v>350</v>
      </c>
    </row>
    <row r="391" spans="1:8" s="507" customFormat="1" ht="17.100000000000001" customHeight="1">
      <c r="A391" s="135">
        <v>8</v>
      </c>
      <c r="B391" s="508" t="s">
        <v>134</v>
      </c>
      <c r="C391" s="102">
        <f>'Office Minor'!C420</f>
        <v>0</v>
      </c>
      <c r="D391" s="102">
        <f>'Office Minor'!D420</f>
        <v>0</v>
      </c>
      <c r="E391" s="102">
        <f>'Office Minor'!E420</f>
        <v>66667</v>
      </c>
      <c r="F391" s="102">
        <f>'Office Minor'!F420</f>
        <v>20000010</v>
      </c>
      <c r="G391" s="102">
        <f>'Office Minor'!G420</f>
        <v>2000000</v>
      </c>
      <c r="H391" s="102">
        <f>'Office Minor'!H420</f>
        <v>200</v>
      </c>
    </row>
    <row r="392" spans="1:8" s="507" customFormat="1" ht="17.100000000000001" customHeight="1">
      <c r="A392" s="135">
        <v>9</v>
      </c>
      <c r="B392" s="508" t="s">
        <v>118</v>
      </c>
      <c r="C392" s="64">
        <f>'Office Minor'!C436</f>
        <v>0</v>
      </c>
      <c r="D392" s="64">
        <f>'Office Minor'!D436</f>
        <v>0</v>
      </c>
      <c r="E392" s="64">
        <f>'Office Minor'!E436</f>
        <v>0</v>
      </c>
      <c r="F392" s="64">
        <f>'Office Minor'!F436</f>
        <v>0</v>
      </c>
      <c r="G392" s="64">
        <f>'Office Minor'!G436</f>
        <v>0</v>
      </c>
      <c r="H392" s="64">
        <f>'Office Minor'!H436</f>
        <v>0</v>
      </c>
    </row>
    <row r="393" spans="1:8" s="507" customFormat="1" ht="17.100000000000001" customHeight="1">
      <c r="A393" s="135">
        <v>10</v>
      </c>
      <c r="B393" s="196" t="s">
        <v>110</v>
      </c>
      <c r="C393" s="64">
        <f>'Office Minor'!C528</f>
        <v>0</v>
      </c>
      <c r="D393" s="64">
        <f>'Office Minor'!D528</f>
        <v>0</v>
      </c>
      <c r="E393" s="64">
        <f>'Office Minor'!E528</f>
        <v>0</v>
      </c>
      <c r="F393" s="64">
        <f>'Office Minor'!F528</f>
        <v>0</v>
      </c>
      <c r="G393" s="64">
        <f>'Office Minor'!G528</f>
        <v>3136000</v>
      </c>
      <c r="H393" s="64">
        <f>'Office Minor'!H528</f>
        <v>0</v>
      </c>
    </row>
    <row r="394" spans="1:8" s="507" customFormat="1" ht="17.100000000000001" customHeight="1">
      <c r="A394" s="773" t="s">
        <v>49</v>
      </c>
      <c r="B394" s="774"/>
      <c r="C394" s="255">
        <f t="shared" ref="C394:H394" si="23">SUM(C384:C393)</f>
        <v>7</v>
      </c>
      <c r="D394" s="505">
        <f t="shared" si="23"/>
        <v>7</v>
      </c>
      <c r="E394" s="505">
        <f t="shared" si="23"/>
        <v>4382521</v>
      </c>
      <c r="F394" s="255">
        <f t="shared" si="23"/>
        <v>197491870</v>
      </c>
      <c r="G394" s="505">
        <f t="shared" si="23"/>
        <v>28776894</v>
      </c>
      <c r="H394" s="505">
        <f t="shared" si="23"/>
        <v>1185</v>
      </c>
    </row>
    <row r="395" spans="1:8" s="507" customFormat="1" ht="17.100000000000001" customHeight="1">
      <c r="A395" s="530"/>
      <c r="B395" s="530"/>
      <c r="C395" s="530"/>
      <c r="D395" s="530"/>
      <c r="E395" s="530"/>
      <c r="F395" s="530"/>
      <c r="G395" s="530"/>
      <c r="H395" s="530"/>
    </row>
    <row r="396" spans="1:8" s="507" customFormat="1" ht="17.100000000000001" customHeight="1">
      <c r="A396" s="797" t="s">
        <v>145</v>
      </c>
      <c r="B396" s="797"/>
      <c r="C396" s="797"/>
      <c r="D396" s="797"/>
      <c r="E396" s="797"/>
      <c r="F396" s="797"/>
      <c r="G396" s="797"/>
      <c r="H396" s="797"/>
    </row>
    <row r="397" spans="1:8" s="507" customFormat="1" ht="17.100000000000001" customHeight="1">
      <c r="A397" s="779" t="s">
        <v>2</v>
      </c>
      <c r="B397" s="781" t="s">
        <v>76</v>
      </c>
      <c r="C397" s="709" t="s">
        <v>4</v>
      </c>
      <c r="D397" s="709" t="s">
        <v>5</v>
      </c>
      <c r="E397" s="709" t="s">
        <v>6</v>
      </c>
      <c r="F397" s="709" t="s">
        <v>7</v>
      </c>
      <c r="G397" s="709" t="s">
        <v>8</v>
      </c>
      <c r="H397" s="709" t="s">
        <v>9</v>
      </c>
    </row>
    <row r="398" spans="1:8" s="507" customFormat="1" ht="17.100000000000001" customHeight="1">
      <c r="A398" s="780"/>
      <c r="B398" s="782"/>
      <c r="C398" s="4" t="s">
        <v>10</v>
      </c>
      <c r="D398" s="4" t="s">
        <v>51</v>
      </c>
      <c r="E398" s="4" t="s">
        <v>78</v>
      </c>
      <c r="F398" s="54" t="s">
        <v>79</v>
      </c>
      <c r="G398" s="54" t="s">
        <v>79</v>
      </c>
      <c r="H398" s="4" t="s">
        <v>12</v>
      </c>
    </row>
    <row r="399" spans="1:8" s="507" customFormat="1" ht="17.100000000000001" customHeight="1">
      <c r="A399" s="272">
        <v>1</v>
      </c>
      <c r="B399" s="194" t="s">
        <v>138</v>
      </c>
      <c r="C399" s="102">
        <f>'Office Minor'!C85</f>
        <v>0</v>
      </c>
      <c r="D399" s="102">
        <f>'Office Minor'!D85</f>
        <v>0</v>
      </c>
      <c r="E399" s="102">
        <f>'Office Minor'!E85</f>
        <v>292072</v>
      </c>
      <c r="F399" s="102">
        <f>'Office Minor'!F85</f>
        <v>73018000</v>
      </c>
      <c r="G399" s="102">
        <f>'Office Minor'!G85</f>
        <v>6718000</v>
      </c>
      <c r="H399" s="102">
        <f>'Office Minor'!H85</f>
        <v>0</v>
      </c>
    </row>
    <row r="400" spans="1:8" s="507" customFormat="1" ht="17.100000000000001" customHeight="1">
      <c r="A400" s="272">
        <v>2</v>
      </c>
      <c r="B400" s="508" t="s">
        <v>103</v>
      </c>
      <c r="C400" s="110">
        <f>'Office Minor'!C234+'Office Minor'!C235</f>
        <v>0</v>
      </c>
      <c r="D400" s="110">
        <f>'Office Minor'!D234+'Office Minor'!D235</f>
        <v>0</v>
      </c>
      <c r="E400" s="110">
        <f>'Office Minor'!E234+'Office Minor'!E235</f>
        <v>41232</v>
      </c>
      <c r="F400" s="110">
        <f>'Office Minor'!F234+'Office Minor'!F235</f>
        <v>5156880</v>
      </c>
      <c r="G400" s="110">
        <f>'Office Minor'!G234+'Office Minor'!G235</f>
        <v>2302600</v>
      </c>
      <c r="H400" s="110">
        <f>'Office Minor'!H234+'Office Minor'!H235</f>
        <v>0</v>
      </c>
    </row>
    <row r="401" spans="1:8" s="507" customFormat="1" ht="17.100000000000001" customHeight="1">
      <c r="A401" s="272">
        <v>3</v>
      </c>
      <c r="B401" s="531" t="s">
        <v>143</v>
      </c>
      <c r="C401" s="279">
        <f>'Office Minor'!C57</f>
        <v>0</v>
      </c>
      <c r="D401" s="279">
        <f>'Office Minor'!D57</f>
        <v>0</v>
      </c>
      <c r="E401" s="279">
        <f>'Office Minor'!E57</f>
        <v>180400</v>
      </c>
      <c r="F401" s="279">
        <f>'Office Minor'!F57</f>
        <v>22550000</v>
      </c>
      <c r="G401" s="279">
        <f>'Office Minor'!G57</f>
        <v>820850</v>
      </c>
      <c r="H401" s="279">
        <f>'Office Minor'!H57</f>
        <v>1511</v>
      </c>
    </row>
    <row r="402" spans="1:8" s="507" customFormat="1" ht="17.100000000000001" customHeight="1">
      <c r="A402" s="272">
        <v>4</v>
      </c>
      <c r="B402" s="508" t="s">
        <v>152</v>
      </c>
      <c r="C402" s="64">
        <f>'Office Minor'!C323</f>
        <v>0</v>
      </c>
      <c r="D402" s="64">
        <f>'Office Minor'!D323</f>
        <v>0</v>
      </c>
      <c r="E402" s="64">
        <f>'Office Minor'!E323</f>
        <v>1614237</v>
      </c>
      <c r="F402" s="64">
        <f>'Office Minor'!F323</f>
        <v>161423700</v>
      </c>
      <c r="G402" s="64">
        <f>'Office Minor'!G323</f>
        <v>31308800</v>
      </c>
      <c r="H402" s="64">
        <f>'Office Minor'!H323</f>
        <v>0</v>
      </c>
    </row>
    <row r="403" spans="1:8" s="507" customFormat="1" ht="17.100000000000001" customHeight="1">
      <c r="A403" s="272">
        <v>5</v>
      </c>
      <c r="B403" s="508" t="s">
        <v>127</v>
      </c>
      <c r="C403" s="252">
        <f>'Office Minor'!C371</f>
        <v>0</v>
      </c>
      <c r="D403" s="252">
        <f>'Office Minor'!D371</f>
        <v>0</v>
      </c>
      <c r="E403" s="252">
        <f>'Office Minor'!E371</f>
        <v>33180</v>
      </c>
      <c r="F403" s="252">
        <f>'Office Minor'!F371</f>
        <v>3318000</v>
      </c>
      <c r="G403" s="252">
        <f>'Office Minor'!G371</f>
        <v>800000</v>
      </c>
      <c r="H403" s="252">
        <f>'Office Minor'!H371</f>
        <v>125</v>
      </c>
    </row>
    <row r="404" spans="1:8" s="507" customFormat="1" ht="17.100000000000001" customHeight="1">
      <c r="A404" s="272">
        <v>6</v>
      </c>
      <c r="B404" s="508" t="s">
        <v>126</v>
      </c>
      <c r="C404" s="64">
        <f>'Office Minor'!C580</f>
        <v>0</v>
      </c>
      <c r="D404" s="64">
        <f>'Office Minor'!D580</f>
        <v>0</v>
      </c>
      <c r="E404" s="64">
        <f>'Office Minor'!E580</f>
        <v>111617.39</v>
      </c>
      <c r="F404" s="64">
        <f>'Office Minor'!F580</f>
        <v>11161739</v>
      </c>
      <c r="G404" s="64">
        <f>'Office Minor'!G580</f>
        <v>2567200</v>
      </c>
      <c r="H404" s="64">
        <f>'Office Minor'!H580</f>
        <v>0</v>
      </c>
    </row>
    <row r="405" spans="1:8" s="507" customFormat="1" ht="17.100000000000001" customHeight="1">
      <c r="A405" s="773" t="s">
        <v>49</v>
      </c>
      <c r="B405" s="774"/>
      <c r="C405" s="255">
        <f t="shared" ref="C405:H405" si="24">SUM(C399:C404)</f>
        <v>0</v>
      </c>
      <c r="D405" s="505">
        <f t="shared" si="24"/>
        <v>0</v>
      </c>
      <c r="E405" s="505">
        <f t="shared" si="24"/>
        <v>2272738.39</v>
      </c>
      <c r="F405" s="505">
        <f t="shared" si="24"/>
        <v>276628319</v>
      </c>
      <c r="G405" s="505">
        <f t="shared" si="24"/>
        <v>44517450</v>
      </c>
      <c r="H405" s="505">
        <f t="shared" si="24"/>
        <v>1636</v>
      </c>
    </row>
    <row r="406" spans="1:8" s="507" customFormat="1" ht="17.100000000000001" customHeight="1">
      <c r="A406" s="530"/>
      <c r="B406" s="530"/>
      <c r="C406" s="530"/>
      <c r="D406" s="530"/>
      <c r="E406" s="530"/>
      <c r="F406" s="530"/>
      <c r="G406" s="530"/>
      <c r="H406" s="530"/>
    </row>
    <row r="407" spans="1:8" s="507" customFormat="1" ht="17.100000000000001" customHeight="1">
      <c r="A407" s="785" t="s">
        <v>120</v>
      </c>
      <c r="B407" s="785"/>
      <c r="C407" s="785"/>
      <c r="D407" s="785"/>
      <c r="E407" s="785"/>
      <c r="F407" s="785"/>
      <c r="G407" s="785"/>
      <c r="H407" s="785"/>
    </row>
    <row r="408" spans="1:8" s="507" customFormat="1" ht="17.100000000000001" customHeight="1">
      <c r="A408" s="779" t="s">
        <v>2</v>
      </c>
      <c r="B408" s="781" t="s">
        <v>76</v>
      </c>
      <c r="C408" s="709" t="s">
        <v>4</v>
      </c>
      <c r="D408" s="709" t="s">
        <v>5</v>
      </c>
      <c r="E408" s="709" t="s">
        <v>6</v>
      </c>
      <c r="F408" s="709" t="s">
        <v>7</v>
      </c>
      <c r="G408" s="709" t="s">
        <v>8</v>
      </c>
      <c r="H408" s="709" t="s">
        <v>9</v>
      </c>
    </row>
    <row r="409" spans="1:8" s="507" customFormat="1" ht="17.100000000000001" customHeight="1">
      <c r="A409" s="780"/>
      <c r="B409" s="782"/>
      <c r="C409" s="4" t="s">
        <v>10</v>
      </c>
      <c r="D409" s="4" t="s">
        <v>77</v>
      </c>
      <c r="E409" s="4" t="s">
        <v>78</v>
      </c>
      <c r="F409" s="54" t="s">
        <v>79</v>
      </c>
      <c r="G409" s="54" t="s">
        <v>79</v>
      </c>
      <c r="H409" s="4" t="s">
        <v>12</v>
      </c>
    </row>
    <row r="410" spans="1:8" s="507" customFormat="1" ht="17.100000000000001" customHeight="1">
      <c r="A410" s="135">
        <v>1</v>
      </c>
      <c r="B410" s="196" t="s">
        <v>152</v>
      </c>
      <c r="C410" s="135">
        <f>'Office Minor'!C316</f>
        <v>3</v>
      </c>
      <c r="D410" s="135">
        <f>'Office Minor'!D316</f>
        <v>14.75</v>
      </c>
      <c r="E410" s="135">
        <f>'Office Minor'!E316</f>
        <v>209.98</v>
      </c>
      <c r="F410" s="135">
        <f>'Office Minor'!F316</f>
        <v>83992</v>
      </c>
      <c r="G410" s="135">
        <f>'Office Minor'!G316</f>
        <v>9000</v>
      </c>
      <c r="H410" s="135">
        <f>'Office Minor'!H316</f>
        <v>5</v>
      </c>
    </row>
    <row r="411" spans="1:8" s="507" customFormat="1" ht="17.100000000000001" customHeight="1">
      <c r="A411" s="135">
        <v>2</v>
      </c>
      <c r="B411" s="196" t="s">
        <v>101</v>
      </c>
      <c r="C411" s="112">
        <f>'Office Minor'!C132</f>
        <v>1</v>
      </c>
      <c r="D411" s="112">
        <f>'Office Minor'!D132</f>
        <v>4</v>
      </c>
      <c r="E411" s="112">
        <f>'Office Minor'!E132</f>
        <v>2900</v>
      </c>
      <c r="F411" s="112">
        <f>'Office Minor'!F132</f>
        <v>870000</v>
      </c>
      <c r="G411" s="112">
        <f>'Office Minor'!G132</f>
        <v>54000</v>
      </c>
      <c r="H411" s="112">
        <f>'Office Minor'!H132</f>
        <v>4</v>
      </c>
    </row>
    <row r="412" spans="1:8" s="507" customFormat="1" ht="17.100000000000001" customHeight="1">
      <c r="A412" s="135">
        <v>3</v>
      </c>
      <c r="B412" s="196" t="s">
        <v>102</v>
      </c>
      <c r="C412" s="102">
        <f>'Office Minor'!C205</f>
        <v>4</v>
      </c>
      <c r="D412" s="102">
        <f>'Office Minor'!D205</f>
        <v>74.492999999999995</v>
      </c>
      <c r="E412" s="102">
        <f>'Office Minor'!E205</f>
        <v>9225</v>
      </c>
      <c r="F412" s="102">
        <f>'Office Minor'!F205</f>
        <v>2306250</v>
      </c>
      <c r="G412" s="102">
        <f>'Office Minor'!G205</f>
        <v>462000</v>
      </c>
      <c r="H412" s="102">
        <f>'Office Minor'!H205</f>
        <v>8</v>
      </c>
    </row>
    <row r="413" spans="1:8" s="507" customFormat="1" ht="17.100000000000001" customHeight="1">
      <c r="A413" s="135">
        <v>4</v>
      </c>
      <c r="B413" s="196" t="s">
        <v>82</v>
      </c>
      <c r="C413" s="135">
        <f>'Office Minor'!C733</f>
        <v>4</v>
      </c>
      <c r="D413" s="135">
        <f>'Office Minor'!D733</f>
        <v>137.19999999999999</v>
      </c>
      <c r="E413" s="135">
        <f>'Office Minor'!E733</f>
        <v>37333</v>
      </c>
      <c r="F413" s="135">
        <f>'Office Minor'!F733</f>
        <v>16799850</v>
      </c>
      <c r="G413" s="135">
        <f>'Office Minor'!G733</f>
        <v>896000</v>
      </c>
      <c r="H413" s="135">
        <f>'Office Minor'!H733</f>
        <v>21</v>
      </c>
    </row>
    <row r="414" spans="1:8" s="507" customFormat="1" ht="17.100000000000001" customHeight="1">
      <c r="A414" s="135">
        <v>5</v>
      </c>
      <c r="B414" s="20" t="s">
        <v>330</v>
      </c>
      <c r="C414" s="180">
        <f>'Office Minor'!C594</f>
        <v>2</v>
      </c>
      <c r="D414" s="180">
        <f>'Office Minor'!D594</f>
        <v>9.9</v>
      </c>
      <c r="E414" s="180">
        <f>'Office Minor'!E594</f>
        <v>0</v>
      </c>
      <c r="F414" s="180">
        <f>'Office Minor'!F594</f>
        <v>0</v>
      </c>
      <c r="G414" s="180">
        <f>'Office Minor'!G594</f>
        <v>0</v>
      </c>
      <c r="H414" s="180">
        <f>'Office Minor'!H594</f>
        <v>0</v>
      </c>
    </row>
    <row r="415" spans="1:8" s="507" customFormat="1" ht="17.100000000000001" customHeight="1">
      <c r="A415" s="135">
        <v>6</v>
      </c>
      <c r="B415" s="196" t="s">
        <v>80</v>
      </c>
      <c r="C415" s="135">
        <f>'Office Minor'!C162</f>
        <v>8</v>
      </c>
      <c r="D415" s="135">
        <f>'Office Minor'!D162</f>
        <v>35.253799999999998</v>
      </c>
      <c r="E415" s="135">
        <f>'Office Minor'!E162</f>
        <v>63130</v>
      </c>
      <c r="F415" s="135">
        <f>'Office Minor'!F162</f>
        <v>25252000</v>
      </c>
      <c r="G415" s="135">
        <f>'Office Minor'!G162</f>
        <v>4104851</v>
      </c>
      <c r="H415" s="135">
        <f>'Office Minor'!H162</f>
        <v>58</v>
      </c>
    </row>
    <row r="416" spans="1:8" s="507" customFormat="1" ht="17.100000000000001" customHeight="1">
      <c r="A416" s="135">
        <v>7</v>
      </c>
      <c r="B416" s="196" t="s">
        <v>103</v>
      </c>
      <c r="C416" s="102">
        <f>'Office Minor'!C239</f>
        <v>21</v>
      </c>
      <c r="D416" s="102">
        <f>'Office Minor'!D239</f>
        <v>525.98019999999997</v>
      </c>
      <c r="E416" s="102">
        <f>'Office Minor'!E239</f>
        <v>1482250</v>
      </c>
      <c r="F416" s="102">
        <f>'Office Minor'!F239</f>
        <v>370562500</v>
      </c>
      <c r="G416" s="102">
        <f>'Office Minor'!G239</f>
        <v>32492638</v>
      </c>
      <c r="H416" s="102">
        <f>'Office Minor'!H239</f>
        <v>1541</v>
      </c>
    </row>
    <row r="417" spans="1:8" s="507" customFormat="1" ht="17.100000000000001" customHeight="1">
      <c r="A417" s="135">
        <v>8</v>
      </c>
      <c r="B417" s="196" t="s">
        <v>86</v>
      </c>
      <c r="C417" s="135">
        <f>'Office Minor'!C344</f>
        <v>1</v>
      </c>
      <c r="D417" s="135">
        <f>'Office Minor'!D344</f>
        <v>5</v>
      </c>
      <c r="E417" s="135">
        <f>'Office Minor'!E344</f>
        <v>0</v>
      </c>
      <c r="F417" s="135">
        <f>'Office Minor'!F344</f>
        <v>0</v>
      </c>
      <c r="G417" s="135">
        <f>'Office Minor'!G344</f>
        <v>0</v>
      </c>
      <c r="H417" s="135">
        <f>'Office Minor'!H344</f>
        <v>0</v>
      </c>
    </row>
    <row r="418" spans="1:8" s="507" customFormat="1" ht="17.100000000000001" customHeight="1">
      <c r="A418" s="135">
        <v>9</v>
      </c>
      <c r="B418" s="196" t="s">
        <v>107</v>
      </c>
      <c r="C418" s="110">
        <f>'Office Minor'!C513</f>
        <v>28</v>
      </c>
      <c r="D418" s="110">
        <f>'Office Minor'!D513</f>
        <v>165.24</v>
      </c>
      <c r="E418" s="110">
        <f>'Office Minor'!E513</f>
        <v>519948.79999999999</v>
      </c>
      <c r="F418" s="110">
        <f>'Office Minor'!F513</f>
        <v>77992320</v>
      </c>
      <c r="G418" s="110">
        <f>'Office Minor'!G513</f>
        <v>15344669</v>
      </c>
      <c r="H418" s="110">
        <f>'Office Minor'!H513</f>
        <v>35</v>
      </c>
    </row>
    <row r="419" spans="1:8" s="507" customFormat="1" ht="17.100000000000001" customHeight="1">
      <c r="A419" s="135">
        <v>10</v>
      </c>
      <c r="B419" s="196" t="s">
        <v>110</v>
      </c>
      <c r="C419" s="135">
        <f>'Office Minor'!C530</f>
        <v>27</v>
      </c>
      <c r="D419" s="135">
        <f>'Office Minor'!D530</f>
        <v>722.71879999999999</v>
      </c>
      <c r="E419" s="135">
        <f>'Office Minor'!E530</f>
        <v>230848.3</v>
      </c>
      <c r="F419" s="135">
        <f>'Office Minor'!F530</f>
        <v>27701796</v>
      </c>
      <c r="G419" s="135">
        <f>'Office Minor'!G530</f>
        <v>27782000</v>
      </c>
      <c r="H419" s="135">
        <f>'Office Minor'!H530</f>
        <v>32</v>
      </c>
    </row>
    <row r="420" spans="1:8" s="507" customFormat="1" ht="17.100000000000001" customHeight="1">
      <c r="A420" s="135">
        <v>11</v>
      </c>
      <c r="B420" s="196" t="s">
        <v>99</v>
      </c>
      <c r="C420" s="113">
        <f>'Office Minor'!C658</f>
        <v>2</v>
      </c>
      <c r="D420" s="113">
        <f>'Office Minor'!D658</f>
        <v>8.1199999999999992</v>
      </c>
      <c r="E420" s="113">
        <f>'Office Minor'!E658</f>
        <v>16248.415000000001</v>
      </c>
      <c r="F420" s="113">
        <f>'Office Minor'!F658</f>
        <v>3249683</v>
      </c>
      <c r="G420" s="113">
        <f>'Office Minor'!G658</f>
        <v>139000</v>
      </c>
      <c r="H420" s="113">
        <f>'Office Minor'!H658</f>
        <v>15</v>
      </c>
    </row>
    <row r="421" spans="1:8" s="507" customFormat="1" ht="17.100000000000001" customHeight="1">
      <c r="A421" s="773" t="s">
        <v>49</v>
      </c>
      <c r="B421" s="774"/>
      <c r="C421" s="256">
        <f t="shared" ref="C421:H421" si="25">SUM(C410:C420)</f>
        <v>101</v>
      </c>
      <c r="D421" s="257">
        <f t="shared" si="25"/>
        <v>1702.6558</v>
      </c>
      <c r="E421" s="258">
        <f t="shared" si="25"/>
        <v>2362093.4949999996</v>
      </c>
      <c r="F421" s="258">
        <f t="shared" si="25"/>
        <v>524818391</v>
      </c>
      <c r="G421" s="258">
        <f t="shared" si="25"/>
        <v>81284158</v>
      </c>
      <c r="H421" s="256">
        <f t="shared" si="25"/>
        <v>1719</v>
      </c>
    </row>
    <row r="422" spans="1:8" s="507" customFormat="1" ht="17.100000000000001" customHeight="1">
      <c r="A422" s="530"/>
      <c r="B422" s="530"/>
      <c r="C422" s="530"/>
      <c r="D422" s="530"/>
      <c r="E422" s="530"/>
      <c r="F422" s="530"/>
      <c r="G422" s="530"/>
      <c r="H422" s="530"/>
    </row>
    <row r="423" spans="1:8" s="507" customFormat="1" ht="17.100000000000001" customHeight="1">
      <c r="A423" s="797" t="s">
        <v>66</v>
      </c>
      <c r="B423" s="797"/>
      <c r="C423" s="797"/>
      <c r="D423" s="797"/>
      <c r="E423" s="797"/>
      <c r="F423" s="797"/>
      <c r="G423" s="797"/>
      <c r="H423" s="797"/>
    </row>
    <row r="424" spans="1:8" s="507" customFormat="1" ht="17.100000000000001" customHeight="1">
      <c r="A424" s="779" t="s">
        <v>2</v>
      </c>
      <c r="B424" s="781" t="s">
        <v>76</v>
      </c>
      <c r="C424" s="709" t="s">
        <v>4</v>
      </c>
      <c r="D424" s="709" t="s">
        <v>5</v>
      </c>
      <c r="E424" s="709" t="s">
        <v>6</v>
      </c>
      <c r="F424" s="709" t="s">
        <v>7</v>
      </c>
      <c r="G424" s="709" t="s">
        <v>8</v>
      </c>
      <c r="H424" s="709" t="s">
        <v>9</v>
      </c>
    </row>
    <row r="425" spans="1:8" s="507" customFormat="1" ht="17.100000000000001" customHeight="1">
      <c r="A425" s="780"/>
      <c r="B425" s="782"/>
      <c r="C425" s="239" t="s">
        <v>10</v>
      </c>
      <c r="D425" s="239" t="s">
        <v>51</v>
      </c>
      <c r="E425" s="239" t="s">
        <v>78</v>
      </c>
      <c r="F425" s="58" t="s">
        <v>79</v>
      </c>
      <c r="G425" s="58" t="s">
        <v>79</v>
      </c>
      <c r="H425" s="239" t="s">
        <v>12</v>
      </c>
    </row>
    <row r="426" spans="1:8" s="507" customFormat="1" ht="17.100000000000001" customHeight="1">
      <c r="A426" s="192">
        <v>1</v>
      </c>
      <c r="B426" s="508" t="s">
        <v>136</v>
      </c>
      <c r="C426" s="163">
        <f>'Office Minor'!C11</f>
        <v>1</v>
      </c>
      <c r="D426" s="163">
        <f>'Office Minor'!D11</f>
        <v>2.25</v>
      </c>
      <c r="E426" s="163">
        <f>'Office Minor'!E11</f>
        <v>0</v>
      </c>
      <c r="F426" s="163">
        <f>'Office Minor'!F11</f>
        <v>0</v>
      </c>
      <c r="G426" s="163">
        <f>'Office Minor'!G11</f>
        <v>45000</v>
      </c>
      <c r="H426" s="163">
        <f>'Office Minor'!H11</f>
        <v>0</v>
      </c>
    </row>
    <row r="427" spans="1:8" s="507" customFormat="1" ht="17.100000000000001" customHeight="1">
      <c r="A427" s="135">
        <v>2</v>
      </c>
      <c r="B427" s="508" t="s">
        <v>91</v>
      </c>
      <c r="C427" s="240">
        <f>'Office Minor'!C25</f>
        <v>0</v>
      </c>
      <c r="D427" s="240">
        <f>'Office Minor'!D25</f>
        <v>0</v>
      </c>
      <c r="E427" s="240">
        <f>'Office Minor'!E25</f>
        <v>2845741</v>
      </c>
      <c r="F427" s="240">
        <f>'Office Minor'!F25</f>
        <v>626063020</v>
      </c>
      <c r="G427" s="240">
        <f>'Office Minor'!G25</f>
        <v>1949000</v>
      </c>
      <c r="H427" s="240">
        <f>'Office Minor'!H25</f>
        <v>40</v>
      </c>
    </row>
    <row r="428" spans="1:8" s="507" customFormat="1" ht="17.100000000000001" customHeight="1">
      <c r="A428" s="192">
        <v>3</v>
      </c>
      <c r="B428" s="508" t="s">
        <v>85</v>
      </c>
      <c r="C428" s="102">
        <f>'Office Minor'!C39</f>
        <v>1</v>
      </c>
      <c r="D428" s="102">
        <f>'Office Minor'!D39</f>
        <v>4.92</v>
      </c>
      <c r="E428" s="102">
        <f>'Office Minor'!E39</f>
        <v>0</v>
      </c>
      <c r="F428" s="102">
        <f>'Office Minor'!F39</f>
        <v>0</v>
      </c>
      <c r="G428" s="102">
        <f>'Office Minor'!G39</f>
        <v>150000</v>
      </c>
      <c r="H428" s="102">
        <f>'Office Minor'!H39</f>
        <v>0</v>
      </c>
    </row>
    <row r="429" spans="1:8" s="507" customFormat="1" ht="17.100000000000001" customHeight="1">
      <c r="A429" s="135">
        <v>4</v>
      </c>
      <c r="B429" s="508" t="s">
        <v>191</v>
      </c>
      <c r="C429" s="102">
        <f>'Office Minor'!C114+'Office Minor'!C117</f>
        <v>6</v>
      </c>
      <c r="D429" s="102">
        <f>'Office Minor'!D114+'Office Minor'!D117</f>
        <v>13.5</v>
      </c>
      <c r="E429" s="102">
        <f>'Office Minor'!E114+'Office Minor'!E117</f>
        <v>1428000</v>
      </c>
      <c r="F429" s="102">
        <f>'Office Minor'!F114+'Office Minor'!F117</f>
        <v>44997000</v>
      </c>
      <c r="G429" s="102">
        <f>'Office Minor'!G114+'Office Minor'!G117</f>
        <v>2162000</v>
      </c>
      <c r="H429" s="102">
        <f>'Office Minor'!H114+'Office Minor'!H117</f>
        <v>280</v>
      </c>
    </row>
    <row r="430" spans="1:8" s="507" customFormat="1" ht="17.100000000000001" customHeight="1">
      <c r="A430" s="192">
        <v>5</v>
      </c>
      <c r="B430" s="508" t="s">
        <v>80</v>
      </c>
      <c r="C430" s="102">
        <f>'Office Minor'!C153</f>
        <v>7</v>
      </c>
      <c r="D430" s="102">
        <f>'Office Minor'!D153</f>
        <v>6.82</v>
      </c>
      <c r="E430" s="102">
        <f>'Office Minor'!E153</f>
        <v>800</v>
      </c>
      <c r="F430" s="102">
        <f>'Office Minor'!F153</f>
        <v>560000</v>
      </c>
      <c r="G430" s="102">
        <f>'Office Minor'!G153</f>
        <v>135880</v>
      </c>
      <c r="H430" s="102">
        <f>'Office Minor'!H153</f>
        <v>34</v>
      </c>
    </row>
    <row r="431" spans="1:8" s="507" customFormat="1" ht="17.100000000000001" customHeight="1">
      <c r="A431" s="135">
        <v>6</v>
      </c>
      <c r="B431" s="508" t="s">
        <v>151</v>
      </c>
      <c r="C431" s="102">
        <f>'Office Minor'!C277</f>
        <v>0</v>
      </c>
      <c r="D431" s="102">
        <f>'Office Minor'!D277</f>
        <v>0</v>
      </c>
      <c r="E431" s="102">
        <f>'Office Minor'!E277</f>
        <v>24158.78</v>
      </c>
      <c r="F431" s="102">
        <f>'Office Minor'!F277</f>
        <v>19327026.09</v>
      </c>
      <c r="G431" s="102">
        <f>'Office Minor'!G277</f>
        <v>555652</v>
      </c>
      <c r="H431" s="102">
        <f>'Office Minor'!H277</f>
        <v>25</v>
      </c>
    </row>
    <row r="432" spans="1:8" s="507" customFormat="1" ht="17.100000000000001" customHeight="1">
      <c r="A432" s="192">
        <v>7</v>
      </c>
      <c r="B432" s="508" t="s">
        <v>133</v>
      </c>
      <c r="C432" s="186">
        <f>'Office Minor'!C387</f>
        <v>1</v>
      </c>
      <c r="D432" s="186">
        <f>'Office Minor'!D387</f>
        <v>1</v>
      </c>
      <c r="E432" s="186">
        <f>'Office Minor'!E387</f>
        <v>0</v>
      </c>
      <c r="F432" s="186">
        <f>'Office Minor'!F387</f>
        <v>0</v>
      </c>
      <c r="G432" s="186">
        <f>'Office Minor'!G387</f>
        <v>27000</v>
      </c>
      <c r="H432" s="186">
        <f>'Office Minor'!H387</f>
        <v>0</v>
      </c>
    </row>
    <row r="433" spans="1:8" s="507" customFormat="1" ht="17.100000000000001" customHeight="1">
      <c r="A433" s="135">
        <v>8</v>
      </c>
      <c r="B433" s="508" t="s">
        <v>107</v>
      </c>
      <c r="C433" s="102">
        <f>'Office Minor'!C511</f>
        <v>0</v>
      </c>
      <c r="D433" s="102">
        <f>'Office Minor'!D511</f>
        <v>0</v>
      </c>
      <c r="E433" s="102">
        <f>'Office Minor'!E511</f>
        <v>1340718</v>
      </c>
      <c r="F433" s="102">
        <f>'Office Minor'!F511</f>
        <v>53628739.32</v>
      </c>
      <c r="G433" s="102">
        <f>'Office Minor'!G511</f>
        <v>71544237</v>
      </c>
      <c r="H433" s="102">
        <f>'Office Minor'!H511</f>
        <v>3200</v>
      </c>
    </row>
    <row r="434" spans="1:8" s="507" customFormat="1" ht="17.100000000000001" customHeight="1">
      <c r="A434" s="192">
        <v>9</v>
      </c>
      <c r="B434" s="196" t="s">
        <v>110</v>
      </c>
      <c r="C434" s="102">
        <f>'Office Minor'!C526</f>
        <v>24</v>
      </c>
      <c r="D434" s="102">
        <f>'Office Minor'!D526</f>
        <v>54</v>
      </c>
      <c r="E434" s="102">
        <f>'Office Minor'!E526</f>
        <v>8992.4150000000009</v>
      </c>
      <c r="F434" s="102">
        <f>'Office Minor'!F526</f>
        <v>36868901.5</v>
      </c>
      <c r="G434" s="102">
        <f>'Office Minor'!G526</f>
        <v>1223000</v>
      </c>
      <c r="H434" s="102">
        <f>'Office Minor'!H526</f>
        <v>0</v>
      </c>
    </row>
    <row r="435" spans="1:8" s="507" customFormat="1" ht="17.100000000000001" customHeight="1">
      <c r="A435" s="135">
        <v>10</v>
      </c>
      <c r="B435" s="508" t="s">
        <v>98</v>
      </c>
      <c r="C435" s="135">
        <f>'Office Minor'!C607</f>
        <v>0</v>
      </c>
      <c r="D435" s="135">
        <f>'Office Minor'!D607</f>
        <v>0</v>
      </c>
      <c r="E435" s="135">
        <f>'Office Minor'!E607</f>
        <v>168</v>
      </c>
      <c r="F435" s="135">
        <f>'Office Minor'!F607</f>
        <v>33600</v>
      </c>
      <c r="G435" s="135">
        <f>'Office Minor'!G607</f>
        <v>15000</v>
      </c>
      <c r="H435" s="135">
        <f>'Office Minor'!H607</f>
        <v>2</v>
      </c>
    </row>
    <row r="436" spans="1:8" s="507" customFormat="1" ht="17.100000000000001" customHeight="1">
      <c r="A436" s="192">
        <v>11</v>
      </c>
      <c r="B436" s="508" t="s">
        <v>124</v>
      </c>
      <c r="C436" s="135">
        <f>'Office Minor'!C622</f>
        <v>2</v>
      </c>
      <c r="D436" s="135">
        <f>'Office Minor'!D622</f>
        <v>2</v>
      </c>
      <c r="E436" s="135">
        <f>'Office Minor'!E622</f>
        <v>0</v>
      </c>
      <c r="F436" s="135">
        <f>'Office Minor'!F622</f>
        <v>0</v>
      </c>
      <c r="G436" s="135">
        <f>'Office Minor'!G622</f>
        <v>41000</v>
      </c>
      <c r="H436" s="135">
        <f>'Office Minor'!H622</f>
        <v>0</v>
      </c>
    </row>
    <row r="437" spans="1:8" s="507" customFormat="1" ht="17.100000000000001" customHeight="1">
      <c r="A437" s="135">
        <v>12</v>
      </c>
      <c r="B437" s="508" t="s">
        <v>137</v>
      </c>
      <c r="C437" s="388">
        <f>'Office Minor'!C688</f>
        <v>0</v>
      </c>
      <c r="D437" s="388">
        <f>'Office Minor'!D688</f>
        <v>0</v>
      </c>
      <c r="E437" s="388">
        <f>'Office Minor'!E688</f>
        <v>172600</v>
      </c>
      <c r="F437" s="388">
        <f>'Office Minor'!F688</f>
        <v>0</v>
      </c>
      <c r="G437" s="388">
        <f>'Office Minor'!G688</f>
        <v>450000</v>
      </c>
      <c r="H437" s="388">
        <f>'Office Minor'!H688</f>
        <v>0</v>
      </c>
    </row>
    <row r="438" spans="1:8" s="507" customFormat="1" ht="17.100000000000001" customHeight="1">
      <c r="A438" s="192">
        <v>13</v>
      </c>
      <c r="B438" s="508" t="s">
        <v>115</v>
      </c>
      <c r="C438" s="112">
        <f>'Office Minor'!C708</f>
        <v>28</v>
      </c>
      <c r="D438" s="112">
        <f>'Office Minor'!D708</f>
        <v>30.1</v>
      </c>
      <c r="E438" s="112">
        <f>'Office Minor'!E708</f>
        <v>5760</v>
      </c>
      <c r="F438" s="112">
        <f>'Office Minor'!F708</f>
        <v>1152000</v>
      </c>
      <c r="G438" s="112">
        <f>'Office Minor'!G708</f>
        <v>635000</v>
      </c>
      <c r="H438" s="112">
        <f>'Office Minor'!H708</f>
        <v>85</v>
      </c>
    </row>
    <row r="439" spans="1:8" s="507" customFormat="1" ht="17.100000000000001" customHeight="1">
      <c r="A439" s="135">
        <v>14</v>
      </c>
      <c r="B439" s="508" t="s">
        <v>82</v>
      </c>
      <c r="C439" s="64">
        <f>'Office Minor'!C727</f>
        <v>9</v>
      </c>
      <c r="D439" s="64">
        <f>'Office Minor'!D727</f>
        <v>17.739999999999998</v>
      </c>
      <c r="E439" s="64">
        <f>'Office Minor'!E727</f>
        <v>9333</v>
      </c>
      <c r="F439" s="64">
        <f>'Office Minor'!F727</f>
        <v>4666500</v>
      </c>
      <c r="G439" s="64">
        <f>'Office Minor'!G727</f>
        <v>560000</v>
      </c>
      <c r="H439" s="64">
        <f>'Office Minor'!H727</f>
        <v>35</v>
      </c>
    </row>
    <row r="440" spans="1:8" s="507" customFormat="1" ht="17.100000000000001" customHeight="1">
      <c r="A440" s="773" t="s">
        <v>49</v>
      </c>
      <c r="B440" s="774"/>
      <c r="C440" s="255">
        <f t="shared" ref="C440:H440" si="26">SUM(C426:C439)</f>
        <v>79</v>
      </c>
      <c r="D440" s="504">
        <f t="shared" si="26"/>
        <v>132.33000000000001</v>
      </c>
      <c r="E440" s="505">
        <f t="shared" si="26"/>
        <v>5836271.1950000003</v>
      </c>
      <c r="F440" s="505">
        <f t="shared" si="26"/>
        <v>787296786.91000009</v>
      </c>
      <c r="G440" s="505">
        <f t="shared" si="26"/>
        <v>79492769</v>
      </c>
      <c r="H440" s="505">
        <f t="shared" si="26"/>
        <v>3701</v>
      </c>
    </row>
    <row r="441" spans="1:8" s="507" customFormat="1" ht="17.100000000000001" customHeight="1">
      <c r="A441" s="530"/>
      <c r="B441" s="530"/>
      <c r="C441" s="530"/>
      <c r="D441" s="530"/>
      <c r="E441" s="530"/>
      <c r="F441" s="530"/>
      <c r="G441" s="530"/>
      <c r="H441" s="530"/>
    </row>
    <row r="442" spans="1:8" s="507" customFormat="1" ht="17.100000000000001" customHeight="1">
      <c r="A442" s="785" t="s">
        <v>121</v>
      </c>
      <c r="B442" s="785"/>
      <c r="C442" s="785"/>
      <c r="D442" s="785"/>
      <c r="E442" s="785"/>
      <c r="F442" s="785"/>
      <c r="G442" s="785"/>
      <c r="H442" s="785"/>
    </row>
    <row r="443" spans="1:8" s="507" customFormat="1" ht="17.100000000000001" customHeight="1">
      <c r="A443" s="779" t="s">
        <v>2</v>
      </c>
      <c r="B443" s="781" t="s">
        <v>76</v>
      </c>
      <c r="C443" s="709" t="s">
        <v>4</v>
      </c>
      <c r="D443" s="709" t="s">
        <v>5</v>
      </c>
      <c r="E443" s="709" t="s">
        <v>6</v>
      </c>
      <c r="F443" s="709" t="s">
        <v>7</v>
      </c>
      <c r="G443" s="709" t="s">
        <v>8</v>
      </c>
      <c r="H443" s="709" t="s">
        <v>9</v>
      </c>
    </row>
    <row r="444" spans="1:8" s="507" customFormat="1" ht="17.100000000000001" customHeight="1">
      <c r="A444" s="780"/>
      <c r="B444" s="782"/>
      <c r="C444" s="4" t="s">
        <v>10</v>
      </c>
      <c r="D444" s="4" t="s">
        <v>77</v>
      </c>
      <c r="E444" s="4" t="s">
        <v>78</v>
      </c>
      <c r="F444" s="54" t="s">
        <v>79</v>
      </c>
      <c r="G444" s="54" t="s">
        <v>79</v>
      </c>
      <c r="H444" s="4" t="s">
        <v>12</v>
      </c>
    </row>
    <row r="445" spans="1:8" s="507" customFormat="1" ht="17.100000000000001" customHeight="1">
      <c r="A445" s="135">
        <v>1</v>
      </c>
      <c r="B445" s="20" t="s">
        <v>82</v>
      </c>
      <c r="C445" s="135">
        <f>'Office Minor'!C732</f>
        <v>2</v>
      </c>
      <c r="D445" s="135">
        <f>'Office Minor'!D732</f>
        <v>32.08</v>
      </c>
      <c r="E445" s="135">
        <f>'Office Minor'!E732</f>
        <v>3734</v>
      </c>
      <c r="F445" s="135">
        <f>'Office Minor'!F732</f>
        <v>1325570</v>
      </c>
      <c r="G445" s="135">
        <f>'Office Minor'!G732</f>
        <v>280000</v>
      </c>
      <c r="H445" s="135">
        <f>'Office Minor'!H732</f>
        <v>12</v>
      </c>
    </row>
    <row r="446" spans="1:8" s="507" customFormat="1" ht="17.100000000000001" customHeight="1">
      <c r="A446" s="773" t="s">
        <v>49</v>
      </c>
      <c r="B446" s="774"/>
      <c r="C446" s="256">
        <f t="shared" ref="C446:H446" si="27">SUM(C445:C445)</f>
        <v>2</v>
      </c>
      <c r="D446" s="257">
        <f t="shared" si="27"/>
        <v>32.08</v>
      </c>
      <c r="E446" s="257">
        <f t="shared" si="27"/>
        <v>3734</v>
      </c>
      <c r="F446" s="256">
        <f t="shared" si="27"/>
        <v>1325570</v>
      </c>
      <c r="G446" s="256">
        <f t="shared" si="27"/>
        <v>280000</v>
      </c>
      <c r="H446" s="256">
        <f t="shared" si="27"/>
        <v>12</v>
      </c>
    </row>
    <row r="447" spans="1:8" s="507" customFormat="1" ht="17.100000000000001" customHeight="1">
      <c r="A447" s="530"/>
      <c r="B447" s="530"/>
      <c r="C447" s="530"/>
      <c r="D447" s="530"/>
      <c r="E447" s="530"/>
      <c r="F447" s="530"/>
      <c r="G447" s="530"/>
      <c r="H447" s="530"/>
    </row>
    <row r="448" spans="1:8" s="507" customFormat="1" ht="17.100000000000001" customHeight="1">
      <c r="A448" s="797" t="s">
        <v>67</v>
      </c>
      <c r="B448" s="797"/>
      <c r="C448" s="797"/>
      <c r="D448" s="797"/>
      <c r="E448" s="797"/>
      <c r="F448" s="797"/>
      <c r="G448" s="797"/>
      <c r="H448" s="797"/>
    </row>
    <row r="449" spans="1:8" s="507" customFormat="1" ht="17.100000000000001" customHeight="1">
      <c r="A449" s="779" t="s">
        <v>2</v>
      </c>
      <c r="B449" s="781" t="s">
        <v>76</v>
      </c>
      <c r="C449" s="709" t="s">
        <v>4</v>
      </c>
      <c r="D449" s="709" t="s">
        <v>5</v>
      </c>
      <c r="E449" s="709" t="s">
        <v>6</v>
      </c>
      <c r="F449" s="709" t="s">
        <v>7</v>
      </c>
      <c r="G449" s="709" t="s">
        <v>8</v>
      </c>
      <c r="H449" s="709" t="s">
        <v>9</v>
      </c>
    </row>
    <row r="450" spans="1:8" s="507" customFormat="1" ht="17.100000000000001" customHeight="1">
      <c r="A450" s="780"/>
      <c r="B450" s="782"/>
      <c r="C450" s="4" t="s">
        <v>10</v>
      </c>
      <c r="D450" s="4" t="s">
        <v>51</v>
      </c>
      <c r="E450" s="4" t="s">
        <v>78</v>
      </c>
      <c r="F450" s="54" t="s">
        <v>79</v>
      </c>
      <c r="G450" s="54" t="s">
        <v>79</v>
      </c>
      <c r="H450" s="4" t="s">
        <v>12</v>
      </c>
    </row>
    <row r="451" spans="1:8" s="507" customFormat="1" ht="17.100000000000001" customHeight="1">
      <c r="A451" s="135">
        <v>1</v>
      </c>
      <c r="B451" s="508" t="s">
        <v>91</v>
      </c>
      <c r="C451" s="64">
        <f>'Office Minor'!C24</f>
        <v>1</v>
      </c>
      <c r="D451" s="64">
        <f>'Office Minor'!D24</f>
        <v>1</v>
      </c>
      <c r="E451" s="64">
        <f>'Office Minor'!E24</f>
        <v>0</v>
      </c>
      <c r="F451" s="64">
        <f>'Office Minor'!F24</f>
        <v>0</v>
      </c>
      <c r="G451" s="64">
        <f>'Office Minor'!G24</f>
        <v>82000</v>
      </c>
      <c r="H451" s="64">
        <f>'Office Minor'!H24</f>
        <v>0</v>
      </c>
    </row>
    <row r="452" spans="1:8" s="507" customFormat="1" ht="17.100000000000001" customHeight="1">
      <c r="A452" s="135">
        <v>2</v>
      </c>
      <c r="B452" s="508" t="s">
        <v>83</v>
      </c>
      <c r="C452" s="112">
        <f>'Office Minor'!C383</f>
        <v>11</v>
      </c>
      <c r="D452" s="112">
        <f>'Office Minor'!D383</f>
        <v>14.914</v>
      </c>
      <c r="E452" s="112">
        <f>'Office Minor'!E383</f>
        <v>34918</v>
      </c>
      <c r="F452" s="112">
        <f>'Office Minor'!F383</f>
        <v>6983600</v>
      </c>
      <c r="G452" s="112">
        <f>'Office Minor'!G383</f>
        <v>2095000</v>
      </c>
      <c r="H452" s="112">
        <f>'Office Minor'!H383</f>
        <v>5</v>
      </c>
    </row>
    <row r="453" spans="1:8" s="507" customFormat="1" ht="17.100000000000001" customHeight="1">
      <c r="A453" s="135">
        <v>3</v>
      </c>
      <c r="B453" s="508" t="s">
        <v>337</v>
      </c>
      <c r="C453" s="102">
        <f>'Office Minor'!C458</f>
        <v>2</v>
      </c>
      <c r="D453" s="102">
        <f>'Office Minor'!D458</f>
        <v>9.9077000000000002</v>
      </c>
      <c r="E453" s="102">
        <f>'Office Minor'!E458</f>
        <v>0</v>
      </c>
      <c r="F453" s="102">
        <f>'Office Minor'!F458</f>
        <v>0</v>
      </c>
      <c r="G453" s="102">
        <f>'Office Minor'!G458</f>
        <v>0</v>
      </c>
      <c r="H453" s="102">
        <f>'Office Minor'!H458</f>
        <v>0</v>
      </c>
    </row>
    <row r="454" spans="1:8" s="507" customFormat="1" ht="17.100000000000001" customHeight="1">
      <c r="A454" s="135">
        <v>4</v>
      </c>
      <c r="B454" s="508" t="s">
        <v>88</v>
      </c>
      <c r="C454" s="135">
        <f>'Office Minor'!C492</f>
        <v>28</v>
      </c>
      <c r="D454" s="135">
        <f>'Office Minor'!D492</f>
        <v>28</v>
      </c>
      <c r="E454" s="135">
        <f>'Office Minor'!E492</f>
        <v>0</v>
      </c>
      <c r="F454" s="135">
        <f>'Office Minor'!F492</f>
        <v>0</v>
      </c>
      <c r="G454" s="135">
        <f>'Office Minor'!G492</f>
        <v>189000</v>
      </c>
      <c r="H454" s="135">
        <f>'Office Minor'!H492</f>
        <v>0</v>
      </c>
    </row>
    <row r="455" spans="1:8" s="507" customFormat="1" ht="17.100000000000001" customHeight="1">
      <c r="A455" s="135">
        <v>5</v>
      </c>
      <c r="B455" s="508" t="s">
        <v>98</v>
      </c>
      <c r="C455" s="102">
        <f>'Office Minor'!C604</f>
        <v>1</v>
      </c>
      <c r="D455" s="102">
        <f>'Office Minor'!D604</f>
        <v>1</v>
      </c>
      <c r="E455" s="102">
        <f>'Office Minor'!E604</f>
        <v>70</v>
      </c>
      <c r="F455" s="102">
        <f>'Office Minor'!F604</f>
        <v>17500</v>
      </c>
      <c r="G455" s="102">
        <f>'Office Minor'!G604</f>
        <v>19000</v>
      </c>
      <c r="H455" s="102">
        <f>'Office Minor'!H604</f>
        <v>2</v>
      </c>
    </row>
    <row r="456" spans="1:8" s="507" customFormat="1" ht="17.100000000000001" customHeight="1">
      <c r="A456" s="135">
        <v>6</v>
      </c>
      <c r="B456" s="508" t="s">
        <v>99</v>
      </c>
      <c r="C456" s="64">
        <f>'Office Minor'!C650</f>
        <v>3</v>
      </c>
      <c r="D456" s="64">
        <f>'Office Minor'!D650</f>
        <v>3</v>
      </c>
      <c r="E456" s="64">
        <f>'Office Minor'!E650</f>
        <v>7147</v>
      </c>
      <c r="F456" s="64">
        <f>'Office Minor'!F650</f>
        <v>1786750</v>
      </c>
      <c r="G456" s="64">
        <f>'Office Minor'!G650</f>
        <v>445052</v>
      </c>
      <c r="H456" s="64">
        <f>'Office Minor'!H650</f>
        <v>10</v>
      </c>
    </row>
    <row r="457" spans="1:8" s="507" customFormat="1" ht="17.100000000000001" customHeight="1">
      <c r="A457" s="773" t="s">
        <v>49</v>
      </c>
      <c r="B457" s="774"/>
      <c r="C457" s="255">
        <f t="shared" ref="C457:H457" si="28">SUM(C451:C456)</f>
        <v>46</v>
      </c>
      <c r="D457" s="504">
        <f t="shared" si="28"/>
        <v>57.8217</v>
      </c>
      <c r="E457" s="505">
        <f t="shared" si="28"/>
        <v>42135</v>
      </c>
      <c r="F457" s="505">
        <f t="shared" si="28"/>
        <v>8787850</v>
      </c>
      <c r="G457" s="505">
        <f t="shared" si="28"/>
        <v>2830052</v>
      </c>
      <c r="H457" s="505">
        <f t="shared" si="28"/>
        <v>17</v>
      </c>
    </row>
    <row r="458" spans="1:8" s="507" customFormat="1" ht="17.100000000000001" customHeight="1">
      <c r="A458" s="530"/>
      <c r="B458" s="530"/>
      <c r="C458" s="530"/>
      <c r="D458" s="530"/>
      <c r="E458" s="530"/>
      <c r="F458" s="530"/>
      <c r="G458" s="530"/>
      <c r="H458" s="530"/>
    </row>
    <row r="459" spans="1:8" s="507" customFormat="1" ht="17.100000000000001" customHeight="1">
      <c r="A459" s="785" t="s">
        <v>39</v>
      </c>
      <c r="B459" s="785"/>
      <c r="C459" s="785"/>
      <c r="D459" s="785"/>
      <c r="E459" s="785"/>
      <c r="F459" s="785"/>
      <c r="G459" s="785"/>
      <c r="H459" s="785"/>
    </row>
    <row r="460" spans="1:8" s="507" customFormat="1" ht="17.100000000000001" customHeight="1">
      <c r="A460" s="779" t="s">
        <v>2</v>
      </c>
      <c r="B460" s="781" t="s">
        <v>76</v>
      </c>
      <c r="C460" s="709" t="s">
        <v>4</v>
      </c>
      <c r="D460" s="709" t="s">
        <v>5</v>
      </c>
      <c r="E460" s="709" t="s">
        <v>6</v>
      </c>
      <c r="F460" s="709" t="s">
        <v>7</v>
      </c>
      <c r="G460" s="709" t="s">
        <v>8</v>
      </c>
      <c r="H460" s="709" t="s">
        <v>9</v>
      </c>
    </row>
    <row r="461" spans="1:8" s="507" customFormat="1" ht="17.100000000000001" customHeight="1">
      <c r="A461" s="780"/>
      <c r="B461" s="782"/>
      <c r="C461" s="4" t="s">
        <v>10</v>
      </c>
      <c r="D461" s="4" t="s">
        <v>77</v>
      </c>
      <c r="E461" s="4" t="s">
        <v>78</v>
      </c>
      <c r="F461" s="54" t="s">
        <v>79</v>
      </c>
      <c r="G461" s="54" t="s">
        <v>79</v>
      </c>
      <c r="H461" s="4" t="s">
        <v>12</v>
      </c>
    </row>
    <row r="462" spans="1:8" s="507" customFormat="1" ht="17.100000000000001" customHeight="1">
      <c r="A462" s="135">
        <v>1</v>
      </c>
      <c r="B462" s="196" t="s">
        <v>122</v>
      </c>
      <c r="C462" s="195">
        <f>'Office Minor'!C13</f>
        <v>504</v>
      </c>
      <c r="D462" s="195">
        <f>'Office Minor'!D13</f>
        <v>2492.7399999999998</v>
      </c>
      <c r="E462" s="195">
        <f>'Office Minor'!E13</f>
        <v>305233</v>
      </c>
      <c r="F462" s="195">
        <f>'Office Minor'!F13</f>
        <v>91569900</v>
      </c>
      <c r="G462" s="195">
        <f>'Office Minor'!G13</f>
        <v>24877000</v>
      </c>
      <c r="H462" s="195">
        <f>'Office Minor'!H13</f>
        <v>5</v>
      </c>
    </row>
    <row r="463" spans="1:8" s="507" customFormat="1" ht="17.100000000000001" customHeight="1">
      <c r="A463" s="135">
        <v>2</v>
      </c>
      <c r="B463" s="196" t="s">
        <v>80</v>
      </c>
      <c r="C463" s="64">
        <f>'Office Minor'!C164</f>
        <v>0</v>
      </c>
      <c r="D463" s="64">
        <f>'Office Minor'!D164</f>
        <v>0</v>
      </c>
      <c r="E463" s="64">
        <f>'Office Minor'!E164</f>
        <v>52790</v>
      </c>
      <c r="F463" s="64">
        <f>'Office Minor'!F164</f>
        <v>26395000</v>
      </c>
      <c r="G463" s="64">
        <f>'Office Minor'!G164</f>
        <v>0</v>
      </c>
      <c r="H463" s="64">
        <f>'Office Minor'!H164</f>
        <v>0</v>
      </c>
    </row>
    <row r="464" spans="1:8" s="507" customFormat="1" ht="17.100000000000001" customHeight="1">
      <c r="A464" s="135">
        <v>3</v>
      </c>
      <c r="B464" s="196" t="s">
        <v>101</v>
      </c>
      <c r="C464" s="102">
        <f>'Office Minor'!C133</f>
        <v>2</v>
      </c>
      <c r="D464" s="102">
        <f>'Office Minor'!D133</f>
        <v>9.7200000000000006</v>
      </c>
      <c r="E464" s="102">
        <f>'Office Minor'!E133</f>
        <v>800</v>
      </c>
      <c r="F464" s="102">
        <f>'Office Minor'!F133</f>
        <v>160000</v>
      </c>
      <c r="G464" s="102">
        <f>'Office Minor'!G133</f>
        <v>24000</v>
      </c>
      <c r="H464" s="102">
        <f>'Office Minor'!H133</f>
        <v>8</v>
      </c>
    </row>
    <row r="465" spans="1:8" s="507" customFormat="1" ht="17.100000000000001" customHeight="1">
      <c r="A465" s="135">
        <v>4</v>
      </c>
      <c r="B465" s="20" t="s">
        <v>103</v>
      </c>
      <c r="C465" s="102">
        <f>'Office Minor'!C240</f>
        <v>30</v>
      </c>
      <c r="D465" s="102">
        <f>'Office Minor'!D240</f>
        <v>135.17590000000001</v>
      </c>
      <c r="E465" s="102">
        <f>'Office Minor'!E240</f>
        <v>26096.799999999999</v>
      </c>
      <c r="F465" s="102">
        <f>'Office Minor'!F240</f>
        <v>7829040</v>
      </c>
      <c r="G465" s="102">
        <f>'Office Minor'!G240</f>
        <v>1402445.5</v>
      </c>
      <c r="H465" s="102">
        <f>'Office Minor'!H240</f>
        <v>250</v>
      </c>
    </row>
    <row r="466" spans="1:8" s="507" customFormat="1" ht="17.100000000000001" customHeight="1">
      <c r="A466" s="135">
        <v>5</v>
      </c>
      <c r="B466" s="196" t="s">
        <v>109</v>
      </c>
      <c r="C466" s="135">
        <f>'Office Minor'!C254</f>
        <v>1</v>
      </c>
      <c r="D466" s="135">
        <f>'Office Minor'!D254</f>
        <v>99.39</v>
      </c>
      <c r="E466" s="135">
        <f>'Office Minor'!E254</f>
        <v>0</v>
      </c>
      <c r="F466" s="135">
        <f>'Office Minor'!F254</f>
        <v>0</v>
      </c>
      <c r="G466" s="135">
        <f>'Office Minor'!G254</f>
        <v>0</v>
      </c>
      <c r="H466" s="135">
        <f>'Office Minor'!H254</f>
        <v>0</v>
      </c>
    </row>
    <row r="467" spans="1:8" s="507" customFormat="1" ht="17.100000000000001" customHeight="1">
      <c r="A467" s="135">
        <v>6</v>
      </c>
      <c r="B467" s="196" t="s">
        <v>86</v>
      </c>
      <c r="C467" s="174">
        <f>'Office Minor'!C340</f>
        <v>32</v>
      </c>
      <c r="D467" s="174">
        <f>'Office Minor'!D340</f>
        <v>155.24369999999999</v>
      </c>
      <c r="E467" s="174">
        <f>'Office Minor'!E340</f>
        <v>2050</v>
      </c>
      <c r="F467" s="174">
        <f>'Office Minor'!F340</f>
        <v>410000</v>
      </c>
      <c r="G467" s="174">
        <f>'Office Minor'!G340</f>
        <v>4523000</v>
      </c>
      <c r="H467" s="174">
        <f>'Office Minor'!H340</f>
        <v>150</v>
      </c>
    </row>
    <row r="468" spans="1:8" s="507" customFormat="1" ht="17.100000000000001" customHeight="1">
      <c r="A468" s="135">
        <v>7</v>
      </c>
      <c r="B468" s="196" t="s">
        <v>87</v>
      </c>
      <c r="C468" s="336">
        <f>'Office Minor'!C452</f>
        <v>8</v>
      </c>
      <c r="D468" s="336">
        <f>'Office Minor'!D452</f>
        <v>138.75</v>
      </c>
      <c r="E468" s="336">
        <f>'Office Minor'!E452</f>
        <v>0</v>
      </c>
      <c r="F468" s="336">
        <f>'Office Minor'!F452</f>
        <v>0</v>
      </c>
      <c r="G468" s="336">
        <f>'Office Minor'!G452</f>
        <v>57000</v>
      </c>
      <c r="H468" s="336">
        <f>'Office Minor'!H452</f>
        <v>0</v>
      </c>
    </row>
    <row r="469" spans="1:8" s="507" customFormat="1" ht="17.100000000000001" customHeight="1">
      <c r="A469" s="135">
        <v>8</v>
      </c>
      <c r="B469" s="196" t="s">
        <v>88</v>
      </c>
      <c r="C469" s="336">
        <f>'Office Minor'!C498</f>
        <v>77</v>
      </c>
      <c r="D469" s="336">
        <f>'Office Minor'!D498</f>
        <v>551.31590000000006</v>
      </c>
      <c r="E469" s="336">
        <f>'Office Minor'!E498</f>
        <v>514813</v>
      </c>
      <c r="F469" s="336">
        <f>'Office Minor'!F498</f>
        <v>205925200</v>
      </c>
      <c r="G469" s="336">
        <f>'Office Minor'!G498</f>
        <v>51041000</v>
      </c>
      <c r="H469" s="336">
        <f>'Office Minor'!H498</f>
        <v>500</v>
      </c>
    </row>
    <row r="470" spans="1:8" s="507" customFormat="1" ht="17.100000000000001" customHeight="1">
      <c r="A470" s="135">
        <v>9</v>
      </c>
      <c r="B470" s="196" t="s">
        <v>97</v>
      </c>
      <c r="C470" s="174">
        <f>'Office Minor'!C543</f>
        <v>118</v>
      </c>
      <c r="D470" s="174">
        <f>'Office Minor'!D543</f>
        <v>541.95000000000005</v>
      </c>
      <c r="E470" s="174">
        <f>'Office Minor'!E543</f>
        <v>114000</v>
      </c>
      <c r="F470" s="174">
        <f>'Office Minor'!F543</f>
        <v>29640000</v>
      </c>
      <c r="G470" s="174">
        <f>'Office Minor'!G543</f>
        <v>5223200</v>
      </c>
      <c r="H470" s="174">
        <f>'Office Minor'!H543</f>
        <v>550</v>
      </c>
    </row>
    <row r="471" spans="1:8" s="507" customFormat="1" ht="17.100000000000001" customHeight="1">
      <c r="A471" s="135">
        <v>10</v>
      </c>
      <c r="B471" s="196" t="s">
        <v>89</v>
      </c>
      <c r="C471" s="174">
        <f>'Office Minor'!C558</f>
        <v>236</v>
      </c>
      <c r="D471" s="174">
        <f>'Office Minor'!D558</f>
        <v>1031.3499999999999</v>
      </c>
      <c r="E471" s="174">
        <f>'Office Minor'!E558</f>
        <v>176166.66</v>
      </c>
      <c r="F471" s="174">
        <f>'Office Minor'!F558</f>
        <v>52849998</v>
      </c>
      <c r="G471" s="174">
        <f>'Office Minor'!G558</f>
        <v>10570000</v>
      </c>
      <c r="H471" s="174">
        <f>'Office Minor'!H558</f>
        <v>890</v>
      </c>
    </row>
    <row r="472" spans="1:8" s="507" customFormat="1" ht="17.100000000000001" customHeight="1">
      <c r="A472" s="135">
        <v>11</v>
      </c>
      <c r="B472" s="196" t="s">
        <v>107</v>
      </c>
      <c r="C472" s="102">
        <f>'Office Minor'!C515</f>
        <v>2</v>
      </c>
      <c r="D472" s="102">
        <f>'Office Minor'!D515</f>
        <v>9.75</v>
      </c>
      <c r="E472" s="102">
        <f>'Office Minor'!E515</f>
        <v>0</v>
      </c>
      <c r="F472" s="102">
        <f>'Office Minor'!F515</f>
        <v>0</v>
      </c>
      <c r="G472" s="102">
        <f>'Office Minor'!G515</f>
        <v>0</v>
      </c>
      <c r="H472" s="102">
        <f>'Office Minor'!H515</f>
        <v>0</v>
      </c>
    </row>
    <row r="473" spans="1:8" s="507" customFormat="1" ht="17.100000000000001" customHeight="1">
      <c r="A473" s="135">
        <v>12</v>
      </c>
      <c r="B473" s="196" t="s">
        <v>110</v>
      </c>
      <c r="C473" s="135">
        <f>'Office Minor'!C532</f>
        <v>8</v>
      </c>
      <c r="D473" s="135">
        <f>'Office Minor'!D532</f>
        <v>32</v>
      </c>
      <c r="E473" s="135">
        <f>'Office Minor'!E532</f>
        <v>0</v>
      </c>
      <c r="F473" s="135">
        <f>'Office Minor'!F532</f>
        <v>0</v>
      </c>
      <c r="G473" s="135">
        <f>'Office Minor'!G532</f>
        <v>0</v>
      </c>
      <c r="H473" s="135">
        <f>'Office Minor'!H532</f>
        <v>0</v>
      </c>
    </row>
    <row r="474" spans="1:8" s="507" customFormat="1" ht="17.100000000000001" customHeight="1">
      <c r="A474" s="135">
        <v>13</v>
      </c>
      <c r="B474" s="522" t="s">
        <v>313</v>
      </c>
      <c r="C474" s="174">
        <f>'Office Minor'!C638</f>
        <v>66</v>
      </c>
      <c r="D474" s="174">
        <f>'Office Minor'!D638</f>
        <v>626.25</v>
      </c>
      <c r="E474" s="174">
        <f>'Office Minor'!E638</f>
        <v>44959</v>
      </c>
      <c r="F474" s="174">
        <f>'Office Minor'!F638</f>
        <v>24727450</v>
      </c>
      <c r="G474" s="174">
        <f>'Office Minor'!G638</f>
        <v>2963196</v>
      </c>
      <c r="H474" s="174">
        <f>'Office Minor'!H638</f>
        <v>95</v>
      </c>
    </row>
    <row r="475" spans="1:8" s="507" customFormat="1" ht="17.100000000000001" customHeight="1">
      <c r="A475" s="135">
        <v>14</v>
      </c>
      <c r="B475" s="20" t="s">
        <v>90</v>
      </c>
      <c r="C475" s="174">
        <f>'Office Minor'!C674</f>
        <v>20</v>
      </c>
      <c r="D475" s="174">
        <f>'Office Minor'!D674</f>
        <v>86.6</v>
      </c>
      <c r="E475" s="174">
        <f>'Office Minor'!E674</f>
        <v>23400</v>
      </c>
      <c r="F475" s="174">
        <f>'Office Minor'!F674</f>
        <v>6084000</v>
      </c>
      <c r="G475" s="174">
        <f>'Office Minor'!G674</f>
        <v>1367000</v>
      </c>
      <c r="H475" s="174">
        <f>'Office Minor'!H674</f>
        <v>270</v>
      </c>
    </row>
    <row r="476" spans="1:8" s="507" customFormat="1" ht="17.100000000000001" customHeight="1">
      <c r="A476" s="135">
        <v>15</v>
      </c>
      <c r="B476" s="196" t="s">
        <v>94</v>
      </c>
      <c r="C476" s="135">
        <f>'Office Minor'!C690</f>
        <v>13</v>
      </c>
      <c r="D476" s="135">
        <f>'Office Minor'!D690</f>
        <v>112</v>
      </c>
      <c r="E476" s="135">
        <f>'Office Minor'!E690</f>
        <v>22200</v>
      </c>
      <c r="F476" s="135">
        <f>'Office Minor'!F690</f>
        <v>5550000</v>
      </c>
      <c r="G476" s="135">
        <f>'Office Minor'!G690</f>
        <v>1000000</v>
      </c>
      <c r="H476" s="135">
        <f>'Office Minor'!H690</f>
        <v>200</v>
      </c>
    </row>
    <row r="477" spans="1:8" s="507" customFormat="1" ht="17.100000000000001" customHeight="1">
      <c r="A477" s="135">
        <v>16</v>
      </c>
      <c r="B477" s="196" t="s">
        <v>124</v>
      </c>
      <c r="C477" s="135">
        <f>'Office Minor'!C621</f>
        <v>7</v>
      </c>
      <c r="D477" s="135">
        <f>'Office Minor'!D621</f>
        <v>545.33000000000004</v>
      </c>
      <c r="E477" s="135">
        <f>'Office Minor'!E621</f>
        <v>0</v>
      </c>
      <c r="F477" s="135">
        <f>'Office Minor'!F621</f>
        <v>0</v>
      </c>
      <c r="G477" s="135">
        <f>'Office Minor'!G621</f>
        <v>1355000</v>
      </c>
      <c r="H477" s="135">
        <f>'Office Minor'!H621</f>
        <v>0</v>
      </c>
    </row>
    <row r="478" spans="1:8" s="507" customFormat="1" ht="17.100000000000001" customHeight="1">
      <c r="A478" s="135">
        <v>17</v>
      </c>
      <c r="B478" s="196" t="s">
        <v>115</v>
      </c>
      <c r="C478" s="135">
        <f>'Office Minor'!C712</f>
        <v>59</v>
      </c>
      <c r="D478" s="135">
        <f>'Office Minor'!D712</f>
        <v>302.54750000000001</v>
      </c>
      <c r="E478" s="135">
        <f>'Office Minor'!E712</f>
        <v>74224</v>
      </c>
      <c r="F478" s="135">
        <f>'Office Minor'!F712</f>
        <v>22267200</v>
      </c>
      <c r="G478" s="135">
        <f>'Office Minor'!G712</f>
        <v>6362000</v>
      </c>
      <c r="H478" s="135">
        <f>'Office Minor'!H712</f>
        <v>105</v>
      </c>
    </row>
    <row r="479" spans="1:8" s="507" customFormat="1" ht="17.100000000000001" customHeight="1">
      <c r="A479" s="135">
        <v>18</v>
      </c>
      <c r="B479" s="196" t="s">
        <v>82</v>
      </c>
      <c r="C479" s="135">
        <f>'Office Minor'!C737</f>
        <v>58</v>
      </c>
      <c r="D479" s="135">
        <f>'Office Minor'!D737</f>
        <v>657.7</v>
      </c>
      <c r="E479" s="135">
        <f>'Office Minor'!E737</f>
        <v>8391.7999999999993</v>
      </c>
      <c r="F479" s="135">
        <f>'Office Minor'!F737</f>
        <v>2055990.9999999998</v>
      </c>
      <c r="G479" s="135">
        <f>'Office Minor'!G737</f>
        <v>705000</v>
      </c>
      <c r="H479" s="135">
        <f>'Office Minor'!H737</f>
        <v>175</v>
      </c>
    </row>
    <row r="480" spans="1:8" s="507" customFormat="1" ht="17.100000000000001" customHeight="1">
      <c r="A480" s="773" t="s">
        <v>49</v>
      </c>
      <c r="B480" s="774"/>
      <c r="C480" s="256">
        <f t="shared" ref="C480:H480" si="29">SUM(C462:C479)</f>
        <v>1241</v>
      </c>
      <c r="D480" s="257">
        <f t="shared" si="29"/>
        <v>7527.8130000000001</v>
      </c>
      <c r="E480" s="258">
        <f t="shared" si="29"/>
        <v>1365124.26</v>
      </c>
      <c r="F480" s="258">
        <f t="shared" si="29"/>
        <v>475463779</v>
      </c>
      <c r="G480" s="258">
        <f t="shared" si="29"/>
        <v>111469841.5</v>
      </c>
      <c r="H480" s="258">
        <f t="shared" si="29"/>
        <v>3198</v>
      </c>
    </row>
    <row r="481" spans="1:8" s="507" customFormat="1" ht="17.100000000000001" customHeight="1">
      <c r="A481" s="530"/>
      <c r="B481" s="530"/>
      <c r="C481" s="530"/>
      <c r="D481" s="530"/>
      <c r="E481" s="530"/>
      <c r="F481" s="530"/>
      <c r="G481" s="530"/>
      <c r="H481" s="530"/>
    </row>
    <row r="482" spans="1:8" s="507" customFormat="1" ht="17.100000000000001" customHeight="1">
      <c r="A482" s="797" t="s">
        <v>68</v>
      </c>
      <c r="B482" s="797"/>
      <c r="C482" s="797"/>
      <c r="D482" s="797"/>
      <c r="E482" s="797"/>
      <c r="F482" s="797"/>
      <c r="G482" s="797"/>
      <c r="H482" s="797"/>
    </row>
    <row r="483" spans="1:8" s="507" customFormat="1" ht="17.100000000000001" customHeight="1">
      <c r="A483" s="779" t="s">
        <v>2</v>
      </c>
      <c r="B483" s="781" t="s">
        <v>76</v>
      </c>
      <c r="C483" s="709" t="s">
        <v>4</v>
      </c>
      <c r="D483" s="709" t="s">
        <v>5</v>
      </c>
      <c r="E483" s="709" t="s">
        <v>6</v>
      </c>
      <c r="F483" s="709" t="s">
        <v>7</v>
      </c>
      <c r="G483" s="709" t="s">
        <v>8</v>
      </c>
      <c r="H483" s="709" t="s">
        <v>9</v>
      </c>
    </row>
    <row r="484" spans="1:8" s="507" customFormat="1" ht="17.100000000000001" customHeight="1">
      <c r="A484" s="780"/>
      <c r="B484" s="782"/>
      <c r="C484" s="4" t="s">
        <v>10</v>
      </c>
      <c r="D484" s="4" t="s">
        <v>51</v>
      </c>
      <c r="E484" s="4" t="s">
        <v>78</v>
      </c>
      <c r="F484" s="54" t="s">
        <v>79</v>
      </c>
      <c r="G484" s="54" t="s">
        <v>79</v>
      </c>
      <c r="H484" s="4" t="s">
        <v>12</v>
      </c>
    </row>
    <row r="485" spans="1:8" s="507" customFormat="1" ht="17.100000000000001" customHeight="1">
      <c r="A485" s="135">
        <v>1</v>
      </c>
      <c r="B485" s="508" t="s">
        <v>117</v>
      </c>
      <c r="C485" s="64">
        <f>'Office Minor'!C400</f>
        <v>183</v>
      </c>
      <c r="D485" s="64">
        <f>'Office Minor'!D400</f>
        <v>183</v>
      </c>
      <c r="E485" s="64">
        <f>'Office Minor'!E400</f>
        <v>1394342</v>
      </c>
      <c r="F485" s="64">
        <f>'Office Minor'!F400</f>
        <v>104575650</v>
      </c>
      <c r="G485" s="64">
        <f>'Office Minor'!G400</f>
        <v>44507000</v>
      </c>
      <c r="H485" s="64">
        <f>'Office Minor'!H400</f>
        <v>705</v>
      </c>
    </row>
    <row r="486" spans="1:8" s="507" customFormat="1" ht="17.100000000000001" customHeight="1">
      <c r="A486" s="135">
        <v>2</v>
      </c>
      <c r="B486" s="508" t="s">
        <v>96</v>
      </c>
      <c r="C486" s="64">
        <f>'Office Minor'!C357</f>
        <v>5</v>
      </c>
      <c r="D486" s="64">
        <f>'Office Minor'!D357</f>
        <v>7.5</v>
      </c>
      <c r="E486" s="64">
        <f>'Office Minor'!E357</f>
        <v>53180</v>
      </c>
      <c r="F486" s="64">
        <f>'Office Minor'!F357</f>
        <v>11167800</v>
      </c>
      <c r="G486" s="64">
        <f>'Office Minor'!G357</f>
        <v>2030000</v>
      </c>
      <c r="H486" s="64">
        <f>'Office Minor'!H357</f>
        <v>75</v>
      </c>
    </row>
    <row r="487" spans="1:8" s="507" customFormat="1" ht="17.100000000000001" customHeight="1">
      <c r="A487" s="135">
        <v>3</v>
      </c>
      <c r="B487" s="508" t="s">
        <v>137</v>
      </c>
      <c r="C487" s="110">
        <f>'Office Minor'!C684</f>
        <v>31</v>
      </c>
      <c r="D487" s="110">
        <f>'Office Minor'!D684</f>
        <v>37.35</v>
      </c>
      <c r="E487" s="110">
        <f>'Office Minor'!E684</f>
        <v>19230</v>
      </c>
      <c r="F487" s="110">
        <f>'Office Minor'!F684</f>
        <v>3846000</v>
      </c>
      <c r="G487" s="110">
        <f>'Office Minor'!G684</f>
        <v>1300000</v>
      </c>
      <c r="H487" s="110">
        <f>'Office Minor'!H684</f>
        <v>100</v>
      </c>
    </row>
    <row r="488" spans="1:8" s="507" customFormat="1" ht="17.100000000000001" customHeight="1">
      <c r="A488" s="773" t="s">
        <v>49</v>
      </c>
      <c r="B488" s="774"/>
      <c r="C488" s="255">
        <f t="shared" ref="C488:H488" si="30">SUM(C485:C487)</f>
        <v>219</v>
      </c>
      <c r="D488" s="504">
        <f t="shared" si="30"/>
        <v>227.85</v>
      </c>
      <c r="E488" s="505">
        <f t="shared" si="30"/>
        <v>1466752</v>
      </c>
      <c r="F488" s="255">
        <f t="shared" si="30"/>
        <v>119589450</v>
      </c>
      <c r="G488" s="505">
        <f t="shared" si="30"/>
        <v>47837000</v>
      </c>
      <c r="H488" s="505">
        <f t="shared" si="30"/>
        <v>880</v>
      </c>
    </row>
    <row r="489" spans="1:8" s="507" customFormat="1" ht="17.100000000000001" customHeight="1">
      <c r="A489" s="530"/>
      <c r="B489" s="530"/>
      <c r="C489" s="530"/>
      <c r="D489" s="530"/>
      <c r="E489" s="530"/>
      <c r="F489" s="530"/>
      <c r="G489" s="530"/>
      <c r="H489" s="530"/>
    </row>
    <row r="490" spans="1:8" s="507" customFormat="1" ht="17.100000000000001" customHeight="1">
      <c r="A490" s="797" t="s">
        <v>69</v>
      </c>
      <c r="B490" s="797"/>
      <c r="C490" s="797"/>
      <c r="D490" s="797"/>
      <c r="E490" s="797"/>
      <c r="F490" s="797"/>
      <c r="G490" s="797"/>
      <c r="H490" s="797"/>
    </row>
    <row r="491" spans="1:8" s="507" customFormat="1" ht="17.100000000000001" customHeight="1">
      <c r="A491" s="779" t="s">
        <v>2</v>
      </c>
      <c r="B491" s="781" t="s">
        <v>76</v>
      </c>
      <c r="C491" s="709" t="s">
        <v>4</v>
      </c>
      <c r="D491" s="709" t="s">
        <v>5</v>
      </c>
      <c r="E491" s="709" t="s">
        <v>6</v>
      </c>
      <c r="F491" s="709" t="s">
        <v>7</v>
      </c>
      <c r="G491" s="709" t="s">
        <v>8</v>
      </c>
      <c r="H491" s="709" t="s">
        <v>9</v>
      </c>
    </row>
    <row r="492" spans="1:8" s="507" customFormat="1" ht="17.100000000000001" customHeight="1">
      <c r="A492" s="780"/>
      <c r="B492" s="782"/>
      <c r="C492" s="4" t="s">
        <v>10</v>
      </c>
      <c r="D492" s="4" t="s">
        <v>51</v>
      </c>
      <c r="E492" s="4" t="s">
        <v>78</v>
      </c>
      <c r="F492" s="54" t="s">
        <v>79</v>
      </c>
      <c r="G492" s="54" t="s">
        <v>79</v>
      </c>
      <c r="H492" s="4" t="s">
        <v>12</v>
      </c>
    </row>
    <row r="493" spans="1:8" s="507" customFormat="1" ht="17.100000000000001" customHeight="1">
      <c r="A493" s="135">
        <v>1</v>
      </c>
      <c r="B493" s="508" t="s">
        <v>116</v>
      </c>
      <c r="C493" s="64">
        <f>'Office Minor'!C302</f>
        <v>0</v>
      </c>
      <c r="D493" s="64">
        <f>'Office Minor'!D302</f>
        <v>0</v>
      </c>
      <c r="E493" s="64">
        <f>'Office Minor'!E302</f>
        <v>0</v>
      </c>
      <c r="F493" s="64">
        <f>'Office Minor'!F302</f>
        <v>0</v>
      </c>
      <c r="G493" s="64">
        <f>'Office Minor'!G302</f>
        <v>0</v>
      </c>
      <c r="H493" s="64">
        <f>'Office Minor'!H302</f>
        <v>0</v>
      </c>
    </row>
    <row r="494" spans="1:8" s="507" customFormat="1" ht="17.100000000000001" customHeight="1">
      <c r="A494" s="773" t="s">
        <v>49</v>
      </c>
      <c r="B494" s="774"/>
      <c r="C494" s="255">
        <f t="shared" ref="C494:H494" si="31">SUM(C493)</f>
        <v>0</v>
      </c>
      <c r="D494" s="504">
        <f t="shared" si="31"/>
        <v>0</v>
      </c>
      <c r="E494" s="505">
        <f t="shared" si="31"/>
        <v>0</v>
      </c>
      <c r="F494" s="255">
        <f t="shared" si="31"/>
        <v>0</v>
      </c>
      <c r="G494" s="505">
        <f t="shared" si="31"/>
        <v>0</v>
      </c>
      <c r="H494" s="505">
        <f t="shared" si="31"/>
        <v>0</v>
      </c>
    </row>
    <row r="495" spans="1:8" s="507" customFormat="1" ht="17.100000000000001" customHeight="1">
      <c r="A495" s="530"/>
      <c r="B495" s="530"/>
      <c r="C495" s="530"/>
      <c r="D495" s="530"/>
      <c r="E495" s="530"/>
      <c r="F495" s="530"/>
      <c r="G495" s="530"/>
      <c r="H495" s="530"/>
    </row>
    <row r="496" spans="1:8" s="507" customFormat="1" ht="17.100000000000001" customHeight="1">
      <c r="A496" s="797" t="s">
        <v>70</v>
      </c>
      <c r="B496" s="797"/>
      <c r="C496" s="797"/>
      <c r="D496" s="797"/>
      <c r="E496" s="797"/>
      <c r="F496" s="797"/>
      <c r="G496" s="797"/>
      <c r="H496" s="797"/>
    </row>
    <row r="497" spans="1:8" s="507" customFormat="1" ht="17.100000000000001" customHeight="1">
      <c r="A497" s="779" t="s">
        <v>2</v>
      </c>
      <c r="B497" s="781" t="s">
        <v>76</v>
      </c>
      <c r="C497" s="709" t="s">
        <v>4</v>
      </c>
      <c r="D497" s="709" t="s">
        <v>5</v>
      </c>
      <c r="E497" s="709" t="s">
        <v>6</v>
      </c>
      <c r="F497" s="709" t="s">
        <v>7</v>
      </c>
      <c r="G497" s="709" t="s">
        <v>8</v>
      </c>
      <c r="H497" s="709" t="s">
        <v>9</v>
      </c>
    </row>
    <row r="498" spans="1:8" s="507" customFormat="1" ht="17.100000000000001" customHeight="1">
      <c r="A498" s="780"/>
      <c r="B498" s="782"/>
      <c r="C498" s="4" t="s">
        <v>10</v>
      </c>
      <c r="D498" s="4" t="s">
        <v>51</v>
      </c>
      <c r="E498" s="4" t="s">
        <v>78</v>
      </c>
      <c r="F498" s="54" t="s">
        <v>79</v>
      </c>
      <c r="G498" s="54" t="s">
        <v>79</v>
      </c>
      <c r="H498" s="4" t="s">
        <v>12</v>
      </c>
    </row>
    <row r="499" spans="1:8" s="507" customFormat="1" ht="17.100000000000001" customHeight="1">
      <c r="A499" s="135">
        <v>1</v>
      </c>
      <c r="B499" s="508" t="s">
        <v>138</v>
      </c>
      <c r="C499" s="184">
        <f>'Office Minor'!C82</f>
        <v>2</v>
      </c>
      <c r="D499" s="184">
        <f>'Office Minor'!D82</f>
        <v>2</v>
      </c>
      <c r="E499" s="184">
        <f>'Office Minor'!E82</f>
        <v>1485</v>
      </c>
      <c r="F499" s="184">
        <f>'Office Minor'!F82</f>
        <v>1188000</v>
      </c>
      <c r="G499" s="184">
        <f>'Office Minor'!G82</f>
        <v>18000</v>
      </c>
      <c r="H499" s="184">
        <f>'Office Minor'!H82</f>
        <v>10</v>
      </c>
    </row>
    <row r="500" spans="1:8" s="507" customFormat="1" ht="17.100000000000001" customHeight="1">
      <c r="A500" s="135">
        <v>2</v>
      </c>
      <c r="B500" s="531" t="s">
        <v>143</v>
      </c>
      <c r="C500" s="240">
        <f>'Office Minor'!C54</f>
        <v>15</v>
      </c>
      <c r="D500" s="240">
        <f>'Office Minor'!D54</f>
        <v>14.99</v>
      </c>
      <c r="E500" s="240">
        <f>'Office Minor'!E54</f>
        <v>1056610</v>
      </c>
      <c r="F500" s="240">
        <f>'Office Minor'!F54</f>
        <v>1352460800</v>
      </c>
      <c r="G500" s="240">
        <f>'Office Minor'!G54</f>
        <v>153473660</v>
      </c>
      <c r="H500" s="240">
        <f>'Office Minor'!H54</f>
        <v>5280</v>
      </c>
    </row>
    <row r="501" spans="1:8" s="507" customFormat="1" ht="17.100000000000001" customHeight="1">
      <c r="A501" s="135">
        <v>3</v>
      </c>
      <c r="B501" s="508" t="s">
        <v>149</v>
      </c>
      <c r="C501" s="64">
        <f>'Office Minor'!C96</f>
        <v>4</v>
      </c>
      <c r="D501" s="64">
        <f>'Office Minor'!D96</f>
        <v>9.1999999999999993</v>
      </c>
      <c r="E501" s="64">
        <f>'Office Minor'!E96</f>
        <v>210</v>
      </c>
      <c r="F501" s="64">
        <f>'Office Minor'!F96</f>
        <v>105000</v>
      </c>
      <c r="G501" s="64">
        <f>'Office Minor'!G96</f>
        <v>463000</v>
      </c>
      <c r="H501" s="64">
        <f>'Office Minor'!H96</f>
        <v>233</v>
      </c>
    </row>
    <row r="502" spans="1:8" s="507" customFormat="1" ht="17.100000000000001" customHeight="1">
      <c r="A502" s="135">
        <v>4</v>
      </c>
      <c r="B502" s="508" t="s">
        <v>139</v>
      </c>
      <c r="C502" s="64">
        <f>'Office Minor'!C127</f>
        <v>0</v>
      </c>
      <c r="D502" s="64">
        <f>'Office Minor'!D127</f>
        <v>0</v>
      </c>
      <c r="E502" s="64">
        <f>'Office Minor'!E127</f>
        <v>2101040</v>
      </c>
      <c r="F502" s="64">
        <f>'Office Minor'!F127</f>
        <v>2101040000</v>
      </c>
      <c r="G502" s="64">
        <f>'Office Minor'!G127</f>
        <v>275033000</v>
      </c>
      <c r="H502" s="64">
        <f>'Office Minor'!H127</f>
        <v>12000</v>
      </c>
    </row>
    <row r="503" spans="1:8" s="507" customFormat="1" ht="17.100000000000001" customHeight="1">
      <c r="A503" s="135">
        <v>5</v>
      </c>
      <c r="B503" s="508" t="s">
        <v>95</v>
      </c>
      <c r="C503" s="64">
        <f>'Office Minor'!C180</f>
        <v>0</v>
      </c>
      <c r="D503" s="64">
        <f>'Office Minor'!D180</f>
        <v>0</v>
      </c>
      <c r="E503" s="64">
        <f>'Office Minor'!E180</f>
        <v>25833</v>
      </c>
      <c r="F503" s="64">
        <f>'Office Minor'!F180</f>
        <v>2066640</v>
      </c>
      <c r="G503" s="64">
        <f>'Office Minor'!G180</f>
        <v>1156479</v>
      </c>
      <c r="H503" s="64">
        <f>'Office Minor'!H180</f>
        <v>80</v>
      </c>
    </row>
    <row r="504" spans="1:8" s="507" customFormat="1" ht="17.100000000000001" customHeight="1">
      <c r="A504" s="135">
        <v>6</v>
      </c>
      <c r="B504" s="508" t="s">
        <v>146</v>
      </c>
      <c r="C504" s="64">
        <f>'Office Minor'!C190</f>
        <v>354</v>
      </c>
      <c r="D504" s="64">
        <f>'Office Minor'!D190</f>
        <v>1169.511</v>
      </c>
      <c r="E504" s="64">
        <f>'Office Minor'!E190</f>
        <v>1099700</v>
      </c>
      <c r="F504" s="64">
        <f>'Office Minor'!F190</f>
        <v>1099700000</v>
      </c>
      <c r="G504" s="64">
        <f>'Office Minor'!G190</f>
        <v>354745000</v>
      </c>
      <c r="H504" s="64">
        <f>'Office Minor'!H190</f>
        <v>3540</v>
      </c>
    </row>
    <row r="505" spans="1:8" s="507" customFormat="1" ht="17.100000000000001" customHeight="1">
      <c r="A505" s="135">
        <v>7</v>
      </c>
      <c r="B505" s="508" t="s">
        <v>140</v>
      </c>
      <c r="C505" s="184">
        <f>'Office Minor'!C198</f>
        <v>462</v>
      </c>
      <c r="D505" s="184">
        <f>'Office Minor'!D198</f>
        <v>806.71600000000001</v>
      </c>
      <c r="E505" s="184">
        <f>'Office Minor'!E198</f>
        <v>283692</v>
      </c>
      <c r="F505" s="184">
        <f>'Office Minor'!F198</f>
        <v>198584400</v>
      </c>
      <c r="G505" s="184">
        <f>'Office Minor'!G198</f>
        <v>49025000</v>
      </c>
      <c r="H505" s="184">
        <f>'Office Minor'!H198</f>
        <v>5700</v>
      </c>
    </row>
    <row r="506" spans="1:8" s="507" customFormat="1" ht="17.100000000000001" customHeight="1">
      <c r="A506" s="135">
        <v>8</v>
      </c>
      <c r="B506" s="508" t="s">
        <v>103</v>
      </c>
      <c r="C506" s="112">
        <f>'Office Minor'!C230</f>
        <v>0</v>
      </c>
      <c r="D506" s="112">
        <f>'Office Minor'!D230</f>
        <v>0</v>
      </c>
      <c r="E506" s="112">
        <f>'Office Minor'!E230</f>
        <v>47243</v>
      </c>
      <c r="F506" s="112">
        <f>'Office Minor'!F230</f>
        <v>23621500</v>
      </c>
      <c r="G506" s="112">
        <f>'Office Minor'!G230</f>
        <v>4724314</v>
      </c>
      <c r="H506" s="112">
        <f>'Office Minor'!H230</f>
        <v>0</v>
      </c>
    </row>
    <row r="507" spans="1:8" s="507" customFormat="1" ht="17.100000000000001" customHeight="1">
      <c r="A507" s="135">
        <v>9</v>
      </c>
      <c r="B507" s="508" t="s">
        <v>314</v>
      </c>
      <c r="C507" s="102">
        <f>'Office Minor'!C217</f>
        <v>0</v>
      </c>
      <c r="D507" s="102">
        <f>'Office Minor'!D217</f>
        <v>0</v>
      </c>
      <c r="E507" s="102">
        <f>'Office Minor'!E217</f>
        <v>168981</v>
      </c>
      <c r="F507" s="102">
        <f>'Office Minor'!F217</f>
        <v>27036960</v>
      </c>
      <c r="G507" s="102">
        <f>'Office Minor'!G217</f>
        <v>3886572</v>
      </c>
      <c r="H507" s="102">
        <f>'Office Minor'!H217</f>
        <v>5</v>
      </c>
    </row>
    <row r="508" spans="1:8" s="507" customFormat="1" ht="17.100000000000001" customHeight="1">
      <c r="A508" s="135">
        <v>10</v>
      </c>
      <c r="B508" s="508" t="s">
        <v>132</v>
      </c>
      <c r="C508" s="533">
        <f>'Office Minor'!C264</f>
        <v>140</v>
      </c>
      <c r="D508" s="533">
        <f>'Office Minor'!D264</f>
        <v>1691.73</v>
      </c>
      <c r="E508" s="533">
        <f>'Office Minor'!E264</f>
        <v>233914</v>
      </c>
      <c r="F508" s="533">
        <f>'Office Minor'!F264</f>
        <v>175435500</v>
      </c>
      <c r="G508" s="533">
        <f>'Office Minor'!G264</f>
        <v>146332131</v>
      </c>
      <c r="H508" s="533">
        <f>'Office Minor'!H264</f>
        <v>750</v>
      </c>
    </row>
    <row r="509" spans="1:8" s="507" customFormat="1" ht="17.100000000000001" customHeight="1">
      <c r="A509" s="135">
        <v>11</v>
      </c>
      <c r="B509" s="508" t="s">
        <v>127</v>
      </c>
      <c r="C509" s="534">
        <f>'Office Minor'!C365</f>
        <v>45</v>
      </c>
      <c r="D509" s="534">
        <f>'Office Minor'!D365</f>
        <v>81.59</v>
      </c>
      <c r="E509" s="534">
        <f>'Office Minor'!E365</f>
        <v>26589</v>
      </c>
      <c r="F509" s="534">
        <f>'Office Minor'!F365</f>
        <v>21537090</v>
      </c>
      <c r="G509" s="534">
        <f>'Office Minor'!G365</f>
        <v>2535987</v>
      </c>
      <c r="H509" s="534">
        <f>'Office Minor'!H365</f>
        <v>225</v>
      </c>
    </row>
    <row r="510" spans="1:8" s="507" customFormat="1" ht="17.100000000000001" customHeight="1">
      <c r="A510" s="135">
        <v>12</v>
      </c>
      <c r="B510" s="508" t="s">
        <v>117</v>
      </c>
      <c r="C510" s="64">
        <f>'Office Minor'!C402</f>
        <v>24</v>
      </c>
      <c r="D510" s="64">
        <f>'Office Minor'!D402</f>
        <v>24</v>
      </c>
      <c r="E510" s="64">
        <f>'Office Minor'!E402</f>
        <v>7780605</v>
      </c>
      <c r="F510" s="64">
        <f>'Office Minor'!F402</f>
        <v>1945151250</v>
      </c>
      <c r="G510" s="64">
        <f>'Office Minor'!G402</f>
        <v>609571000</v>
      </c>
      <c r="H510" s="64">
        <f>'Office Minor'!H402</f>
        <v>18205</v>
      </c>
    </row>
    <row r="511" spans="1:8" s="507" customFormat="1" ht="17.100000000000001" customHeight="1">
      <c r="A511" s="135">
        <v>13</v>
      </c>
      <c r="B511" s="508" t="s">
        <v>134</v>
      </c>
      <c r="C511" s="102">
        <f>'Office Minor'!C413</f>
        <v>129</v>
      </c>
      <c r="D511" s="102">
        <f>'Office Minor'!D413</f>
        <v>4526.1386000000002</v>
      </c>
      <c r="E511" s="102">
        <f>'Office Minor'!E413</f>
        <v>872342</v>
      </c>
      <c r="F511" s="102">
        <f>'Office Minor'!F413</f>
        <v>523405200</v>
      </c>
      <c r="G511" s="102">
        <f>'Office Minor'!G413</f>
        <v>140343000</v>
      </c>
      <c r="H511" s="102">
        <f>'Office Minor'!H413</f>
        <v>20000</v>
      </c>
    </row>
    <row r="512" spans="1:8" s="507" customFormat="1" ht="17.100000000000001" customHeight="1">
      <c r="A512" s="135">
        <v>14</v>
      </c>
      <c r="B512" s="508" t="s">
        <v>118</v>
      </c>
      <c r="C512" s="187">
        <f>'Office Minor'!C431</f>
        <v>8</v>
      </c>
      <c r="D512" s="187">
        <f>'Office Minor'!D431</f>
        <v>11.11</v>
      </c>
      <c r="E512" s="187">
        <f>'Office Minor'!E431</f>
        <v>10745</v>
      </c>
      <c r="F512" s="187">
        <f>'Office Minor'!F431</f>
        <v>24176250</v>
      </c>
      <c r="G512" s="187">
        <f>'Office Minor'!G431</f>
        <v>4452000</v>
      </c>
      <c r="H512" s="187">
        <f>'Office Minor'!H431</f>
        <v>24</v>
      </c>
    </row>
    <row r="513" spans="1:8" s="507" customFormat="1" ht="17.100000000000001" customHeight="1">
      <c r="A513" s="135">
        <v>15</v>
      </c>
      <c r="B513" s="508" t="s">
        <v>106</v>
      </c>
      <c r="C513" s="183">
        <f>'Office Minor'!C477</f>
        <v>0</v>
      </c>
      <c r="D513" s="183">
        <f>'Office Minor'!D477</f>
        <v>0</v>
      </c>
      <c r="E513" s="183">
        <f>'Office Minor'!E477</f>
        <v>822465</v>
      </c>
      <c r="F513" s="183">
        <f>'Office Minor'!F477</f>
        <v>287862790</v>
      </c>
      <c r="G513" s="183">
        <f>'Office Minor'!G477</f>
        <v>12637000</v>
      </c>
      <c r="H513" s="183">
        <f>'Office Minor'!H477</f>
        <v>960</v>
      </c>
    </row>
    <row r="514" spans="1:8" s="507" customFormat="1" ht="17.100000000000001" customHeight="1">
      <c r="A514" s="135">
        <v>16</v>
      </c>
      <c r="B514" s="20" t="s">
        <v>330</v>
      </c>
      <c r="C514" s="135">
        <f>'Office Minor'!C590</f>
        <v>47</v>
      </c>
      <c r="D514" s="135">
        <f>'Office Minor'!D590</f>
        <v>399.274</v>
      </c>
      <c r="E514" s="135">
        <f>'Office Minor'!E590</f>
        <v>669617.21400000004</v>
      </c>
      <c r="F514" s="135">
        <f>'Office Minor'!F590</f>
        <v>103790668.278</v>
      </c>
      <c r="G514" s="135">
        <f>'Office Minor'!G590</f>
        <v>6334000</v>
      </c>
      <c r="H514" s="135">
        <f>'Office Minor'!H590</f>
        <v>1310</v>
      </c>
    </row>
    <row r="515" spans="1:8" s="507" customFormat="1" ht="17.100000000000001" customHeight="1">
      <c r="A515" s="135">
        <v>17</v>
      </c>
      <c r="B515" s="508" t="s">
        <v>119</v>
      </c>
      <c r="C515" s="184">
        <f>'Office Minor'!C568</f>
        <v>2</v>
      </c>
      <c r="D515" s="184">
        <f>'Office Minor'!D568</f>
        <v>0.72</v>
      </c>
      <c r="E515" s="184">
        <f>'Office Minor'!E568</f>
        <v>0</v>
      </c>
      <c r="F515" s="184">
        <f>'Office Minor'!F568</f>
        <v>0</v>
      </c>
      <c r="G515" s="184">
        <f>'Office Minor'!G568</f>
        <v>66000</v>
      </c>
      <c r="H515" s="184">
        <f>'Office Minor'!H568</f>
        <v>0</v>
      </c>
    </row>
    <row r="516" spans="1:8" s="507" customFormat="1" ht="17.100000000000001" customHeight="1">
      <c r="A516" s="773" t="s">
        <v>49</v>
      </c>
      <c r="B516" s="774"/>
      <c r="C516" s="255">
        <f t="shared" ref="C516:H516" si="32">SUM(C499:C515)</f>
        <v>1232</v>
      </c>
      <c r="D516" s="503">
        <f t="shared" si="32"/>
        <v>8736.9795999999988</v>
      </c>
      <c r="E516" s="505">
        <f t="shared" si="32"/>
        <v>15201071.214</v>
      </c>
      <c r="F516" s="255">
        <f t="shared" si="32"/>
        <v>7887162048.2779999</v>
      </c>
      <c r="G516" s="505">
        <f t="shared" si="32"/>
        <v>1764796143</v>
      </c>
      <c r="H516" s="505">
        <f t="shared" si="32"/>
        <v>68322</v>
      </c>
    </row>
    <row r="517" spans="1:8" s="507" customFormat="1" ht="17.100000000000001" customHeight="1">
      <c r="A517" s="530"/>
      <c r="B517" s="530"/>
      <c r="C517" s="530"/>
      <c r="D517" s="530"/>
      <c r="E517" s="530"/>
      <c r="F517" s="530"/>
      <c r="G517" s="530"/>
      <c r="H517" s="530"/>
    </row>
    <row r="518" spans="1:8" s="507" customFormat="1" ht="17.100000000000001" customHeight="1">
      <c r="A518" s="797" t="s">
        <v>71</v>
      </c>
      <c r="B518" s="797"/>
      <c r="C518" s="797"/>
      <c r="D518" s="797"/>
      <c r="E518" s="797"/>
      <c r="F518" s="797"/>
      <c r="G518" s="797"/>
      <c r="H518" s="797"/>
    </row>
    <row r="519" spans="1:8" s="507" customFormat="1" ht="17.100000000000001" customHeight="1">
      <c r="A519" s="779" t="s">
        <v>2</v>
      </c>
      <c r="B519" s="781" t="s">
        <v>76</v>
      </c>
      <c r="C519" s="709" t="s">
        <v>4</v>
      </c>
      <c r="D519" s="709" t="s">
        <v>5</v>
      </c>
      <c r="E519" s="709" t="s">
        <v>6</v>
      </c>
      <c r="F519" s="709" t="s">
        <v>7</v>
      </c>
      <c r="G519" s="709" t="s">
        <v>8</v>
      </c>
      <c r="H519" s="709" t="s">
        <v>9</v>
      </c>
    </row>
    <row r="520" spans="1:8" s="507" customFormat="1" ht="17.100000000000001" customHeight="1">
      <c r="A520" s="780"/>
      <c r="B520" s="782"/>
      <c r="C520" s="4" t="s">
        <v>10</v>
      </c>
      <c r="D520" s="4" t="s">
        <v>51</v>
      </c>
      <c r="E520" s="4" t="s">
        <v>78</v>
      </c>
      <c r="F520" s="54" t="s">
        <v>79</v>
      </c>
      <c r="G520" s="54" t="s">
        <v>79</v>
      </c>
      <c r="H520" s="4" t="s">
        <v>12</v>
      </c>
    </row>
    <row r="521" spans="1:8" s="507" customFormat="1" ht="17.100000000000001" customHeight="1">
      <c r="A521" s="135">
        <v>1</v>
      </c>
      <c r="B521" s="508" t="s">
        <v>151</v>
      </c>
      <c r="C521" s="102">
        <f>'Office Minor'!C275</f>
        <v>105</v>
      </c>
      <c r="D521" s="102">
        <f>'Office Minor'!D275</f>
        <v>134.4084</v>
      </c>
      <c r="E521" s="102">
        <f>'Office Minor'!E275</f>
        <v>429574.87</v>
      </c>
      <c r="F521" s="102">
        <f>'Office Minor'!F275</f>
        <v>644362306</v>
      </c>
      <c r="G521" s="102">
        <f>'Office Minor'!G275</f>
        <v>103097969</v>
      </c>
      <c r="H521" s="102">
        <f>'Office Minor'!H275</f>
        <v>1050</v>
      </c>
    </row>
    <row r="522" spans="1:8" s="507" customFormat="1" ht="17.100000000000001" customHeight="1">
      <c r="A522" s="135">
        <v>2</v>
      </c>
      <c r="B522" s="508" t="s">
        <v>126</v>
      </c>
      <c r="C522" s="102">
        <f>'Office Minor'!C578</f>
        <v>172</v>
      </c>
      <c r="D522" s="102">
        <f>'Office Minor'!D578</f>
        <v>188.6</v>
      </c>
      <c r="E522" s="102">
        <f>'Office Minor'!E578</f>
        <v>629267.29200000002</v>
      </c>
      <c r="F522" s="102">
        <f>'Office Minor'!F578</f>
        <v>943900937</v>
      </c>
      <c r="G522" s="102">
        <f>'Office Minor'!G578</f>
        <v>151024150</v>
      </c>
      <c r="H522" s="102">
        <f>'Office Minor'!H578</f>
        <v>1210</v>
      </c>
    </row>
    <row r="523" spans="1:8" s="507" customFormat="1" ht="17.100000000000001" customHeight="1">
      <c r="A523" s="135">
        <v>3</v>
      </c>
      <c r="B523" s="508" t="s">
        <v>82</v>
      </c>
      <c r="C523" s="102">
        <f>'Office Minor'!C729</f>
        <v>16</v>
      </c>
      <c r="D523" s="102">
        <f>'Office Minor'!D729</f>
        <v>28.13</v>
      </c>
      <c r="E523" s="102">
        <f>'Office Minor'!E729</f>
        <v>27125</v>
      </c>
      <c r="F523" s="102">
        <f>'Office Minor'!F729</f>
        <v>40687500</v>
      </c>
      <c r="G523" s="102">
        <f>'Office Minor'!G729</f>
        <v>6510000</v>
      </c>
      <c r="H523" s="102">
        <f>'Office Minor'!H729</f>
        <v>115</v>
      </c>
    </row>
    <row r="524" spans="1:8" s="507" customFormat="1" ht="17.100000000000001" customHeight="1">
      <c r="A524" s="773" t="s">
        <v>49</v>
      </c>
      <c r="B524" s="774"/>
      <c r="C524" s="255">
        <f t="shared" ref="C524:H524" si="33">SUM(C521:C523)</f>
        <v>293</v>
      </c>
      <c r="D524" s="504">
        <f t="shared" si="33"/>
        <v>351.13839999999999</v>
      </c>
      <c r="E524" s="505">
        <f t="shared" si="33"/>
        <v>1085967.162</v>
      </c>
      <c r="F524" s="255">
        <f t="shared" si="33"/>
        <v>1628950743</v>
      </c>
      <c r="G524" s="505">
        <f t="shared" si="33"/>
        <v>260632119</v>
      </c>
      <c r="H524" s="505">
        <f t="shared" si="33"/>
        <v>2375</v>
      </c>
    </row>
    <row r="525" spans="1:8" s="507" customFormat="1" ht="17.100000000000001" customHeight="1">
      <c r="A525" s="530"/>
      <c r="B525" s="530"/>
      <c r="C525" s="530"/>
      <c r="D525" s="530"/>
      <c r="E525" s="530"/>
      <c r="F525" s="530"/>
      <c r="G525" s="530"/>
      <c r="H525" s="530"/>
    </row>
    <row r="526" spans="1:8" s="507" customFormat="1" ht="17.100000000000001" customHeight="1">
      <c r="A526" s="785" t="s">
        <v>43</v>
      </c>
      <c r="B526" s="785"/>
      <c r="C526" s="785"/>
      <c r="D526" s="785"/>
      <c r="E526" s="785"/>
      <c r="F526" s="785"/>
      <c r="G526" s="785"/>
      <c r="H526" s="785"/>
    </row>
    <row r="527" spans="1:8" s="507" customFormat="1" ht="17.100000000000001" customHeight="1">
      <c r="A527" s="779" t="s">
        <v>2</v>
      </c>
      <c r="B527" s="781" t="s">
        <v>76</v>
      </c>
      <c r="C527" s="709" t="s">
        <v>4</v>
      </c>
      <c r="D527" s="709" t="s">
        <v>5</v>
      </c>
      <c r="E527" s="709" t="s">
        <v>6</v>
      </c>
      <c r="F527" s="709" t="s">
        <v>7</v>
      </c>
      <c r="G527" s="709" t="s">
        <v>8</v>
      </c>
      <c r="H527" s="709" t="s">
        <v>9</v>
      </c>
    </row>
    <row r="528" spans="1:8" s="507" customFormat="1" ht="17.100000000000001" customHeight="1">
      <c r="A528" s="780"/>
      <c r="B528" s="782"/>
      <c r="C528" s="4" t="s">
        <v>10</v>
      </c>
      <c r="D528" s="4" t="s">
        <v>77</v>
      </c>
      <c r="E528" s="4" t="s">
        <v>78</v>
      </c>
      <c r="F528" s="54" t="s">
        <v>79</v>
      </c>
      <c r="G528" s="54" t="s">
        <v>79</v>
      </c>
      <c r="H528" s="4" t="s">
        <v>12</v>
      </c>
    </row>
    <row r="529" spans="1:8" s="507" customFormat="1" ht="17.100000000000001" customHeight="1">
      <c r="A529" s="135">
        <v>1</v>
      </c>
      <c r="B529" s="196" t="s">
        <v>85</v>
      </c>
      <c r="C529" s="135">
        <f>'Office Minor'!C44</f>
        <v>2</v>
      </c>
      <c r="D529" s="135">
        <f>'Office Minor'!D44</f>
        <v>8.5024999999999995</v>
      </c>
      <c r="E529" s="135">
        <f>'Office Minor'!E44</f>
        <v>19220.830000000002</v>
      </c>
      <c r="F529" s="135">
        <f>'Office Minor'!F44</f>
        <v>6727290.5</v>
      </c>
      <c r="G529" s="135">
        <f>'Office Minor'!G44</f>
        <v>1699000</v>
      </c>
      <c r="H529" s="135">
        <f>'Office Minor'!H44</f>
        <v>5</v>
      </c>
    </row>
    <row r="530" spans="1:8" s="507" customFormat="1" ht="17.100000000000001" customHeight="1">
      <c r="A530" s="135">
        <v>2</v>
      </c>
      <c r="B530" s="196" t="s">
        <v>149</v>
      </c>
      <c r="C530" s="135">
        <f>'Office Minor'!C102</f>
        <v>4</v>
      </c>
      <c r="D530" s="135">
        <f>'Office Minor'!D102</f>
        <v>18</v>
      </c>
      <c r="E530" s="135">
        <f>'Office Minor'!E102</f>
        <v>0</v>
      </c>
      <c r="F530" s="135">
        <f>'Office Minor'!F102</f>
        <v>0</v>
      </c>
      <c r="G530" s="135">
        <f>'Office Minor'!G102</f>
        <v>7000</v>
      </c>
      <c r="H530" s="135">
        <f>'Office Minor'!H102</f>
        <v>7</v>
      </c>
    </row>
    <row r="531" spans="1:8" s="507" customFormat="1" ht="17.100000000000001" customHeight="1">
      <c r="A531" s="135">
        <v>3</v>
      </c>
      <c r="B531" s="196" t="s">
        <v>80</v>
      </c>
      <c r="C531" s="135">
        <f>'Office Minor'!C165</f>
        <v>1</v>
      </c>
      <c r="D531" s="135">
        <f>'Office Minor'!D165</f>
        <v>5</v>
      </c>
      <c r="E531" s="135">
        <f>'Office Minor'!E165</f>
        <v>0</v>
      </c>
      <c r="F531" s="135">
        <f>'Office Minor'!F165</f>
        <v>0</v>
      </c>
      <c r="G531" s="135">
        <f>'Office Minor'!G165</f>
        <v>0</v>
      </c>
      <c r="H531" s="135">
        <f>'Office Minor'!H165</f>
        <v>0</v>
      </c>
    </row>
    <row r="532" spans="1:8" s="507" customFormat="1" ht="17.100000000000001" customHeight="1">
      <c r="A532" s="135">
        <v>4</v>
      </c>
      <c r="B532" s="196" t="s">
        <v>102</v>
      </c>
      <c r="C532" s="184">
        <f>'Office Minor'!C204</f>
        <v>1</v>
      </c>
      <c r="D532" s="184">
        <f>'Office Minor'!D204</f>
        <v>59.511000000000003</v>
      </c>
      <c r="E532" s="184">
        <f>'Office Minor'!E204</f>
        <v>34533</v>
      </c>
      <c r="F532" s="184">
        <f>'Office Minor'!F204</f>
        <v>34533000</v>
      </c>
      <c r="G532" s="184">
        <f>'Office Minor'!G204</f>
        <v>6436000</v>
      </c>
      <c r="H532" s="184">
        <f>'Office Minor'!H204</f>
        <v>143</v>
      </c>
    </row>
    <row r="533" spans="1:8" s="507" customFormat="1" ht="17.100000000000001" customHeight="1">
      <c r="A533" s="135">
        <v>5</v>
      </c>
      <c r="B533" s="196" t="s">
        <v>103</v>
      </c>
      <c r="C533" s="102">
        <f>'Office Minor'!C237</f>
        <v>0</v>
      </c>
      <c r="D533" s="102">
        <f>'Office Minor'!D237</f>
        <v>0</v>
      </c>
      <c r="E533" s="102">
        <f>'Office Minor'!E237</f>
        <v>169800</v>
      </c>
      <c r="F533" s="102">
        <f>'Office Minor'!F237</f>
        <v>84900000</v>
      </c>
      <c r="G533" s="102">
        <f>'Office Minor'!G237</f>
        <v>13535000</v>
      </c>
      <c r="H533" s="102">
        <f>'Office Minor'!H237</f>
        <v>0</v>
      </c>
    </row>
    <row r="534" spans="1:8" s="507" customFormat="1" ht="17.100000000000001" customHeight="1">
      <c r="A534" s="135">
        <v>6</v>
      </c>
      <c r="B534" s="196" t="s">
        <v>109</v>
      </c>
      <c r="C534" s="135">
        <f>'Office Minor'!C256</f>
        <v>8</v>
      </c>
      <c r="D534" s="135">
        <f>'Office Minor'!D256</f>
        <v>165.15</v>
      </c>
      <c r="E534" s="135">
        <f>'Office Minor'!E256</f>
        <v>83460</v>
      </c>
      <c r="F534" s="135">
        <f>'Office Minor'!F256</f>
        <v>58422000</v>
      </c>
      <c r="G534" s="135">
        <f>'Office Minor'!G256</f>
        <v>6836150</v>
      </c>
      <c r="H534" s="135">
        <f>'Office Minor'!H256</f>
        <v>40</v>
      </c>
    </row>
    <row r="535" spans="1:8" s="507" customFormat="1" ht="17.100000000000001" customHeight="1">
      <c r="A535" s="135">
        <v>7</v>
      </c>
      <c r="B535" s="196" t="s">
        <v>86</v>
      </c>
      <c r="C535" s="135">
        <f>'Office Minor'!C337</f>
        <v>4</v>
      </c>
      <c r="D535" s="135">
        <f>'Office Minor'!D337</f>
        <v>169.7</v>
      </c>
      <c r="E535" s="135">
        <f>'Office Minor'!E337</f>
        <v>2000</v>
      </c>
      <c r="F535" s="135">
        <f>'Office Minor'!F337</f>
        <v>480000</v>
      </c>
      <c r="G535" s="135">
        <f>'Office Minor'!G337</f>
        <v>777000</v>
      </c>
      <c r="H535" s="135">
        <f>'Office Minor'!H337</f>
        <v>60</v>
      </c>
    </row>
    <row r="536" spans="1:8" s="507" customFormat="1" ht="17.100000000000001" customHeight="1">
      <c r="A536" s="135">
        <v>8</v>
      </c>
      <c r="B536" s="196" t="s">
        <v>152</v>
      </c>
      <c r="C536" s="135">
        <f>'Office Minor'!C317</f>
        <v>1</v>
      </c>
      <c r="D536" s="135">
        <f>'Office Minor'!D317</f>
        <v>4.5</v>
      </c>
      <c r="E536" s="135">
        <f>'Office Minor'!E317</f>
        <v>0</v>
      </c>
      <c r="F536" s="135">
        <f>'Office Minor'!F317</f>
        <v>0</v>
      </c>
      <c r="G536" s="135">
        <f>'Office Minor'!G317</f>
        <v>13000</v>
      </c>
      <c r="H536" s="135">
        <f>'Office Minor'!H317</f>
        <v>0</v>
      </c>
    </row>
    <row r="537" spans="1:8" s="507" customFormat="1" ht="17.100000000000001" customHeight="1">
      <c r="A537" s="135">
        <v>9</v>
      </c>
      <c r="B537" s="196" t="s">
        <v>87</v>
      </c>
      <c r="C537" s="535">
        <f>'Office Minor'!C456</f>
        <v>1</v>
      </c>
      <c r="D537" s="535">
        <f>'Office Minor'!D456</f>
        <v>66.5</v>
      </c>
      <c r="E537" s="535">
        <f>'Office Minor'!E456</f>
        <v>0</v>
      </c>
      <c r="F537" s="535">
        <f>'Office Minor'!F456</f>
        <v>0</v>
      </c>
      <c r="G537" s="535">
        <f>'Office Minor'!G456</f>
        <v>169000</v>
      </c>
      <c r="H537" s="535">
        <f>'Office Minor'!H456</f>
        <v>0</v>
      </c>
    </row>
    <row r="538" spans="1:8" s="507" customFormat="1" ht="17.100000000000001" customHeight="1">
      <c r="A538" s="135">
        <v>10</v>
      </c>
      <c r="B538" s="508" t="s">
        <v>134</v>
      </c>
      <c r="C538" s="346">
        <f>'Office Minor'!C419</f>
        <v>36</v>
      </c>
      <c r="D538" s="346">
        <f>'Office Minor'!D419</f>
        <v>0</v>
      </c>
      <c r="E538" s="346">
        <f>'Office Minor'!E419</f>
        <v>331214</v>
      </c>
      <c r="F538" s="346">
        <f>'Office Minor'!F419</f>
        <v>198728400</v>
      </c>
      <c r="G538" s="346">
        <f>'Office Minor'!G419</f>
        <v>23185000</v>
      </c>
      <c r="H538" s="346">
        <f>'Office Minor'!H419</f>
        <v>900</v>
      </c>
    </row>
    <row r="539" spans="1:8" s="507" customFormat="1" ht="17.100000000000001" customHeight="1">
      <c r="A539" s="135">
        <v>11</v>
      </c>
      <c r="B539" s="20" t="s">
        <v>330</v>
      </c>
      <c r="C539" s="174">
        <f>'Office Minor'!C593</f>
        <v>10</v>
      </c>
      <c r="D539" s="174">
        <f>'Office Minor'!D593</f>
        <v>362.69</v>
      </c>
      <c r="E539" s="174">
        <f>'Office Minor'!E593</f>
        <v>77630</v>
      </c>
      <c r="F539" s="174">
        <f>'Office Minor'!F593</f>
        <v>5434100</v>
      </c>
      <c r="G539" s="174">
        <f>'Office Minor'!G593</f>
        <v>200000</v>
      </c>
      <c r="H539" s="174">
        <f>'Office Minor'!H593</f>
        <v>105</v>
      </c>
    </row>
    <row r="540" spans="1:8" s="507" customFormat="1" ht="17.100000000000001" customHeight="1">
      <c r="A540" s="135">
        <v>12</v>
      </c>
      <c r="B540" s="196" t="s">
        <v>89</v>
      </c>
      <c r="C540" s="174">
        <f>'Office Minor'!C559</f>
        <v>1</v>
      </c>
      <c r="D540" s="174">
        <f>'Office Minor'!D559</f>
        <v>4.2</v>
      </c>
      <c r="E540" s="174">
        <f>'Office Minor'!E559</f>
        <v>3814.28</v>
      </c>
      <c r="F540" s="174">
        <f>'Office Minor'!F559</f>
        <v>1907140</v>
      </c>
      <c r="G540" s="174">
        <f>'Office Minor'!G559</f>
        <v>267000</v>
      </c>
      <c r="H540" s="174">
        <f>'Office Minor'!H559</f>
        <v>9</v>
      </c>
    </row>
    <row r="541" spans="1:8" s="507" customFormat="1" ht="17.100000000000001" customHeight="1">
      <c r="A541" s="135">
        <v>13</v>
      </c>
      <c r="B541" s="196" t="s">
        <v>115</v>
      </c>
      <c r="C541" s="110">
        <f>'Office Minor'!C714</f>
        <v>4</v>
      </c>
      <c r="D541" s="110">
        <f>'Office Minor'!D714</f>
        <v>37.409999999999997</v>
      </c>
      <c r="E541" s="110">
        <f>'Office Minor'!E714</f>
        <v>0</v>
      </c>
      <c r="F541" s="110">
        <f>'Office Minor'!F714</f>
        <v>0</v>
      </c>
      <c r="G541" s="110">
        <f>'Office Minor'!G714</f>
        <v>0</v>
      </c>
      <c r="H541" s="110">
        <f>'Office Minor'!H714</f>
        <v>0</v>
      </c>
    </row>
    <row r="542" spans="1:8" s="507" customFormat="1" ht="17.100000000000001" customHeight="1">
      <c r="A542" s="135">
        <v>14</v>
      </c>
      <c r="B542" s="520" t="s">
        <v>82</v>
      </c>
      <c r="C542" s="135">
        <f>'Office Minor'!C738</f>
        <v>2</v>
      </c>
      <c r="D542" s="135">
        <f>'Office Minor'!D738</f>
        <v>9</v>
      </c>
      <c r="E542" s="135">
        <f>'Office Minor'!E738</f>
        <v>1543</v>
      </c>
      <c r="F542" s="135">
        <f>'Office Minor'!F738</f>
        <v>1103245</v>
      </c>
      <c r="G542" s="135">
        <f>'Office Minor'!G738</f>
        <v>108000</v>
      </c>
      <c r="H542" s="135">
        <f>'Office Minor'!H738</f>
        <v>12</v>
      </c>
    </row>
    <row r="543" spans="1:8" s="507" customFormat="1" ht="17.100000000000001" customHeight="1">
      <c r="A543" s="773" t="s">
        <v>49</v>
      </c>
      <c r="B543" s="774"/>
      <c r="C543" s="256">
        <f t="shared" ref="C543:H543" si="34">SUM(C529:C542)</f>
        <v>75</v>
      </c>
      <c r="D543" s="257">
        <f t="shared" si="34"/>
        <v>910.1635</v>
      </c>
      <c r="E543" s="256">
        <f t="shared" si="34"/>
        <v>723215.1100000001</v>
      </c>
      <c r="F543" s="258">
        <f t="shared" si="34"/>
        <v>392235175.5</v>
      </c>
      <c r="G543" s="258">
        <f t="shared" si="34"/>
        <v>53232150</v>
      </c>
      <c r="H543" s="256">
        <f t="shared" si="34"/>
        <v>1281</v>
      </c>
    </row>
    <row r="544" spans="1:8" s="507" customFormat="1" ht="17.100000000000001" customHeight="1">
      <c r="A544" s="530"/>
      <c r="B544" s="530"/>
      <c r="C544" s="530"/>
      <c r="D544" s="530"/>
      <c r="E544" s="530"/>
      <c r="F544" s="530"/>
      <c r="G544" s="530"/>
      <c r="H544" s="530"/>
    </row>
    <row r="545" spans="1:8" s="507" customFormat="1" ht="17.100000000000001" customHeight="1">
      <c r="A545" s="797" t="s">
        <v>72</v>
      </c>
      <c r="B545" s="797"/>
      <c r="C545" s="797"/>
      <c r="D545" s="797"/>
      <c r="E545" s="797"/>
      <c r="F545" s="797"/>
      <c r="G545" s="797"/>
      <c r="H545" s="797"/>
    </row>
    <row r="546" spans="1:8" s="507" customFormat="1" ht="17.100000000000001" customHeight="1">
      <c r="A546" s="779" t="s">
        <v>2</v>
      </c>
      <c r="B546" s="781" t="s">
        <v>76</v>
      </c>
      <c r="C546" s="709" t="s">
        <v>4</v>
      </c>
      <c r="D546" s="709" t="s">
        <v>5</v>
      </c>
      <c r="E546" s="709" t="s">
        <v>6</v>
      </c>
      <c r="F546" s="709" t="s">
        <v>7</v>
      </c>
      <c r="G546" s="709" t="s">
        <v>8</v>
      </c>
      <c r="H546" s="709" t="s">
        <v>9</v>
      </c>
    </row>
    <row r="547" spans="1:8" s="507" customFormat="1" ht="17.100000000000001" customHeight="1">
      <c r="A547" s="780"/>
      <c r="B547" s="782"/>
      <c r="C547" s="4" t="s">
        <v>10</v>
      </c>
      <c r="D547" s="4" t="s">
        <v>51</v>
      </c>
      <c r="E547" s="4" t="s">
        <v>78</v>
      </c>
      <c r="F547" s="54" t="s">
        <v>79</v>
      </c>
      <c r="G547" s="54" t="s">
        <v>79</v>
      </c>
      <c r="H547" s="4" t="s">
        <v>12</v>
      </c>
    </row>
    <row r="548" spans="1:8" s="507" customFormat="1" ht="17.100000000000001" customHeight="1">
      <c r="A548" s="135">
        <v>1</v>
      </c>
      <c r="B548" s="508" t="s">
        <v>140</v>
      </c>
      <c r="C548" s="184">
        <f>'Office Minor'!C201</f>
        <v>0</v>
      </c>
      <c r="D548" s="184">
        <f>'Office Minor'!D201</f>
        <v>0</v>
      </c>
      <c r="E548" s="184">
        <f>'Office Minor'!E201</f>
        <v>0</v>
      </c>
      <c r="F548" s="184">
        <f>'Office Minor'!F201</f>
        <v>0</v>
      </c>
      <c r="G548" s="184">
        <f>'Office Minor'!G201</f>
        <v>0</v>
      </c>
      <c r="H548" s="184">
        <f>'Office Minor'!H201</f>
        <v>0</v>
      </c>
    </row>
    <row r="549" spans="1:8" s="507" customFormat="1" ht="17.100000000000001" customHeight="1">
      <c r="A549" s="135">
        <v>2</v>
      </c>
      <c r="B549" s="508" t="s">
        <v>87</v>
      </c>
      <c r="C549" s="64">
        <f>'Office Minor'!C448</f>
        <v>13</v>
      </c>
      <c r="D549" s="64">
        <f>'Office Minor'!D448</f>
        <v>32.090000000000003</v>
      </c>
      <c r="E549" s="64">
        <f>'Office Minor'!E448</f>
        <v>35</v>
      </c>
      <c r="F549" s="64">
        <f>'Office Minor'!F448</f>
        <v>24500</v>
      </c>
      <c r="G549" s="64">
        <f>'Office Minor'!G448</f>
        <v>392000</v>
      </c>
      <c r="H549" s="64">
        <f>'Office Minor'!H448</f>
        <v>1</v>
      </c>
    </row>
    <row r="550" spans="1:8" s="507" customFormat="1" ht="17.100000000000001" customHeight="1">
      <c r="A550" s="135">
        <v>3</v>
      </c>
      <c r="B550" s="508" t="s">
        <v>115</v>
      </c>
      <c r="C550" s="64">
        <f>'Office Minor'!C710</f>
        <v>2</v>
      </c>
      <c r="D550" s="64">
        <f>'Office Minor'!D710</f>
        <v>1.65</v>
      </c>
      <c r="E550" s="64">
        <f>'Office Minor'!E710</f>
        <v>0</v>
      </c>
      <c r="F550" s="64">
        <f>'Office Minor'!F710</f>
        <v>0</v>
      </c>
      <c r="G550" s="64">
        <f>'Office Minor'!G710</f>
        <v>21000</v>
      </c>
      <c r="H550" s="64">
        <f>'Office Minor'!H710</f>
        <v>3</v>
      </c>
    </row>
    <row r="551" spans="1:8" s="507" customFormat="1" ht="17.100000000000001" customHeight="1">
      <c r="A551" s="773" t="s">
        <v>49</v>
      </c>
      <c r="B551" s="774"/>
      <c r="C551" s="256">
        <f t="shared" ref="C551:H551" si="35">SUM(C548:C550)</f>
        <v>15</v>
      </c>
      <c r="D551" s="481">
        <f>SUM(D548:D550)</f>
        <v>33.74</v>
      </c>
      <c r="E551" s="258">
        <f t="shared" si="35"/>
        <v>35</v>
      </c>
      <c r="F551" s="256">
        <f t="shared" si="35"/>
        <v>24500</v>
      </c>
      <c r="G551" s="258">
        <f t="shared" si="35"/>
        <v>413000</v>
      </c>
      <c r="H551" s="258">
        <f t="shared" si="35"/>
        <v>4</v>
      </c>
    </row>
    <row r="552" spans="1:8" s="507" customFormat="1" ht="17.100000000000001" customHeight="1">
      <c r="A552" s="530"/>
      <c r="B552" s="530"/>
      <c r="C552" s="530"/>
      <c r="D552" s="530"/>
      <c r="E552" s="530"/>
      <c r="F552" s="530"/>
      <c r="G552" s="530"/>
      <c r="H552" s="530"/>
    </row>
    <row r="553" spans="1:8" s="507" customFormat="1" ht="17.100000000000001" customHeight="1">
      <c r="A553" s="785" t="s">
        <v>45</v>
      </c>
      <c r="B553" s="785"/>
      <c r="C553" s="785"/>
      <c r="D553" s="785"/>
      <c r="E553" s="785"/>
      <c r="F553" s="785"/>
      <c r="G553" s="785"/>
      <c r="H553" s="785"/>
    </row>
    <row r="554" spans="1:8" s="507" customFormat="1" ht="17.100000000000001" customHeight="1">
      <c r="A554" s="779" t="s">
        <v>2</v>
      </c>
      <c r="B554" s="781" t="s">
        <v>76</v>
      </c>
      <c r="C554" s="709" t="s">
        <v>4</v>
      </c>
      <c r="D554" s="709" t="s">
        <v>5</v>
      </c>
      <c r="E554" s="709" t="s">
        <v>6</v>
      </c>
      <c r="F554" s="709" t="s">
        <v>7</v>
      </c>
      <c r="G554" s="709" t="s">
        <v>8</v>
      </c>
      <c r="H554" s="709" t="s">
        <v>9</v>
      </c>
    </row>
    <row r="555" spans="1:8" s="507" customFormat="1" ht="17.100000000000001" customHeight="1">
      <c r="A555" s="780"/>
      <c r="B555" s="782"/>
      <c r="C555" s="4" t="s">
        <v>10</v>
      </c>
      <c r="D555" s="4" t="s">
        <v>77</v>
      </c>
      <c r="E555" s="4" t="s">
        <v>78</v>
      </c>
      <c r="F555" s="54" t="s">
        <v>79</v>
      </c>
      <c r="G555" s="54" t="s">
        <v>79</v>
      </c>
      <c r="H555" s="4" t="s">
        <v>12</v>
      </c>
    </row>
    <row r="556" spans="1:8" s="507" customFormat="1" ht="17.100000000000001" customHeight="1">
      <c r="A556" s="135">
        <v>1</v>
      </c>
      <c r="B556" s="196" t="s">
        <v>85</v>
      </c>
      <c r="C556" s="135">
        <f>'Office Minor'!C45</f>
        <v>1</v>
      </c>
      <c r="D556" s="135">
        <f>'Office Minor'!D45</f>
        <v>20</v>
      </c>
      <c r="E556" s="135">
        <f>'Office Minor'!E45</f>
        <v>1528.77</v>
      </c>
      <c r="F556" s="135">
        <f>'Office Minor'!F45</f>
        <v>382192.5</v>
      </c>
      <c r="G556" s="135">
        <f>'Office Minor'!G45</f>
        <v>180000</v>
      </c>
      <c r="H556" s="135">
        <f>'Office Minor'!H45</f>
        <v>6</v>
      </c>
    </row>
    <row r="557" spans="1:8" s="507" customFormat="1" ht="17.100000000000001" customHeight="1">
      <c r="A557" s="135">
        <v>2</v>
      </c>
      <c r="B557" s="196" t="s">
        <v>148</v>
      </c>
      <c r="C557" s="135">
        <f>'Office Minor'!C72</f>
        <v>1</v>
      </c>
      <c r="D557" s="135">
        <f>'Office Minor'!D72</f>
        <v>63.386600000000001</v>
      </c>
      <c r="E557" s="135">
        <f>'Office Minor'!E72</f>
        <v>0</v>
      </c>
      <c r="F557" s="135">
        <f>'Office Minor'!F72</f>
        <v>0</v>
      </c>
      <c r="G557" s="135">
        <f>'Office Minor'!G72</f>
        <v>0</v>
      </c>
      <c r="H557" s="135">
        <f>'Office Minor'!H72</f>
        <v>0</v>
      </c>
    </row>
    <row r="558" spans="1:8" s="507" customFormat="1" ht="17.100000000000001" customHeight="1">
      <c r="A558" s="135">
        <v>3</v>
      </c>
      <c r="B558" s="196" t="s">
        <v>80</v>
      </c>
      <c r="C558" s="135">
        <f>'Office Minor'!C159</f>
        <v>24</v>
      </c>
      <c r="D558" s="135">
        <f>'Office Minor'!D159</f>
        <v>2828.8501999999999</v>
      </c>
      <c r="E558" s="135">
        <f>'Office Minor'!E159</f>
        <v>335772</v>
      </c>
      <c r="F558" s="135">
        <f>'Office Minor'!F159</f>
        <v>302194800</v>
      </c>
      <c r="G558" s="135">
        <f>'Office Minor'!G159</f>
        <v>99588431</v>
      </c>
      <c r="H558" s="135">
        <f>'Office Minor'!H159</f>
        <v>718</v>
      </c>
    </row>
    <row r="559" spans="1:8" s="507" customFormat="1" ht="17.100000000000001" customHeight="1">
      <c r="A559" s="135">
        <v>4</v>
      </c>
      <c r="B559" s="196" t="s">
        <v>101</v>
      </c>
      <c r="C559" s="110">
        <f>'Office Minor'!C131</f>
        <v>4</v>
      </c>
      <c r="D559" s="110">
        <f>'Office Minor'!D131</f>
        <v>192.1523</v>
      </c>
      <c r="E559" s="110">
        <f>'Office Minor'!E131</f>
        <v>41128</v>
      </c>
      <c r="F559" s="110">
        <f>'Office Minor'!F131</f>
        <v>18507600</v>
      </c>
      <c r="G559" s="110">
        <f>'Office Minor'!G131</f>
        <v>3177000</v>
      </c>
      <c r="H559" s="110">
        <f>'Office Minor'!H131</f>
        <v>16</v>
      </c>
    </row>
    <row r="560" spans="1:8" s="507" customFormat="1" ht="17.100000000000001" customHeight="1">
      <c r="A560" s="135">
        <v>5</v>
      </c>
      <c r="B560" s="196" t="s">
        <v>113</v>
      </c>
      <c r="C560" s="135">
        <f>'Office Minor'!C280</f>
        <v>25</v>
      </c>
      <c r="D560" s="135">
        <f>'Office Minor'!D280</f>
        <v>611.58609999999999</v>
      </c>
      <c r="E560" s="135">
        <f>'Office Minor'!E280</f>
        <v>74912.600000000006</v>
      </c>
      <c r="F560" s="135">
        <f>'Office Minor'!F280</f>
        <v>18728000</v>
      </c>
      <c r="G560" s="135">
        <f>'Office Minor'!G280</f>
        <v>3970368</v>
      </c>
      <c r="H560" s="135">
        <f>'Office Minor'!H280</f>
        <v>110</v>
      </c>
    </row>
    <row r="561" spans="1:8" s="507" customFormat="1" ht="17.100000000000001" customHeight="1">
      <c r="A561" s="135">
        <v>6</v>
      </c>
      <c r="B561" s="196" t="s">
        <v>109</v>
      </c>
      <c r="C561" s="135">
        <f>'Office Minor'!C255</f>
        <v>4</v>
      </c>
      <c r="D561" s="135">
        <f>'Office Minor'!D255</f>
        <v>72.05</v>
      </c>
      <c r="E561" s="135">
        <f>'Office Minor'!E255</f>
        <v>0</v>
      </c>
      <c r="F561" s="135">
        <f>'Office Minor'!F255</f>
        <v>0</v>
      </c>
      <c r="G561" s="135">
        <f>'Office Minor'!G255</f>
        <v>0</v>
      </c>
      <c r="H561" s="135">
        <f>'Office Minor'!H255</f>
        <v>0</v>
      </c>
    </row>
    <row r="562" spans="1:8" s="507" customFormat="1" ht="17.100000000000001" customHeight="1">
      <c r="A562" s="135">
        <v>7</v>
      </c>
      <c r="B562" s="196" t="s">
        <v>86</v>
      </c>
      <c r="C562" s="174">
        <f>'Office Minor'!C341</f>
        <v>5</v>
      </c>
      <c r="D562" s="174">
        <f>'Office Minor'!D341</f>
        <v>510.18</v>
      </c>
      <c r="E562" s="174">
        <f>'Office Minor'!E341</f>
        <v>0</v>
      </c>
      <c r="F562" s="174">
        <f>'Office Minor'!F341</f>
        <v>0</v>
      </c>
      <c r="G562" s="174">
        <f>'Office Minor'!G341</f>
        <v>3999000</v>
      </c>
      <c r="H562" s="174">
        <f>'Office Minor'!H341</f>
        <v>15</v>
      </c>
    </row>
    <row r="563" spans="1:8" s="507" customFormat="1" ht="17.100000000000001" customHeight="1">
      <c r="A563" s="135">
        <v>8</v>
      </c>
      <c r="B563" s="20" t="s">
        <v>83</v>
      </c>
      <c r="C563" s="195">
        <f>'Office Minor'!C390</f>
        <v>3</v>
      </c>
      <c r="D563" s="195">
        <f>'Office Minor'!D390</f>
        <v>132.81</v>
      </c>
      <c r="E563" s="195">
        <f>'Office Minor'!E390</f>
        <v>0</v>
      </c>
      <c r="F563" s="195">
        <f>'Office Minor'!F390</f>
        <v>0</v>
      </c>
      <c r="G563" s="195">
        <f>'Office Minor'!G390</f>
        <v>0</v>
      </c>
      <c r="H563" s="195">
        <f>'Office Minor'!H390</f>
        <v>0</v>
      </c>
    </row>
    <row r="564" spans="1:8" s="507" customFormat="1" ht="17.100000000000001" customHeight="1">
      <c r="A564" s="135">
        <v>9</v>
      </c>
      <c r="B564" s="196" t="s">
        <v>105</v>
      </c>
      <c r="C564" s="135">
        <f>'Office Minor'!C423</f>
        <v>7</v>
      </c>
      <c r="D564" s="135">
        <f>'Office Minor'!D423</f>
        <v>268.73</v>
      </c>
      <c r="E564" s="135">
        <f>'Office Minor'!E423</f>
        <v>11347</v>
      </c>
      <c r="F564" s="135">
        <f>'Office Minor'!F423</f>
        <v>28367500</v>
      </c>
      <c r="G564" s="135">
        <f>'Office Minor'!G423</f>
        <v>851000</v>
      </c>
      <c r="H564" s="135">
        <f>'Office Minor'!H423</f>
        <v>150</v>
      </c>
    </row>
    <row r="565" spans="1:8" s="507" customFormat="1" ht="17.100000000000001" customHeight="1">
      <c r="A565" s="135">
        <v>10</v>
      </c>
      <c r="B565" s="196" t="s">
        <v>110</v>
      </c>
      <c r="C565" s="102">
        <f>'Office Minor'!C529</f>
        <v>25</v>
      </c>
      <c r="D565" s="102">
        <f>'Office Minor'!D529</f>
        <v>1093.9570000000001</v>
      </c>
      <c r="E565" s="102">
        <f>'Office Minor'!E529</f>
        <v>161955</v>
      </c>
      <c r="F565" s="102">
        <f>'Office Minor'!F529</f>
        <v>170052750</v>
      </c>
      <c r="G565" s="102">
        <f>'Office Minor'!G529</f>
        <v>55314000</v>
      </c>
      <c r="H565" s="102">
        <f>'Office Minor'!H529</f>
        <v>337</v>
      </c>
    </row>
    <row r="566" spans="1:8" s="507" customFormat="1" ht="17.100000000000001" customHeight="1">
      <c r="A566" s="135">
        <v>11</v>
      </c>
      <c r="B566" s="196" t="s">
        <v>89</v>
      </c>
      <c r="C566" s="113">
        <f>'Office Minor'!C556</f>
        <v>12</v>
      </c>
      <c r="D566" s="113">
        <f>'Office Minor'!D556</f>
        <v>378.54</v>
      </c>
      <c r="E566" s="113">
        <f>'Office Minor'!E556</f>
        <v>142373.32999999999</v>
      </c>
      <c r="F566" s="113">
        <f>'Office Minor'!F556</f>
        <v>71186665</v>
      </c>
      <c r="G566" s="113">
        <f>'Office Minor'!G556</f>
        <v>10678000</v>
      </c>
      <c r="H566" s="113">
        <f>'Office Minor'!H556</f>
        <v>900</v>
      </c>
    </row>
    <row r="567" spans="1:8" s="507" customFormat="1" ht="17.100000000000001" customHeight="1">
      <c r="A567" s="135">
        <v>12</v>
      </c>
      <c r="B567" s="196" t="s">
        <v>126</v>
      </c>
      <c r="C567" s="135">
        <f>'Office Minor'!C581</f>
        <v>36</v>
      </c>
      <c r="D567" s="135">
        <f>'Office Minor'!D581</f>
        <v>629.23800000000006</v>
      </c>
      <c r="E567" s="135">
        <f>'Office Minor'!E581</f>
        <v>67956.308000000005</v>
      </c>
      <c r="F567" s="135">
        <f>'Office Minor'!F581</f>
        <v>17668640</v>
      </c>
      <c r="G567" s="135">
        <f>'Office Minor'!G581</f>
        <v>4417160</v>
      </c>
      <c r="H567" s="135">
        <f>'Office Minor'!H581</f>
        <v>200</v>
      </c>
    </row>
    <row r="568" spans="1:8" s="507" customFormat="1" ht="17.100000000000001" customHeight="1">
      <c r="A568" s="135">
        <v>13</v>
      </c>
      <c r="B568" s="196" t="s">
        <v>98</v>
      </c>
      <c r="C568" s="135">
        <f>'Office Minor'!C608</f>
        <v>13</v>
      </c>
      <c r="D568" s="135">
        <f>'Office Minor'!D608</f>
        <v>820.85699999999997</v>
      </c>
      <c r="E568" s="135">
        <f>'Office Minor'!E608</f>
        <v>30309</v>
      </c>
      <c r="F568" s="135">
        <f>'Office Minor'!F608</f>
        <v>54556200</v>
      </c>
      <c r="G568" s="135">
        <f>'Office Minor'!G608</f>
        <v>9040000</v>
      </c>
      <c r="H568" s="135">
        <f>'Office Minor'!H608</f>
        <v>240</v>
      </c>
    </row>
    <row r="569" spans="1:8" s="507" customFormat="1" ht="17.100000000000001" customHeight="1">
      <c r="A569" s="135">
        <v>14</v>
      </c>
      <c r="B569" s="196" t="s">
        <v>99</v>
      </c>
      <c r="C569" s="113">
        <f>'Office Minor'!C657</f>
        <v>2</v>
      </c>
      <c r="D569" s="113">
        <f>'Office Minor'!D657</f>
        <v>9.4749999999999996</v>
      </c>
      <c r="E569" s="113">
        <f>'Office Minor'!E657</f>
        <v>0</v>
      </c>
      <c r="F569" s="113">
        <f>'Office Minor'!F657</f>
        <v>0</v>
      </c>
      <c r="G569" s="113">
        <f>'Office Minor'!G657</f>
        <v>27499</v>
      </c>
      <c r="H569" s="113">
        <f>'Office Minor'!H657</f>
        <v>0</v>
      </c>
    </row>
    <row r="570" spans="1:8" s="507" customFormat="1" ht="17.100000000000001" customHeight="1">
      <c r="A570" s="135">
        <v>15</v>
      </c>
      <c r="B570" s="196" t="s">
        <v>82</v>
      </c>
      <c r="C570" s="135">
        <f>'Office Minor'!C730</f>
        <v>33</v>
      </c>
      <c r="D570" s="135">
        <f>'Office Minor'!D730</f>
        <v>1488.01</v>
      </c>
      <c r="E570" s="135">
        <f>'Office Minor'!E730</f>
        <v>85567</v>
      </c>
      <c r="F570" s="135">
        <f>'Office Minor'!F730</f>
        <v>21391750</v>
      </c>
      <c r="G570" s="135">
        <f>'Office Minor'!G730</f>
        <v>18183000</v>
      </c>
      <c r="H570" s="135">
        <f>'Office Minor'!H730</f>
        <v>80</v>
      </c>
    </row>
    <row r="571" spans="1:8" s="507" customFormat="1" ht="17.100000000000001" customHeight="1">
      <c r="A571" s="773" t="s">
        <v>49</v>
      </c>
      <c r="B571" s="774"/>
      <c r="C571" s="256">
        <f t="shared" ref="C571:H571" si="36">SUM(C556:C570)</f>
        <v>195</v>
      </c>
      <c r="D571" s="257">
        <f t="shared" si="36"/>
        <v>9119.8222000000023</v>
      </c>
      <c r="E571" s="258">
        <f t="shared" si="36"/>
        <v>952849.00799999991</v>
      </c>
      <c r="F571" s="258">
        <f t="shared" si="36"/>
        <v>703036097.5</v>
      </c>
      <c r="G571" s="258">
        <f t="shared" si="36"/>
        <v>209425458</v>
      </c>
      <c r="H571" s="256">
        <f t="shared" si="36"/>
        <v>2772</v>
      </c>
    </row>
    <row r="572" spans="1:8" s="507" customFormat="1" ht="17.100000000000001" customHeight="1">
      <c r="A572" s="530"/>
      <c r="B572" s="530"/>
      <c r="C572" s="530"/>
      <c r="D572" s="530"/>
      <c r="E572" s="530"/>
      <c r="F572" s="530"/>
      <c r="G572" s="530"/>
      <c r="H572" s="530"/>
    </row>
    <row r="573" spans="1:8" s="507" customFormat="1" ht="17.100000000000001" customHeight="1">
      <c r="A573" s="797" t="s">
        <v>147</v>
      </c>
      <c r="B573" s="797"/>
      <c r="C573" s="797"/>
      <c r="D573" s="797"/>
      <c r="E573" s="797"/>
      <c r="F573" s="797"/>
      <c r="G573" s="797"/>
      <c r="H573" s="797"/>
    </row>
    <row r="574" spans="1:8" s="507" customFormat="1" ht="17.100000000000001" customHeight="1">
      <c r="A574" s="779" t="s">
        <v>2</v>
      </c>
      <c r="B574" s="781" t="s">
        <v>76</v>
      </c>
      <c r="C574" s="709" t="s">
        <v>4</v>
      </c>
      <c r="D574" s="709" t="s">
        <v>5</v>
      </c>
      <c r="E574" s="709" t="s">
        <v>6</v>
      </c>
      <c r="F574" s="709" t="s">
        <v>7</v>
      </c>
      <c r="G574" s="709" t="s">
        <v>8</v>
      </c>
      <c r="H574" s="709" t="s">
        <v>9</v>
      </c>
    </row>
    <row r="575" spans="1:8" s="507" customFormat="1" ht="17.100000000000001" customHeight="1">
      <c r="A575" s="780"/>
      <c r="B575" s="782"/>
      <c r="C575" s="4" t="s">
        <v>10</v>
      </c>
      <c r="D575" s="4" t="s">
        <v>51</v>
      </c>
      <c r="E575" s="4" t="s">
        <v>78</v>
      </c>
      <c r="F575" s="54" t="s">
        <v>79</v>
      </c>
      <c r="G575" s="54" t="s">
        <v>79</v>
      </c>
      <c r="H575" s="4" t="s">
        <v>12</v>
      </c>
    </row>
    <row r="576" spans="1:8" s="507" customFormat="1" ht="17.100000000000001" customHeight="1">
      <c r="A576" s="135">
        <v>1</v>
      </c>
      <c r="B576" s="508" t="s">
        <v>103</v>
      </c>
      <c r="C576" s="110">
        <v>0</v>
      </c>
      <c r="D576" s="110">
        <v>0</v>
      </c>
      <c r="E576" s="184">
        <v>0</v>
      </c>
      <c r="F576" s="110">
        <v>0</v>
      </c>
      <c r="G576" s="184">
        <v>0</v>
      </c>
      <c r="H576" s="184">
        <v>0</v>
      </c>
    </row>
    <row r="577" spans="1:8" s="507" customFormat="1" ht="17.100000000000001" customHeight="1">
      <c r="A577" s="135">
        <v>2</v>
      </c>
      <c r="B577" s="508" t="s">
        <v>95</v>
      </c>
      <c r="C577" s="64">
        <f>'Office Minor'!C177</f>
        <v>0</v>
      </c>
      <c r="D577" s="64">
        <f>'Office Minor'!D177</f>
        <v>0</v>
      </c>
      <c r="E577" s="64">
        <f>'Office Minor'!E177</f>
        <v>0</v>
      </c>
      <c r="F577" s="64">
        <f>'Office Minor'!F177</f>
        <v>0</v>
      </c>
      <c r="G577" s="64">
        <f>'Office Minor'!G177</f>
        <v>0</v>
      </c>
      <c r="H577" s="64">
        <f>'Office Minor'!H177</f>
        <v>0</v>
      </c>
    </row>
    <row r="578" spans="1:8" s="507" customFormat="1" ht="17.100000000000001" customHeight="1">
      <c r="A578" s="773" t="s">
        <v>49</v>
      </c>
      <c r="B578" s="805"/>
      <c r="C578" s="256">
        <f t="shared" ref="C578:H578" si="37">SUM(C576:C577)</f>
        <v>0</v>
      </c>
      <c r="D578" s="481">
        <f t="shared" si="37"/>
        <v>0</v>
      </c>
      <c r="E578" s="256">
        <f t="shared" si="37"/>
        <v>0</v>
      </c>
      <c r="F578" s="256">
        <f t="shared" si="37"/>
        <v>0</v>
      </c>
      <c r="G578" s="256">
        <f t="shared" si="37"/>
        <v>0</v>
      </c>
      <c r="H578" s="256">
        <f t="shared" si="37"/>
        <v>0</v>
      </c>
    </row>
    <row r="579" spans="1:8" s="507" customFormat="1" ht="17.100000000000001" customHeight="1">
      <c r="A579" s="530"/>
      <c r="B579" s="530"/>
      <c r="C579" s="530"/>
      <c r="D579" s="530"/>
      <c r="E579" s="530"/>
      <c r="F579" s="530"/>
      <c r="G579" s="530"/>
      <c r="H579" s="530"/>
    </row>
    <row r="580" spans="1:8" s="507" customFormat="1" ht="17.100000000000001" customHeight="1">
      <c r="A580" s="797" t="s">
        <v>74</v>
      </c>
      <c r="B580" s="797"/>
      <c r="C580" s="797"/>
      <c r="D580" s="797"/>
      <c r="E580" s="797"/>
      <c r="F580" s="797"/>
      <c r="G580" s="797"/>
      <c r="H580" s="797"/>
    </row>
    <row r="581" spans="1:8" s="507" customFormat="1" ht="17.100000000000001" customHeight="1">
      <c r="A581" s="779" t="s">
        <v>2</v>
      </c>
      <c r="B581" s="781" t="s">
        <v>76</v>
      </c>
      <c r="C581" s="709" t="s">
        <v>4</v>
      </c>
      <c r="D581" s="709" t="s">
        <v>5</v>
      </c>
      <c r="E581" s="709" t="s">
        <v>6</v>
      </c>
      <c r="F581" s="709" t="s">
        <v>7</v>
      </c>
      <c r="G581" s="709" t="s">
        <v>8</v>
      </c>
      <c r="H581" s="709" t="s">
        <v>9</v>
      </c>
    </row>
    <row r="582" spans="1:8" s="507" customFormat="1" ht="17.100000000000001" customHeight="1">
      <c r="A582" s="802"/>
      <c r="B582" s="802"/>
      <c r="C582" s="4" t="s">
        <v>10</v>
      </c>
      <c r="D582" s="4" t="s">
        <v>51</v>
      </c>
      <c r="E582" s="4" t="s">
        <v>78</v>
      </c>
      <c r="F582" s="54" t="s">
        <v>79</v>
      </c>
      <c r="G582" s="54" t="s">
        <v>79</v>
      </c>
      <c r="H582" s="4" t="s">
        <v>12</v>
      </c>
    </row>
    <row r="583" spans="1:8" s="507" customFormat="1" ht="17.100000000000001" customHeight="1">
      <c r="A583" s="135">
        <v>1</v>
      </c>
      <c r="B583" s="508" t="s">
        <v>136</v>
      </c>
      <c r="C583" s="199">
        <v>0</v>
      </c>
      <c r="D583" s="198">
        <v>0</v>
      </c>
      <c r="E583" s="198">
        <v>0</v>
      </c>
      <c r="F583" s="64">
        <v>0</v>
      </c>
      <c r="G583" s="195">
        <f>'Office Minor'!G14</f>
        <v>6513000</v>
      </c>
      <c r="H583" s="199">
        <v>0</v>
      </c>
    </row>
    <row r="584" spans="1:8" s="507" customFormat="1" ht="17.100000000000001" customHeight="1">
      <c r="A584" s="135">
        <v>2</v>
      </c>
      <c r="B584" s="508" t="s">
        <v>91</v>
      </c>
      <c r="C584" s="199">
        <v>0</v>
      </c>
      <c r="D584" s="198">
        <v>0</v>
      </c>
      <c r="E584" s="199">
        <v>0</v>
      </c>
      <c r="F584" s="199">
        <v>0</v>
      </c>
      <c r="G584" s="199">
        <f>'Office Minor'!G29</f>
        <v>22116000</v>
      </c>
      <c r="H584" s="110">
        <v>0</v>
      </c>
    </row>
    <row r="585" spans="1:8" s="507" customFormat="1" ht="17.100000000000001" customHeight="1">
      <c r="A585" s="135">
        <v>3</v>
      </c>
      <c r="B585" s="508" t="s">
        <v>85</v>
      </c>
      <c r="C585" s="204">
        <v>0</v>
      </c>
      <c r="D585" s="204">
        <v>0</v>
      </c>
      <c r="E585" s="198">
        <v>0</v>
      </c>
      <c r="F585" s="64">
        <v>0</v>
      </c>
      <c r="G585" s="204">
        <f>'Office Minor'!G46</f>
        <v>43763000</v>
      </c>
      <c r="H585" s="102">
        <v>0</v>
      </c>
    </row>
    <row r="586" spans="1:8" s="507" customFormat="1" ht="17.100000000000001" customHeight="1">
      <c r="A586" s="135">
        <v>4</v>
      </c>
      <c r="B586" s="508" t="s">
        <v>191</v>
      </c>
      <c r="C586" s="204">
        <v>0</v>
      </c>
      <c r="D586" s="204">
        <v>0</v>
      </c>
      <c r="E586" s="198">
        <v>0</v>
      </c>
      <c r="F586" s="64">
        <v>0</v>
      </c>
      <c r="G586" s="536">
        <f>'Office Minor'!G119</f>
        <v>7453000</v>
      </c>
      <c r="H586" s="102">
        <v>0</v>
      </c>
    </row>
    <row r="587" spans="1:8" s="507" customFormat="1" ht="17.100000000000001" customHeight="1">
      <c r="A587" s="135">
        <v>5</v>
      </c>
      <c r="B587" s="508" t="s">
        <v>138</v>
      </c>
      <c r="C587" s="204">
        <v>0</v>
      </c>
      <c r="D587" s="204">
        <v>0</v>
      </c>
      <c r="E587" s="198">
        <v>0</v>
      </c>
      <c r="F587" s="64">
        <v>0</v>
      </c>
      <c r="G587" s="187">
        <f>'Office Minor'!G86</f>
        <v>26923000</v>
      </c>
      <c r="H587" s="102">
        <v>0</v>
      </c>
    </row>
    <row r="588" spans="1:8" s="507" customFormat="1" ht="17.100000000000001" customHeight="1">
      <c r="A588" s="135">
        <v>6</v>
      </c>
      <c r="B588" s="531" t="s">
        <v>143</v>
      </c>
      <c r="C588" s="204">
        <v>0</v>
      </c>
      <c r="D588" s="204">
        <v>0</v>
      </c>
      <c r="E588" s="198">
        <v>0</v>
      </c>
      <c r="F588" s="64">
        <v>0</v>
      </c>
      <c r="G588" s="199">
        <f>'Office Minor'!G59</f>
        <v>8241660</v>
      </c>
      <c r="H588" s="204">
        <v>0</v>
      </c>
    </row>
    <row r="589" spans="1:8" s="507" customFormat="1" ht="17.100000000000001" customHeight="1">
      <c r="A589" s="135">
        <v>7</v>
      </c>
      <c r="B589" s="508" t="s">
        <v>148</v>
      </c>
      <c r="C589" s="204">
        <v>0</v>
      </c>
      <c r="D589" s="204">
        <v>0</v>
      </c>
      <c r="E589" s="198">
        <v>0</v>
      </c>
      <c r="F589" s="64">
        <v>0</v>
      </c>
      <c r="G589" s="204">
        <f>'Office Minor'!G73</f>
        <v>69952000</v>
      </c>
      <c r="H589" s="204">
        <v>0</v>
      </c>
    </row>
    <row r="590" spans="1:8" s="507" customFormat="1" ht="17.100000000000001" customHeight="1">
      <c r="A590" s="135">
        <v>8</v>
      </c>
      <c r="B590" s="508" t="s">
        <v>100</v>
      </c>
      <c r="C590" s="199">
        <v>0</v>
      </c>
      <c r="D590" s="198">
        <v>0</v>
      </c>
      <c r="E590" s="198">
        <v>0</v>
      </c>
      <c r="F590" s="64">
        <v>0</v>
      </c>
      <c r="G590" s="199">
        <f>'Office Minor'!G103</f>
        <v>62123000</v>
      </c>
      <c r="H590" s="199">
        <v>0</v>
      </c>
    </row>
    <row r="591" spans="1:8" s="507" customFormat="1" ht="17.100000000000001" customHeight="1">
      <c r="A591" s="135">
        <v>9</v>
      </c>
      <c r="B591" s="508" t="s">
        <v>139</v>
      </c>
      <c r="C591" s="204">
        <v>0</v>
      </c>
      <c r="D591" s="204">
        <v>0</v>
      </c>
      <c r="E591" s="198">
        <v>0</v>
      </c>
      <c r="F591" s="64">
        <v>0</v>
      </c>
      <c r="G591" s="199">
        <f>'Office Minor'!G134</f>
        <v>954000</v>
      </c>
      <c r="H591" s="204">
        <v>0</v>
      </c>
    </row>
    <row r="592" spans="1:8" s="507" customFormat="1" ht="17.100000000000001" customHeight="1">
      <c r="A592" s="135">
        <v>10</v>
      </c>
      <c r="B592" s="508" t="s">
        <v>112</v>
      </c>
      <c r="C592" s="199">
        <v>0</v>
      </c>
      <c r="D592" s="198">
        <v>0</v>
      </c>
      <c r="E592" s="198">
        <v>0</v>
      </c>
      <c r="F592" s="361">
        <v>0</v>
      </c>
      <c r="G592" s="199">
        <f>'Office Minor'!G143</f>
        <v>13447511</v>
      </c>
      <c r="H592" s="199">
        <v>0</v>
      </c>
    </row>
    <row r="593" spans="1:8" s="507" customFormat="1" ht="17.100000000000001" customHeight="1">
      <c r="A593" s="135">
        <v>11</v>
      </c>
      <c r="B593" s="508" t="s">
        <v>80</v>
      </c>
      <c r="C593" s="204">
        <v>0</v>
      </c>
      <c r="D593" s="204">
        <v>0</v>
      </c>
      <c r="E593" s="198">
        <v>0</v>
      </c>
      <c r="F593" s="64">
        <v>0</v>
      </c>
      <c r="G593" s="204">
        <f>'Office Minor'!G166</f>
        <v>44817983</v>
      </c>
      <c r="H593" s="204">
        <v>0</v>
      </c>
    </row>
    <row r="594" spans="1:8" s="507" customFormat="1" ht="17.100000000000001" customHeight="1">
      <c r="A594" s="135">
        <v>12</v>
      </c>
      <c r="B594" s="508" t="s">
        <v>95</v>
      </c>
      <c r="C594" s="199">
        <v>0</v>
      </c>
      <c r="D594" s="198">
        <v>0</v>
      </c>
      <c r="E594" s="198">
        <v>0</v>
      </c>
      <c r="F594" s="64">
        <v>0</v>
      </c>
      <c r="G594" s="199">
        <f>'Office Minor'!G183</f>
        <v>1079435</v>
      </c>
      <c r="H594" s="204">
        <v>0</v>
      </c>
    </row>
    <row r="595" spans="1:8" s="507" customFormat="1" ht="17.100000000000001" customHeight="1">
      <c r="A595" s="135">
        <v>13</v>
      </c>
      <c r="B595" s="508" t="s">
        <v>146</v>
      </c>
      <c r="C595" s="204">
        <v>0</v>
      </c>
      <c r="D595" s="204">
        <v>0</v>
      </c>
      <c r="E595" s="198">
        <v>0</v>
      </c>
      <c r="F595" s="64">
        <v>0</v>
      </c>
      <c r="G595" s="204">
        <f>'Office Minor'!G191</f>
        <v>0</v>
      </c>
      <c r="H595" s="204">
        <v>0</v>
      </c>
    </row>
    <row r="596" spans="1:8" s="507" customFormat="1" ht="17.100000000000001" customHeight="1">
      <c r="A596" s="135">
        <v>14</v>
      </c>
      <c r="B596" s="508" t="s">
        <v>140</v>
      </c>
      <c r="C596" s="199">
        <v>0</v>
      </c>
      <c r="D596" s="198">
        <v>0</v>
      </c>
      <c r="E596" s="198">
        <v>0</v>
      </c>
      <c r="F596" s="64">
        <v>0</v>
      </c>
      <c r="G596" s="195">
        <f>'Office Minor'!G206</f>
        <v>1202000</v>
      </c>
      <c r="H596" s="204">
        <v>0</v>
      </c>
    </row>
    <row r="597" spans="1:8" s="507" customFormat="1" ht="17.100000000000001" customHeight="1">
      <c r="A597" s="135">
        <v>15</v>
      </c>
      <c r="B597" s="508" t="s">
        <v>103</v>
      </c>
      <c r="C597" s="420">
        <v>0</v>
      </c>
      <c r="D597" s="420">
        <v>0</v>
      </c>
      <c r="E597" s="715">
        <v>0</v>
      </c>
      <c r="F597" s="183">
        <v>0</v>
      </c>
      <c r="G597" s="396">
        <f>'Office Minor'!G242</f>
        <v>5530230</v>
      </c>
      <c r="H597" s="715">
        <v>0</v>
      </c>
    </row>
    <row r="598" spans="1:8" s="507" customFormat="1" ht="17.100000000000001" customHeight="1">
      <c r="A598" s="135">
        <v>16</v>
      </c>
      <c r="B598" s="537" t="s">
        <v>314</v>
      </c>
      <c r="C598" s="204">
        <v>0</v>
      </c>
      <c r="D598" s="204">
        <v>0</v>
      </c>
      <c r="E598" s="204">
        <v>0</v>
      </c>
      <c r="F598" s="135">
        <v>0</v>
      </c>
      <c r="G598" s="248">
        <f>'Office Minor'!G218</f>
        <v>9492589</v>
      </c>
      <c r="H598" s="204">
        <v>0</v>
      </c>
    </row>
    <row r="599" spans="1:8" s="507" customFormat="1" ht="17.100000000000001" customHeight="1">
      <c r="A599" s="135">
        <v>17</v>
      </c>
      <c r="B599" s="508" t="s">
        <v>109</v>
      </c>
      <c r="C599" s="318">
        <v>0</v>
      </c>
      <c r="D599" s="716">
        <v>0</v>
      </c>
      <c r="E599" s="716">
        <v>0</v>
      </c>
      <c r="F599" s="240">
        <v>0</v>
      </c>
      <c r="G599" s="538">
        <f>'Office Minor'!G257</f>
        <v>4275000</v>
      </c>
      <c r="H599" s="538">
        <v>0</v>
      </c>
    </row>
    <row r="600" spans="1:8" s="507" customFormat="1" ht="17.100000000000001" customHeight="1">
      <c r="A600" s="135">
        <v>18</v>
      </c>
      <c r="B600" s="508" t="s">
        <v>132</v>
      </c>
      <c r="C600" s="204">
        <v>0</v>
      </c>
      <c r="D600" s="204">
        <v>0</v>
      </c>
      <c r="E600" s="198">
        <v>0</v>
      </c>
      <c r="F600" s="64">
        <v>0</v>
      </c>
      <c r="G600" s="184">
        <f>'Office Minor'!G268</f>
        <v>32622624</v>
      </c>
      <c r="H600" s="204">
        <v>0</v>
      </c>
    </row>
    <row r="601" spans="1:8" s="507" customFormat="1" ht="17.100000000000001" customHeight="1">
      <c r="A601" s="135">
        <v>19</v>
      </c>
      <c r="B601" s="508" t="s">
        <v>151</v>
      </c>
      <c r="C601" s="199">
        <v>0</v>
      </c>
      <c r="D601" s="198">
        <v>0</v>
      </c>
      <c r="E601" s="198">
        <v>0</v>
      </c>
      <c r="F601" s="64">
        <v>0</v>
      </c>
      <c r="G601" s="716">
        <f>'Office Minor'!G281</f>
        <v>27259000</v>
      </c>
      <c r="H601" s="204">
        <v>0</v>
      </c>
    </row>
    <row r="602" spans="1:8" s="507" customFormat="1" ht="17.100000000000001" customHeight="1">
      <c r="A602" s="135">
        <v>20</v>
      </c>
      <c r="B602" s="508" t="s">
        <v>104</v>
      </c>
      <c r="C602" s="420">
        <v>0</v>
      </c>
      <c r="D602" s="420">
        <v>0</v>
      </c>
      <c r="E602" s="715">
        <v>0</v>
      </c>
      <c r="F602" s="183">
        <v>0</v>
      </c>
      <c r="G602" s="199">
        <f>'Office Minor'!G294</f>
        <v>181000</v>
      </c>
      <c r="H602" s="420">
        <v>0</v>
      </c>
    </row>
    <row r="603" spans="1:8" s="507" customFormat="1" ht="17.100000000000001" customHeight="1">
      <c r="A603" s="135">
        <v>21</v>
      </c>
      <c r="B603" s="508" t="s">
        <v>116</v>
      </c>
      <c r="C603" s="204">
        <v>0</v>
      </c>
      <c r="D603" s="204">
        <v>0</v>
      </c>
      <c r="E603" s="204">
        <v>0</v>
      </c>
      <c r="F603" s="135">
        <v>0</v>
      </c>
      <c r="G603" s="199">
        <f>'Office Minor'!G304</f>
        <v>9808388</v>
      </c>
      <c r="H603" s="204">
        <v>0</v>
      </c>
    </row>
    <row r="604" spans="1:8" s="507" customFormat="1" ht="17.100000000000001" customHeight="1">
      <c r="A604" s="135">
        <v>22</v>
      </c>
      <c r="B604" s="508" t="s">
        <v>152</v>
      </c>
      <c r="C604" s="318">
        <v>0</v>
      </c>
      <c r="D604" s="716">
        <v>0</v>
      </c>
      <c r="E604" s="716">
        <v>0</v>
      </c>
      <c r="F604" s="240">
        <v>0</v>
      </c>
      <c r="G604" s="199">
        <f>'Office Minor'!G324</f>
        <v>31906700</v>
      </c>
      <c r="H604" s="538">
        <v>0</v>
      </c>
    </row>
    <row r="605" spans="1:8" s="507" customFormat="1" ht="17.100000000000001" customHeight="1">
      <c r="A605" s="135">
        <v>23</v>
      </c>
      <c r="B605" s="508" t="s">
        <v>86</v>
      </c>
      <c r="C605" s="204">
        <v>0</v>
      </c>
      <c r="D605" s="204">
        <v>0</v>
      </c>
      <c r="E605" s="198">
        <v>0</v>
      </c>
      <c r="F605" s="64">
        <v>0</v>
      </c>
      <c r="G605" s="204">
        <f>'Office Minor'!G345</f>
        <v>69858000</v>
      </c>
      <c r="H605" s="204">
        <v>0</v>
      </c>
    </row>
    <row r="606" spans="1:8" s="507" customFormat="1" ht="17.100000000000001" customHeight="1">
      <c r="A606" s="135">
        <v>24</v>
      </c>
      <c r="B606" s="508" t="s">
        <v>114</v>
      </c>
      <c r="C606" s="199">
        <v>0</v>
      </c>
      <c r="D606" s="198">
        <v>0</v>
      </c>
      <c r="E606" s="198">
        <v>0</v>
      </c>
      <c r="F606" s="64">
        <v>0</v>
      </c>
      <c r="G606" s="407">
        <f>'Office Minor'!G358</f>
        <v>39547000</v>
      </c>
      <c r="H606" s="204">
        <v>0</v>
      </c>
    </row>
    <row r="607" spans="1:8" s="507" customFormat="1" ht="17.100000000000001" customHeight="1">
      <c r="A607" s="135">
        <v>25</v>
      </c>
      <c r="B607" s="508" t="s">
        <v>127</v>
      </c>
      <c r="C607" s="414">
        <v>0</v>
      </c>
      <c r="D607" s="414">
        <v>0</v>
      </c>
      <c r="E607" s="210">
        <v>0</v>
      </c>
      <c r="F607" s="290">
        <v>0</v>
      </c>
      <c r="G607" s="416">
        <f>'Office Minor'!G373</f>
        <v>6114251</v>
      </c>
      <c r="H607" s="417">
        <v>0</v>
      </c>
    </row>
    <row r="608" spans="1:8" s="507" customFormat="1" ht="17.100000000000001" customHeight="1">
      <c r="A608" s="135">
        <v>26</v>
      </c>
      <c r="B608" s="508" t="s">
        <v>83</v>
      </c>
      <c r="C608" s="198">
        <v>0</v>
      </c>
      <c r="D608" s="198">
        <v>0</v>
      </c>
      <c r="E608" s="198">
        <v>0</v>
      </c>
      <c r="F608" s="110">
        <v>0</v>
      </c>
      <c r="G608" s="539">
        <f>'Office Minor'!G392</f>
        <v>6034000</v>
      </c>
      <c r="H608" s="716">
        <v>0</v>
      </c>
    </row>
    <row r="609" spans="1:8" s="507" customFormat="1" ht="17.100000000000001" customHeight="1">
      <c r="A609" s="135">
        <v>27</v>
      </c>
      <c r="B609" s="508" t="s">
        <v>117</v>
      </c>
      <c r="C609" s="199">
        <v>0</v>
      </c>
      <c r="D609" s="198">
        <v>0</v>
      </c>
      <c r="E609" s="198">
        <v>0</v>
      </c>
      <c r="F609" s="64">
        <v>0</v>
      </c>
      <c r="G609" s="199">
        <f>'Office Minor'!G406</f>
        <v>70189000</v>
      </c>
      <c r="H609" s="199">
        <v>0</v>
      </c>
    </row>
    <row r="610" spans="1:8" s="507" customFormat="1" ht="17.100000000000001" customHeight="1">
      <c r="A610" s="135">
        <v>28</v>
      </c>
      <c r="B610" s="508" t="s">
        <v>134</v>
      </c>
      <c r="C610" s="204">
        <v>0</v>
      </c>
      <c r="D610" s="204">
        <v>0</v>
      </c>
      <c r="E610" s="198">
        <v>0</v>
      </c>
      <c r="F610" s="64">
        <v>0</v>
      </c>
      <c r="G610" s="204">
        <f>'Office Minor'!G424</f>
        <v>21446000</v>
      </c>
      <c r="H610" s="204">
        <v>0</v>
      </c>
    </row>
    <row r="611" spans="1:8" s="507" customFormat="1" ht="17.100000000000001" customHeight="1">
      <c r="A611" s="135">
        <v>29</v>
      </c>
      <c r="B611" s="508" t="s">
        <v>118</v>
      </c>
      <c r="C611" s="199">
        <v>0</v>
      </c>
      <c r="D611" s="198">
        <v>0</v>
      </c>
      <c r="E611" s="198">
        <v>0</v>
      </c>
      <c r="F611" s="64">
        <v>0</v>
      </c>
      <c r="G611" s="423">
        <f>'Office Minor'!G438</f>
        <v>72775000</v>
      </c>
      <c r="H611" s="199">
        <v>0</v>
      </c>
    </row>
    <row r="612" spans="1:8" s="507" customFormat="1" ht="17.100000000000001" customHeight="1">
      <c r="A612" s="135">
        <v>30</v>
      </c>
      <c r="B612" s="508" t="s">
        <v>87</v>
      </c>
      <c r="C612" s="315">
        <v>0</v>
      </c>
      <c r="D612" s="315">
        <v>0</v>
      </c>
      <c r="E612" s="715">
        <v>0</v>
      </c>
      <c r="F612" s="315">
        <v>0</v>
      </c>
      <c r="G612" s="315">
        <f>'Office Minor'!G459</f>
        <v>801000</v>
      </c>
      <c r="H612" s="315">
        <v>0</v>
      </c>
    </row>
    <row r="613" spans="1:8" s="507" customFormat="1" ht="17.100000000000001" customHeight="1">
      <c r="A613" s="135">
        <v>31</v>
      </c>
      <c r="B613" s="508" t="s">
        <v>123</v>
      </c>
      <c r="C613" s="226">
        <v>0</v>
      </c>
      <c r="D613" s="226">
        <v>0</v>
      </c>
      <c r="E613" s="204">
        <v>0</v>
      </c>
      <c r="F613" s="226">
        <v>0</v>
      </c>
      <c r="G613" s="226">
        <f>'Office Minor'!G468</f>
        <v>35000</v>
      </c>
      <c r="H613" s="226">
        <v>0</v>
      </c>
    </row>
    <row r="614" spans="1:8" s="507" customFormat="1" ht="17.100000000000001" customHeight="1">
      <c r="A614" s="135">
        <v>32</v>
      </c>
      <c r="B614" s="508" t="s">
        <v>106</v>
      </c>
      <c r="C614" s="226">
        <v>0</v>
      </c>
      <c r="D614" s="204">
        <v>0</v>
      </c>
      <c r="E614" s="204">
        <v>0</v>
      </c>
      <c r="F614" s="135">
        <v>0</v>
      </c>
      <c r="G614" s="538">
        <f>'Office Minor'!G483</f>
        <v>6644000</v>
      </c>
      <c r="H614" s="538">
        <v>0</v>
      </c>
    </row>
    <row r="615" spans="1:8" s="507" customFormat="1" ht="17.100000000000001" customHeight="1">
      <c r="A615" s="135">
        <v>33</v>
      </c>
      <c r="B615" s="508" t="s">
        <v>88</v>
      </c>
      <c r="C615" s="226">
        <v>0</v>
      </c>
      <c r="D615" s="226">
        <v>0</v>
      </c>
      <c r="E615" s="226">
        <v>0</v>
      </c>
      <c r="F615" s="226">
        <v>0</v>
      </c>
      <c r="G615" s="331">
        <f>'Office Minor'!G499</f>
        <v>3465000</v>
      </c>
      <c r="H615" s="195">
        <v>0</v>
      </c>
    </row>
    <row r="616" spans="1:8" s="507" customFormat="1" ht="17.100000000000001" customHeight="1">
      <c r="A616" s="135">
        <v>34</v>
      </c>
      <c r="B616" s="508" t="s">
        <v>107</v>
      </c>
      <c r="C616" s="199">
        <v>0</v>
      </c>
      <c r="D616" s="199">
        <v>0</v>
      </c>
      <c r="E616" s="198">
        <v>0</v>
      </c>
      <c r="F616" s="64">
        <v>0</v>
      </c>
      <c r="G616" s="199">
        <f>'Office Minor'!G516</f>
        <v>4238131</v>
      </c>
      <c r="H616" s="199">
        <v>0</v>
      </c>
    </row>
    <row r="617" spans="1:8" s="507" customFormat="1" ht="17.100000000000001" customHeight="1">
      <c r="A617" s="135">
        <v>35</v>
      </c>
      <c r="B617" s="196" t="s">
        <v>110</v>
      </c>
      <c r="C617" s="199">
        <v>0</v>
      </c>
      <c r="D617" s="198">
        <v>0</v>
      </c>
      <c r="E617" s="198">
        <v>0</v>
      </c>
      <c r="F617" s="64">
        <v>0</v>
      </c>
      <c r="G617" s="204">
        <f>'Office Minor'!G533</f>
        <v>26103000</v>
      </c>
      <c r="H617" s="204">
        <v>0</v>
      </c>
    </row>
    <row r="618" spans="1:8" s="507" customFormat="1" ht="17.100000000000001" customHeight="1">
      <c r="A618" s="135">
        <v>36</v>
      </c>
      <c r="B618" s="508" t="s">
        <v>97</v>
      </c>
      <c r="C618" s="204">
        <v>0</v>
      </c>
      <c r="D618" s="204">
        <v>0</v>
      </c>
      <c r="E618" s="198">
        <v>0</v>
      </c>
      <c r="F618" s="64">
        <v>0</v>
      </c>
      <c r="G618" s="204">
        <f>'Office Minor'!G544</f>
        <v>0</v>
      </c>
      <c r="H618" s="204">
        <v>0</v>
      </c>
    </row>
    <row r="619" spans="1:8" s="507" customFormat="1" ht="17.100000000000001" customHeight="1">
      <c r="A619" s="135">
        <v>37</v>
      </c>
      <c r="B619" s="508" t="s">
        <v>89</v>
      </c>
      <c r="C619" s="199">
        <v>0</v>
      </c>
      <c r="D619" s="198">
        <v>0</v>
      </c>
      <c r="E619" s="198">
        <v>0</v>
      </c>
      <c r="F619" s="64">
        <v>0</v>
      </c>
      <c r="G619" s="204">
        <f>'Office Minor'!G560</f>
        <v>4625000</v>
      </c>
      <c r="H619" s="204">
        <v>0</v>
      </c>
    </row>
    <row r="620" spans="1:8" s="507" customFormat="1" ht="17.100000000000001" customHeight="1">
      <c r="A620" s="135">
        <v>38</v>
      </c>
      <c r="B620" s="508" t="s">
        <v>119</v>
      </c>
      <c r="C620" s="429">
        <v>0</v>
      </c>
      <c r="D620" s="715">
        <v>0</v>
      </c>
      <c r="E620" s="220">
        <v>0</v>
      </c>
      <c r="F620" s="286">
        <v>0</v>
      </c>
      <c r="G620" s="285">
        <f>'Office Minor'!G571</f>
        <v>3727000</v>
      </c>
      <c r="H620" s="429">
        <v>0</v>
      </c>
    </row>
    <row r="621" spans="1:8" s="507" customFormat="1" ht="17.100000000000001" customHeight="1">
      <c r="A621" s="135">
        <v>39</v>
      </c>
      <c r="B621" s="508" t="s">
        <v>126</v>
      </c>
      <c r="C621" s="315">
        <v>0</v>
      </c>
      <c r="D621" s="715">
        <v>0</v>
      </c>
      <c r="E621" s="715">
        <v>0</v>
      </c>
      <c r="F621" s="183">
        <v>0</v>
      </c>
      <c r="G621" s="204">
        <f>'Office Minor'!G582</f>
        <v>2110000</v>
      </c>
      <c r="H621" s="204">
        <v>0</v>
      </c>
    </row>
    <row r="622" spans="1:8" s="507" customFormat="1" ht="17.100000000000001" customHeight="1">
      <c r="A622" s="135">
        <v>40</v>
      </c>
      <c r="B622" s="508" t="s">
        <v>330</v>
      </c>
      <c r="C622" s="226">
        <v>0</v>
      </c>
      <c r="D622" s="204">
        <v>0</v>
      </c>
      <c r="E622" s="204">
        <v>0</v>
      </c>
      <c r="F622" s="135">
        <v>0</v>
      </c>
      <c r="G622" s="536">
        <f>'Office Minor'!G596</f>
        <v>0</v>
      </c>
      <c r="H622" s="204"/>
    </row>
    <row r="623" spans="1:8" s="507" customFormat="1" ht="17.100000000000001" customHeight="1">
      <c r="A623" s="135">
        <v>41</v>
      </c>
      <c r="B623" s="540" t="s">
        <v>98</v>
      </c>
      <c r="C623" s="541">
        <v>0</v>
      </c>
      <c r="D623" s="541">
        <v>0</v>
      </c>
      <c r="E623" s="222">
        <v>0</v>
      </c>
      <c r="F623" s="240">
        <v>0</v>
      </c>
      <c r="G623" s="199">
        <f>'Office Minor'!G611</f>
        <v>6717000</v>
      </c>
      <c r="H623" s="204">
        <v>0</v>
      </c>
    </row>
    <row r="624" spans="1:8" s="507" customFormat="1" ht="17.100000000000001" customHeight="1">
      <c r="A624" s="135">
        <v>42</v>
      </c>
      <c r="B624" s="542" t="s">
        <v>313</v>
      </c>
      <c r="C624" s="204">
        <v>0</v>
      </c>
      <c r="D624" s="204">
        <v>0</v>
      </c>
      <c r="E624" s="204">
        <v>0</v>
      </c>
      <c r="F624" s="543">
        <v>0</v>
      </c>
      <c r="G624" s="544">
        <f>'Office Minor'!G640</f>
        <v>0</v>
      </c>
      <c r="H624" s="204">
        <v>0</v>
      </c>
    </row>
    <row r="625" spans="1:8" s="507" customFormat="1" ht="17.100000000000001" customHeight="1">
      <c r="A625" s="135">
        <v>43</v>
      </c>
      <c r="B625" s="545" t="s">
        <v>99</v>
      </c>
      <c r="C625" s="318">
        <v>0</v>
      </c>
      <c r="D625" s="716">
        <v>0</v>
      </c>
      <c r="E625" s="716">
        <v>0</v>
      </c>
      <c r="F625" s="64">
        <v>0</v>
      </c>
      <c r="G625" s="546">
        <f>'Office Minor'!G659</f>
        <v>7500000</v>
      </c>
      <c r="H625" s="204">
        <v>0</v>
      </c>
    </row>
    <row r="626" spans="1:8" s="507" customFormat="1" ht="17.100000000000001" customHeight="1">
      <c r="A626" s="135">
        <v>44</v>
      </c>
      <c r="B626" s="508" t="s">
        <v>90</v>
      </c>
      <c r="C626" s="204">
        <v>0</v>
      </c>
      <c r="D626" s="204">
        <v>0</v>
      </c>
      <c r="E626" s="198">
        <v>0</v>
      </c>
      <c r="F626" s="64">
        <v>0</v>
      </c>
      <c r="G626" s="451">
        <f>'Office Minor'!G675</f>
        <v>9020000</v>
      </c>
      <c r="H626" s="102">
        <v>0</v>
      </c>
    </row>
    <row r="627" spans="1:8" s="507" customFormat="1" ht="17.100000000000001" customHeight="1">
      <c r="A627" s="135">
        <v>45</v>
      </c>
      <c r="B627" s="508" t="s">
        <v>137</v>
      </c>
      <c r="C627" s="198">
        <v>0</v>
      </c>
      <c r="D627" s="547">
        <v>0</v>
      </c>
      <c r="E627" s="226">
        <v>0</v>
      </c>
      <c r="F627" s="226">
        <v>0</v>
      </c>
      <c r="G627" s="314">
        <f>'Office Minor'!G691</f>
        <v>33600000</v>
      </c>
      <c r="H627" s="110">
        <v>0</v>
      </c>
    </row>
    <row r="628" spans="1:8" s="507" customFormat="1" ht="17.100000000000001" customHeight="1">
      <c r="A628" s="135">
        <v>46</v>
      </c>
      <c r="B628" s="508" t="s">
        <v>209</v>
      </c>
      <c r="C628" s="420">
        <v>0</v>
      </c>
      <c r="D628" s="420">
        <v>0</v>
      </c>
      <c r="E628" s="715">
        <v>0</v>
      </c>
      <c r="F628" s="183">
        <v>0</v>
      </c>
      <c r="G628" s="396">
        <f>'Office Minor'!G700</f>
        <v>5518000</v>
      </c>
      <c r="H628" s="112">
        <v>0</v>
      </c>
    </row>
    <row r="629" spans="1:8" s="507" customFormat="1" ht="17.100000000000001" customHeight="1">
      <c r="A629" s="135">
        <v>47</v>
      </c>
      <c r="B629" s="508" t="s">
        <v>349</v>
      </c>
      <c r="C629" s="204">
        <v>0</v>
      </c>
      <c r="D629" s="204">
        <v>0</v>
      </c>
      <c r="E629" s="204">
        <v>0</v>
      </c>
      <c r="F629" s="135">
        <v>0</v>
      </c>
      <c r="G629" s="248">
        <f>'Office Minor'!G624</f>
        <v>14296000</v>
      </c>
      <c r="H629" s="102">
        <v>0</v>
      </c>
    </row>
    <row r="630" spans="1:8" s="507" customFormat="1" ht="17.100000000000001" customHeight="1">
      <c r="A630" s="135">
        <v>48</v>
      </c>
      <c r="B630" s="508" t="s">
        <v>115</v>
      </c>
      <c r="C630" s="423">
        <v>0</v>
      </c>
      <c r="D630" s="423">
        <v>0</v>
      </c>
      <c r="E630" s="222">
        <v>0</v>
      </c>
      <c r="F630" s="222">
        <v>0</v>
      </c>
      <c r="G630" s="339">
        <f>'Office Minor'!G715</f>
        <v>12645000</v>
      </c>
      <c r="H630" s="423">
        <v>0</v>
      </c>
    </row>
    <row r="631" spans="1:8" s="507" customFormat="1" ht="17.100000000000001" customHeight="1">
      <c r="A631" s="135">
        <v>49</v>
      </c>
      <c r="B631" s="508" t="s">
        <v>82</v>
      </c>
      <c r="C631" s="204">
        <v>0</v>
      </c>
      <c r="D631" s="204">
        <v>0</v>
      </c>
      <c r="E631" s="198">
        <v>0</v>
      </c>
      <c r="F631" s="64">
        <v>0</v>
      </c>
      <c r="G631" s="102">
        <f>'Office Minor'!G739</f>
        <v>42352000</v>
      </c>
      <c r="H631" s="204">
        <v>0</v>
      </c>
    </row>
    <row r="632" spans="1:8" s="507" customFormat="1" ht="17.100000000000001" customHeight="1">
      <c r="A632" s="707"/>
      <c r="B632" s="708" t="s">
        <v>49</v>
      </c>
      <c r="C632" s="256"/>
      <c r="D632" s="481"/>
      <c r="E632" s="256"/>
      <c r="F632" s="256"/>
      <c r="G632" s="256">
        <f>SUM(G583:G631)</f>
        <v>899020502</v>
      </c>
      <c r="H632" s="256"/>
    </row>
    <row r="633" spans="1:8" s="507" customFormat="1" ht="17.100000000000001" customHeight="1">
      <c r="A633" s="530"/>
      <c r="B633" s="530"/>
      <c r="C633" s="530"/>
      <c r="D633" s="530"/>
      <c r="E633" s="530"/>
      <c r="F633" s="530"/>
      <c r="G633" s="530"/>
      <c r="H633" s="530"/>
    </row>
    <row r="634" spans="1:8" s="507" customFormat="1" ht="17.100000000000001" customHeight="1">
      <c r="A634" s="797" t="s">
        <v>48</v>
      </c>
      <c r="B634" s="797"/>
      <c r="C634" s="797"/>
      <c r="D634" s="797"/>
      <c r="E634" s="797"/>
      <c r="F634" s="797"/>
      <c r="G634" s="797"/>
      <c r="H634" s="797"/>
    </row>
    <row r="635" spans="1:8" s="507" customFormat="1" ht="17.100000000000001" customHeight="1">
      <c r="A635" s="779" t="s">
        <v>2</v>
      </c>
      <c r="B635" s="781" t="s">
        <v>76</v>
      </c>
      <c r="C635" s="709" t="s">
        <v>4</v>
      </c>
      <c r="D635" s="709" t="s">
        <v>5</v>
      </c>
      <c r="E635" s="709" t="s">
        <v>6</v>
      </c>
      <c r="F635" s="709" t="s">
        <v>7</v>
      </c>
      <c r="G635" s="709" t="s">
        <v>8</v>
      </c>
      <c r="H635" s="709" t="s">
        <v>9</v>
      </c>
    </row>
    <row r="636" spans="1:8" s="507" customFormat="1" ht="17.100000000000001" customHeight="1">
      <c r="A636" s="780"/>
      <c r="B636" s="782"/>
      <c r="C636" s="4" t="s">
        <v>10</v>
      </c>
      <c r="D636" s="4" t="s">
        <v>51</v>
      </c>
      <c r="E636" s="4" t="s">
        <v>78</v>
      </c>
      <c r="F636" s="54" t="s">
        <v>79</v>
      </c>
      <c r="G636" s="54" t="s">
        <v>79</v>
      </c>
      <c r="H636" s="4" t="s">
        <v>12</v>
      </c>
    </row>
    <row r="637" spans="1:8" s="507" customFormat="1" ht="17.100000000000001" customHeight="1">
      <c r="A637" s="548">
        <v>1</v>
      </c>
      <c r="B637" s="549" t="s">
        <v>136</v>
      </c>
      <c r="C637" s="64">
        <v>0</v>
      </c>
      <c r="D637" s="198">
        <v>0</v>
      </c>
      <c r="E637" s="198">
        <v>0</v>
      </c>
      <c r="F637" s="199">
        <v>0</v>
      </c>
      <c r="G637" s="249">
        <f>'Office Minor'!G15</f>
        <v>26155000</v>
      </c>
      <c r="H637" s="199">
        <v>0</v>
      </c>
    </row>
    <row r="638" spans="1:8" s="507" customFormat="1" ht="17.100000000000001" customHeight="1">
      <c r="A638" s="548">
        <v>2</v>
      </c>
      <c r="B638" s="549" t="s">
        <v>91</v>
      </c>
      <c r="C638" s="64">
        <v>0</v>
      </c>
      <c r="D638" s="198">
        <v>0</v>
      </c>
      <c r="E638" s="199">
        <v>0</v>
      </c>
      <c r="F638" s="199">
        <v>0</v>
      </c>
      <c r="G638" s="199">
        <f>'Office Minor'!G30</f>
        <v>13970198</v>
      </c>
      <c r="H638" s="110">
        <v>0</v>
      </c>
    </row>
    <row r="639" spans="1:8" s="507" customFormat="1" ht="17.100000000000001" customHeight="1">
      <c r="A639" s="548">
        <v>3</v>
      </c>
      <c r="B639" s="549" t="s">
        <v>85</v>
      </c>
      <c r="C639" s="135">
        <v>0</v>
      </c>
      <c r="D639" s="226">
        <v>0</v>
      </c>
      <c r="E639" s="226">
        <v>0</v>
      </c>
      <c r="F639" s="226">
        <v>0</v>
      </c>
      <c r="G639" s="226">
        <f>'Office Minor'!G47</f>
        <v>77073742</v>
      </c>
      <c r="H639" s="135">
        <v>0</v>
      </c>
    </row>
    <row r="640" spans="1:8" s="507" customFormat="1" ht="17.100000000000001" customHeight="1">
      <c r="A640" s="548">
        <v>4</v>
      </c>
      <c r="B640" s="549" t="s">
        <v>191</v>
      </c>
      <c r="C640" s="135"/>
      <c r="D640" s="226"/>
      <c r="E640" s="226"/>
      <c r="F640" s="226"/>
      <c r="G640" s="226">
        <f>'Office Minor'!G120</f>
        <v>4130000</v>
      </c>
      <c r="H640" s="135"/>
    </row>
    <row r="641" spans="1:8" s="507" customFormat="1" ht="17.100000000000001" customHeight="1">
      <c r="A641" s="548">
        <v>5</v>
      </c>
      <c r="B641" s="549" t="s">
        <v>143</v>
      </c>
      <c r="C641" s="135">
        <v>0</v>
      </c>
      <c r="D641" s="226">
        <v>0</v>
      </c>
      <c r="E641" s="204">
        <v>0</v>
      </c>
      <c r="F641" s="226">
        <v>0</v>
      </c>
      <c r="G641" s="286">
        <f>'Office Minor'!G60</f>
        <v>4431602</v>
      </c>
      <c r="H641" s="226">
        <v>0</v>
      </c>
    </row>
    <row r="642" spans="1:8" s="507" customFormat="1" ht="17.100000000000001" customHeight="1">
      <c r="A642" s="548">
        <v>6</v>
      </c>
      <c r="B642" s="549" t="s">
        <v>148</v>
      </c>
      <c r="C642" s="135">
        <v>0</v>
      </c>
      <c r="D642" s="204">
        <v>0</v>
      </c>
      <c r="E642" s="204">
        <v>0</v>
      </c>
      <c r="F642" s="226">
        <v>0</v>
      </c>
      <c r="G642" s="226">
        <f>'Office Minor'!G74</f>
        <v>10377000</v>
      </c>
      <c r="H642" s="226">
        <v>0</v>
      </c>
    </row>
    <row r="643" spans="1:8" s="507" customFormat="1" ht="17.100000000000001" customHeight="1">
      <c r="A643" s="548">
        <v>7</v>
      </c>
      <c r="B643" s="549" t="s">
        <v>138</v>
      </c>
      <c r="C643" s="102">
        <v>0</v>
      </c>
      <c r="D643" s="204">
        <v>0</v>
      </c>
      <c r="E643" s="204">
        <v>0</v>
      </c>
      <c r="F643" s="204">
        <v>0</v>
      </c>
      <c r="G643" s="184">
        <f>'Office Minor'!G87</f>
        <v>17222000</v>
      </c>
      <c r="H643" s="102">
        <v>0</v>
      </c>
    </row>
    <row r="644" spans="1:8" s="507" customFormat="1" ht="17.100000000000001" customHeight="1">
      <c r="A644" s="548">
        <v>8</v>
      </c>
      <c r="B644" s="549" t="s">
        <v>149</v>
      </c>
      <c r="C644" s="135">
        <v>0</v>
      </c>
      <c r="D644" s="204">
        <v>0</v>
      </c>
      <c r="E644" s="204">
        <v>0</v>
      </c>
      <c r="F644" s="226">
        <v>0</v>
      </c>
      <c r="G644" s="226">
        <f>'Office Minor'!G104</f>
        <v>139519000</v>
      </c>
      <c r="H644" s="226">
        <v>0</v>
      </c>
    </row>
    <row r="645" spans="1:8" s="507" customFormat="1" ht="17.100000000000001" customHeight="1">
      <c r="A645" s="548">
        <v>9</v>
      </c>
      <c r="B645" s="549" t="s">
        <v>139</v>
      </c>
      <c r="C645" s="135">
        <v>0</v>
      </c>
      <c r="D645" s="226">
        <v>0</v>
      </c>
      <c r="E645" s="204">
        <v>0</v>
      </c>
      <c r="F645" s="226">
        <v>0</v>
      </c>
      <c r="G645" s="226">
        <f>'Office Minor'!G135</f>
        <v>9430000</v>
      </c>
      <c r="H645" s="226">
        <v>0</v>
      </c>
    </row>
    <row r="646" spans="1:8" s="507" customFormat="1" ht="17.100000000000001" customHeight="1">
      <c r="A646" s="548">
        <v>10</v>
      </c>
      <c r="B646" s="549" t="s">
        <v>112</v>
      </c>
      <c r="C646" s="135">
        <v>0</v>
      </c>
      <c r="D646" s="204">
        <v>0</v>
      </c>
      <c r="E646" s="204">
        <v>0</v>
      </c>
      <c r="F646" s="550">
        <v>0</v>
      </c>
      <c r="G646" s="226">
        <f>'Office Minor'!G144</f>
        <v>17198115</v>
      </c>
      <c r="H646" s="226">
        <v>0</v>
      </c>
    </row>
    <row r="647" spans="1:8" s="507" customFormat="1" ht="17.100000000000001" customHeight="1">
      <c r="A647" s="548">
        <v>11</v>
      </c>
      <c r="B647" s="549" t="s">
        <v>80</v>
      </c>
      <c r="C647" s="135">
        <v>0</v>
      </c>
      <c r="D647" s="226">
        <v>0</v>
      </c>
      <c r="E647" s="226">
        <v>0</v>
      </c>
      <c r="F647" s="226">
        <v>0</v>
      </c>
      <c r="G647" s="226">
        <f>'Office Minor'!G167</f>
        <v>21655297</v>
      </c>
      <c r="H647" s="102">
        <v>0</v>
      </c>
    </row>
    <row r="648" spans="1:8" s="507" customFormat="1" ht="17.100000000000001" customHeight="1">
      <c r="A648" s="548">
        <v>12</v>
      </c>
      <c r="B648" s="549" t="s">
        <v>95</v>
      </c>
      <c r="C648" s="135">
        <v>0</v>
      </c>
      <c r="D648" s="204">
        <v>0</v>
      </c>
      <c r="E648" s="204">
        <v>0</v>
      </c>
      <c r="F648" s="226">
        <v>0</v>
      </c>
      <c r="G648" s="226">
        <f>'Office Minor'!G184</f>
        <v>14374957</v>
      </c>
      <c r="H648" s="226">
        <v>0</v>
      </c>
    </row>
    <row r="649" spans="1:8" s="507" customFormat="1" ht="17.100000000000001" customHeight="1">
      <c r="A649" s="548">
        <v>13</v>
      </c>
      <c r="B649" s="549" t="s">
        <v>150</v>
      </c>
      <c r="C649" s="64">
        <v>0</v>
      </c>
      <c r="D649" s="198">
        <v>0</v>
      </c>
      <c r="E649" s="198">
        <v>0</v>
      </c>
      <c r="F649" s="199">
        <v>0</v>
      </c>
      <c r="G649" s="199">
        <f>'Office Minor'!G192</f>
        <v>12166000</v>
      </c>
      <c r="H649" s="199">
        <v>0</v>
      </c>
    </row>
    <row r="650" spans="1:8" s="507" customFormat="1" ht="17.100000000000001" customHeight="1">
      <c r="A650" s="548">
        <v>14</v>
      </c>
      <c r="B650" s="549" t="s">
        <v>102</v>
      </c>
      <c r="C650" s="64">
        <v>0</v>
      </c>
      <c r="D650" s="198">
        <v>0</v>
      </c>
      <c r="E650" s="198">
        <v>0</v>
      </c>
      <c r="F650" s="199">
        <v>0</v>
      </c>
      <c r="G650" s="249">
        <f>'Office Minor'!G207</f>
        <v>716495</v>
      </c>
      <c r="H650" s="199">
        <v>0</v>
      </c>
    </row>
    <row r="651" spans="1:8" s="507" customFormat="1" ht="17.100000000000001" customHeight="1">
      <c r="A651" s="548">
        <v>15</v>
      </c>
      <c r="B651" s="549" t="s">
        <v>103</v>
      </c>
      <c r="C651" s="110">
        <v>0</v>
      </c>
      <c r="D651" s="198">
        <v>0</v>
      </c>
      <c r="E651" s="198">
        <v>0</v>
      </c>
      <c r="F651" s="198">
        <v>0</v>
      </c>
      <c r="G651" s="187">
        <f>'Office Minor'!G243</f>
        <v>5112720</v>
      </c>
      <c r="H651" s="198">
        <v>0</v>
      </c>
    </row>
    <row r="652" spans="1:8" s="507" customFormat="1" ht="17.100000000000001" customHeight="1">
      <c r="A652" s="548">
        <v>16</v>
      </c>
      <c r="B652" s="549" t="s">
        <v>314</v>
      </c>
      <c r="C652" s="110">
        <v>0</v>
      </c>
      <c r="D652" s="198">
        <v>0</v>
      </c>
      <c r="E652" s="198">
        <v>0</v>
      </c>
      <c r="F652" s="198">
        <v>0</v>
      </c>
      <c r="G652" s="303">
        <f>'Office Minor'!G219</f>
        <v>13658448</v>
      </c>
      <c r="H652" s="198">
        <v>0</v>
      </c>
    </row>
    <row r="653" spans="1:8" s="507" customFormat="1" ht="17.100000000000001" customHeight="1">
      <c r="A653" s="548">
        <v>17</v>
      </c>
      <c r="B653" s="549" t="s">
        <v>109</v>
      </c>
      <c r="C653" s="64">
        <v>0</v>
      </c>
      <c r="D653" s="199">
        <v>0</v>
      </c>
      <c r="E653" s="198">
        <v>0</v>
      </c>
      <c r="F653" s="199">
        <v>0</v>
      </c>
      <c r="G653" s="199">
        <f>'Office Minor'!G258</f>
        <v>6692094</v>
      </c>
      <c r="H653" s="199">
        <v>0</v>
      </c>
    </row>
    <row r="654" spans="1:8" s="507" customFormat="1" ht="17.100000000000001" customHeight="1">
      <c r="A654" s="548">
        <v>18</v>
      </c>
      <c r="B654" s="549" t="s">
        <v>132</v>
      </c>
      <c r="C654" s="110">
        <v>0</v>
      </c>
      <c r="D654" s="198">
        <v>0</v>
      </c>
      <c r="E654" s="198">
        <v>0</v>
      </c>
      <c r="F654" s="198">
        <v>0</v>
      </c>
      <c r="G654" s="187">
        <f>'Office Minor'!G269</f>
        <v>19422210</v>
      </c>
      <c r="H654" s="198">
        <v>0</v>
      </c>
    </row>
    <row r="655" spans="1:8" s="507" customFormat="1" ht="17.100000000000001" customHeight="1">
      <c r="A655" s="548">
        <v>19</v>
      </c>
      <c r="B655" s="549" t="s">
        <v>151</v>
      </c>
      <c r="C655" s="110">
        <v>0</v>
      </c>
      <c r="D655" s="198">
        <v>0</v>
      </c>
      <c r="E655" s="198">
        <v>0</v>
      </c>
      <c r="F655" s="198">
        <v>0</v>
      </c>
      <c r="G655" s="198">
        <f>'Office Minor'!G282</f>
        <v>55064904</v>
      </c>
      <c r="H655" s="198">
        <v>0</v>
      </c>
    </row>
    <row r="656" spans="1:8" s="507" customFormat="1" ht="17.100000000000001" customHeight="1">
      <c r="A656" s="548">
        <v>20</v>
      </c>
      <c r="B656" s="549" t="s">
        <v>104</v>
      </c>
      <c r="C656" s="64">
        <v>0</v>
      </c>
      <c r="D656" s="198">
        <v>0</v>
      </c>
      <c r="E656" s="204">
        <v>0</v>
      </c>
      <c r="F656" s="226">
        <v>0</v>
      </c>
      <c r="G656" s="199">
        <f>'Office Minor'!G295</f>
        <v>21701000</v>
      </c>
      <c r="H656" s="199">
        <v>0</v>
      </c>
    </row>
    <row r="657" spans="1:8" s="507" customFormat="1" ht="17.100000000000001" customHeight="1">
      <c r="A657" s="548">
        <v>21</v>
      </c>
      <c r="B657" s="549" t="s">
        <v>116</v>
      </c>
      <c r="C657" s="64">
        <v>0</v>
      </c>
      <c r="D657" s="198">
        <v>0</v>
      </c>
      <c r="E657" s="198">
        <v>0</v>
      </c>
      <c r="F657" s="199">
        <v>0</v>
      </c>
      <c r="G657" s="199">
        <f>'Office Minor'!G305</f>
        <v>1652188</v>
      </c>
      <c r="H657" s="199">
        <v>0</v>
      </c>
    </row>
    <row r="658" spans="1:8" s="507" customFormat="1" ht="17.100000000000001" customHeight="1">
      <c r="A658" s="548">
        <v>22</v>
      </c>
      <c r="B658" s="549" t="s">
        <v>152</v>
      </c>
      <c r="C658" s="64">
        <v>0</v>
      </c>
      <c r="D658" s="198">
        <v>0</v>
      </c>
      <c r="E658" s="198">
        <v>0</v>
      </c>
      <c r="F658" s="199">
        <v>0</v>
      </c>
      <c r="G658" s="199">
        <f>'Office Minor'!G325</f>
        <v>13943999</v>
      </c>
      <c r="H658" s="199">
        <v>0</v>
      </c>
    </row>
    <row r="659" spans="1:8" s="507" customFormat="1" ht="17.100000000000001" customHeight="1">
      <c r="A659" s="548">
        <v>23</v>
      </c>
      <c r="B659" s="549" t="s">
        <v>86</v>
      </c>
      <c r="C659" s="64">
        <v>0</v>
      </c>
      <c r="D659" s="199">
        <v>0</v>
      </c>
      <c r="E659" s="198">
        <v>0</v>
      </c>
      <c r="F659" s="199">
        <v>0</v>
      </c>
      <c r="G659" s="199">
        <f>'Office Minor'!G346</f>
        <v>19185000</v>
      </c>
      <c r="H659" s="199">
        <v>0</v>
      </c>
    </row>
    <row r="660" spans="1:8" s="507" customFormat="1" ht="17.100000000000001" customHeight="1">
      <c r="A660" s="548">
        <v>24</v>
      </c>
      <c r="B660" s="549" t="s">
        <v>96</v>
      </c>
      <c r="C660" s="64">
        <v>0</v>
      </c>
      <c r="D660" s="198">
        <v>0</v>
      </c>
      <c r="E660" s="229">
        <v>0</v>
      </c>
      <c r="F660" s="417">
        <v>0</v>
      </c>
      <c r="G660" s="407">
        <f>'Office Minor'!G359</f>
        <v>94491500</v>
      </c>
      <c r="H660" s="199">
        <v>0</v>
      </c>
    </row>
    <row r="661" spans="1:8" s="507" customFormat="1" ht="17.100000000000001" customHeight="1">
      <c r="A661" s="548">
        <v>25</v>
      </c>
      <c r="B661" s="549" t="s">
        <v>127</v>
      </c>
      <c r="C661" s="290">
        <v>0</v>
      </c>
      <c r="D661" s="210">
        <v>0</v>
      </c>
      <c r="E661" s="210">
        <v>0</v>
      </c>
      <c r="F661" s="416">
        <v>0</v>
      </c>
      <c r="G661" s="416">
        <f>'Office Minor'!G374</f>
        <v>38075000</v>
      </c>
      <c r="H661" s="417">
        <v>0</v>
      </c>
    </row>
    <row r="662" spans="1:8" s="507" customFormat="1" ht="17.100000000000001" customHeight="1">
      <c r="A662" s="548">
        <v>26</v>
      </c>
      <c r="B662" s="549" t="s">
        <v>83</v>
      </c>
      <c r="C662" s="110">
        <v>0</v>
      </c>
      <c r="D662" s="198">
        <v>0</v>
      </c>
      <c r="E662" s="198">
        <v>0</v>
      </c>
      <c r="F662" s="198">
        <v>0</v>
      </c>
      <c r="G662" s="551">
        <f>'Office Minor'!G393</f>
        <v>116674000</v>
      </c>
      <c r="H662" s="198">
        <v>0</v>
      </c>
    </row>
    <row r="663" spans="1:8" s="507" customFormat="1" ht="17.100000000000001" customHeight="1">
      <c r="A663" s="548">
        <v>27</v>
      </c>
      <c r="B663" s="549" t="s">
        <v>117</v>
      </c>
      <c r="C663" s="64">
        <v>0</v>
      </c>
      <c r="D663" s="198">
        <v>0</v>
      </c>
      <c r="E663" s="198">
        <v>0</v>
      </c>
      <c r="F663" s="199">
        <v>0</v>
      </c>
      <c r="G663" s="199">
        <f>'Office Minor'!G407</f>
        <v>38592000</v>
      </c>
      <c r="H663" s="427">
        <v>0</v>
      </c>
    </row>
    <row r="664" spans="1:8" s="507" customFormat="1" ht="17.100000000000001" customHeight="1">
      <c r="A664" s="548">
        <v>28</v>
      </c>
      <c r="B664" s="549" t="s">
        <v>134</v>
      </c>
      <c r="C664" s="64">
        <v>0</v>
      </c>
      <c r="D664" s="198">
        <v>0</v>
      </c>
      <c r="E664" s="198">
        <v>0</v>
      </c>
      <c r="F664" s="199">
        <v>0</v>
      </c>
      <c r="G664" s="199">
        <f>'Office Minor'!G425</f>
        <v>7929000</v>
      </c>
      <c r="H664" s="199">
        <v>0</v>
      </c>
    </row>
    <row r="665" spans="1:8" s="507" customFormat="1" ht="17.100000000000001" customHeight="1">
      <c r="A665" s="548">
        <v>29</v>
      </c>
      <c r="B665" s="549" t="s">
        <v>118</v>
      </c>
      <c r="C665" s="64">
        <v>0</v>
      </c>
      <c r="D665" s="198">
        <v>0</v>
      </c>
      <c r="E665" s="198">
        <v>0</v>
      </c>
      <c r="F665" s="199">
        <v>0</v>
      </c>
      <c r="G665" s="315">
        <f>'Office Minor'!G439</f>
        <v>10628000</v>
      </c>
      <c r="H665" s="315">
        <v>0</v>
      </c>
    </row>
    <row r="666" spans="1:8" s="507" customFormat="1" ht="17.100000000000001" customHeight="1">
      <c r="A666" s="548">
        <v>30</v>
      </c>
      <c r="B666" s="549" t="s">
        <v>87</v>
      </c>
      <c r="C666" s="183">
        <v>0</v>
      </c>
      <c r="D666" s="315">
        <v>0</v>
      </c>
      <c r="E666" s="715">
        <v>0</v>
      </c>
      <c r="F666" s="453">
        <v>0</v>
      </c>
      <c r="G666" s="552">
        <f>'Office Minor'!G460</f>
        <v>64614000</v>
      </c>
      <c r="H666" s="553">
        <v>0</v>
      </c>
    </row>
    <row r="667" spans="1:8" s="507" customFormat="1" ht="17.100000000000001" customHeight="1">
      <c r="A667" s="548">
        <v>31</v>
      </c>
      <c r="B667" s="537" t="s">
        <v>329</v>
      </c>
      <c r="C667" s="135">
        <v>0</v>
      </c>
      <c r="D667" s="135">
        <v>0</v>
      </c>
      <c r="E667" s="135">
        <v>0</v>
      </c>
      <c r="F667" s="135">
        <v>0</v>
      </c>
      <c r="G667" s="226">
        <f>'Office Minor'!G469</f>
        <v>60228000</v>
      </c>
      <c r="H667" s="135">
        <v>0</v>
      </c>
    </row>
    <row r="668" spans="1:8" s="507" customFormat="1" ht="17.100000000000001" customHeight="1">
      <c r="A668" s="548">
        <v>32</v>
      </c>
      <c r="B668" s="549" t="s">
        <v>106</v>
      </c>
      <c r="C668" s="240">
        <v>0</v>
      </c>
      <c r="D668" s="716">
        <v>0</v>
      </c>
      <c r="E668" s="716">
        <v>0</v>
      </c>
      <c r="F668" s="318">
        <v>0</v>
      </c>
      <c r="G668" s="318">
        <f>'Office Minor'!G484</f>
        <v>23201000</v>
      </c>
      <c r="H668" s="318">
        <v>0</v>
      </c>
    </row>
    <row r="669" spans="1:8" s="507" customFormat="1" ht="17.100000000000001" customHeight="1">
      <c r="A669" s="548">
        <v>33</v>
      </c>
      <c r="B669" s="549" t="s">
        <v>88</v>
      </c>
      <c r="C669" s="64">
        <v>0</v>
      </c>
      <c r="D669" s="199">
        <v>0</v>
      </c>
      <c r="E669" s="199">
        <v>0</v>
      </c>
      <c r="F669" s="199">
        <v>0</v>
      </c>
      <c r="G669" s="249">
        <f>'Office Minor'!G500</f>
        <v>35787000</v>
      </c>
      <c r="H669" s="249">
        <v>0</v>
      </c>
    </row>
    <row r="670" spans="1:8" s="507" customFormat="1" ht="17.100000000000001" customHeight="1">
      <c r="A670" s="548">
        <v>34</v>
      </c>
      <c r="B670" s="549" t="s">
        <v>107</v>
      </c>
      <c r="C670" s="183">
        <v>0</v>
      </c>
      <c r="D670" s="315">
        <v>0</v>
      </c>
      <c r="E670" s="315">
        <v>0</v>
      </c>
      <c r="F670" s="315">
        <v>0</v>
      </c>
      <c r="G670" s="315">
        <f>'Office Minor'!G517</f>
        <v>2908082</v>
      </c>
      <c r="H670" s="112">
        <v>0</v>
      </c>
    </row>
    <row r="671" spans="1:8" s="507" customFormat="1" ht="17.100000000000001" customHeight="1">
      <c r="A671" s="548">
        <v>35</v>
      </c>
      <c r="B671" s="549" t="s">
        <v>110</v>
      </c>
      <c r="C671" s="183">
        <v>0</v>
      </c>
      <c r="D671" s="315">
        <v>0</v>
      </c>
      <c r="E671" s="715">
        <v>0</v>
      </c>
      <c r="F671" s="315">
        <v>0</v>
      </c>
      <c r="G671" s="315">
        <f>'Office Minor'!G534</f>
        <v>1773000</v>
      </c>
      <c r="H671" s="315">
        <v>0</v>
      </c>
    </row>
    <row r="672" spans="1:8" s="507" customFormat="1" ht="17.100000000000001" customHeight="1">
      <c r="A672" s="548">
        <v>36</v>
      </c>
      <c r="B672" s="549" t="s">
        <v>97</v>
      </c>
      <c r="C672" s="64">
        <v>0</v>
      </c>
      <c r="D672" s="198">
        <v>0</v>
      </c>
      <c r="E672" s="198">
        <v>0</v>
      </c>
      <c r="F672" s="199">
        <v>0</v>
      </c>
      <c r="G672" s="199">
        <f>'Office Minor'!G545</f>
        <v>9167600</v>
      </c>
      <c r="H672" s="199">
        <v>0</v>
      </c>
    </row>
    <row r="673" spans="1:8" s="507" customFormat="1" ht="17.100000000000001" customHeight="1">
      <c r="A673" s="548">
        <v>37</v>
      </c>
      <c r="B673" s="549" t="s">
        <v>89</v>
      </c>
      <c r="C673" s="64">
        <v>0</v>
      </c>
      <c r="D673" s="198">
        <v>0</v>
      </c>
      <c r="E673" s="204">
        <v>0</v>
      </c>
      <c r="F673" s="199">
        <v>0</v>
      </c>
      <c r="G673" s="199">
        <f>'Office Minor'!G561</f>
        <v>31832000</v>
      </c>
      <c r="H673" s="199">
        <v>0</v>
      </c>
    </row>
    <row r="674" spans="1:8" s="507" customFormat="1" ht="17.100000000000001" customHeight="1">
      <c r="A674" s="548">
        <v>38</v>
      </c>
      <c r="B674" s="549" t="s">
        <v>119</v>
      </c>
      <c r="C674" s="64">
        <v>0</v>
      </c>
      <c r="D674" s="198">
        <v>0</v>
      </c>
      <c r="E674" s="198">
        <v>0</v>
      </c>
      <c r="F674" s="199">
        <v>0</v>
      </c>
      <c r="G674" s="554">
        <f>'Office Minor'!G572</f>
        <v>616000</v>
      </c>
      <c r="H674" s="199">
        <v>0</v>
      </c>
    </row>
    <row r="675" spans="1:8" s="507" customFormat="1" ht="17.100000000000001" customHeight="1">
      <c r="A675" s="548">
        <v>39</v>
      </c>
      <c r="B675" s="549" t="s">
        <v>126</v>
      </c>
      <c r="C675" s="64">
        <v>0</v>
      </c>
      <c r="D675" s="198">
        <v>0</v>
      </c>
      <c r="E675" s="198">
        <v>0</v>
      </c>
      <c r="F675" s="199">
        <v>0</v>
      </c>
      <c r="G675" s="199">
        <f>'Office Minor'!G583</f>
        <v>0</v>
      </c>
      <c r="H675" s="199">
        <v>0</v>
      </c>
    </row>
    <row r="676" spans="1:8" s="507" customFormat="1" ht="17.100000000000001" customHeight="1">
      <c r="A676" s="548">
        <v>40</v>
      </c>
      <c r="B676" s="549" t="s">
        <v>330</v>
      </c>
      <c r="C676" s="64">
        <v>0</v>
      </c>
      <c r="D676" s="198">
        <v>0</v>
      </c>
      <c r="E676" s="198">
        <v>0</v>
      </c>
      <c r="F676" s="199">
        <v>0</v>
      </c>
      <c r="G676" s="199">
        <f>'Office Minor'!G597</f>
        <v>5849000</v>
      </c>
      <c r="H676" s="199">
        <v>0</v>
      </c>
    </row>
    <row r="677" spans="1:8" s="507" customFormat="1" ht="17.100000000000001" customHeight="1">
      <c r="A677" s="548">
        <v>41</v>
      </c>
      <c r="B677" s="522" t="s">
        <v>313</v>
      </c>
      <c r="C677" s="64">
        <v>0</v>
      </c>
      <c r="D677" s="198">
        <v>0</v>
      </c>
      <c r="E677" s="198">
        <v>0</v>
      </c>
      <c r="F677" s="199">
        <v>0</v>
      </c>
      <c r="G677" s="199">
        <f>'Office Minor'!G641</f>
        <v>1219000</v>
      </c>
      <c r="H677" s="199">
        <v>0</v>
      </c>
    </row>
    <row r="678" spans="1:8" s="507" customFormat="1" ht="17.100000000000001" customHeight="1">
      <c r="A678" s="548">
        <v>42</v>
      </c>
      <c r="B678" s="549" t="s">
        <v>98</v>
      </c>
      <c r="C678" s="64">
        <v>0</v>
      </c>
      <c r="D678" s="198">
        <v>0</v>
      </c>
      <c r="E678" s="198">
        <v>0</v>
      </c>
      <c r="F678" s="199">
        <v>0</v>
      </c>
      <c r="G678" s="199">
        <f>'Office Minor'!G612</f>
        <v>8773250</v>
      </c>
      <c r="H678" s="199">
        <v>0</v>
      </c>
    </row>
    <row r="679" spans="1:8" s="507" customFormat="1" ht="17.100000000000001" customHeight="1">
      <c r="A679" s="548">
        <v>43</v>
      </c>
      <c r="B679" s="549" t="s">
        <v>99</v>
      </c>
      <c r="C679" s="183">
        <v>0</v>
      </c>
      <c r="D679" s="715">
        <v>0</v>
      </c>
      <c r="E679" s="715">
        <v>0</v>
      </c>
      <c r="F679" s="315">
        <v>0</v>
      </c>
      <c r="G679" s="555">
        <f>'Office Minor'!G660</f>
        <v>7400000</v>
      </c>
      <c r="H679" s="315">
        <v>0</v>
      </c>
    </row>
    <row r="680" spans="1:8" s="507" customFormat="1" ht="17.100000000000001" customHeight="1">
      <c r="A680" s="548">
        <v>44</v>
      </c>
      <c r="B680" s="549" t="s">
        <v>90</v>
      </c>
      <c r="C680" s="183">
        <v>0</v>
      </c>
      <c r="D680" s="315">
        <v>0</v>
      </c>
      <c r="E680" s="315">
        <v>0</v>
      </c>
      <c r="F680" s="556">
        <v>0</v>
      </c>
      <c r="G680" s="557">
        <f>'Office Minor'!G676</f>
        <v>26449000</v>
      </c>
      <c r="H680" s="183">
        <v>0</v>
      </c>
    </row>
    <row r="681" spans="1:8" s="507" customFormat="1" ht="17.100000000000001" customHeight="1">
      <c r="A681" s="548">
        <v>45</v>
      </c>
      <c r="B681" s="549" t="s">
        <v>94</v>
      </c>
      <c r="C681" s="102">
        <v>0</v>
      </c>
      <c r="D681" s="226">
        <v>0</v>
      </c>
      <c r="E681" s="199">
        <v>0</v>
      </c>
      <c r="F681" s="199">
        <v>0</v>
      </c>
      <c r="G681" s="204">
        <f>'Office Minor'!G692</f>
        <v>43984000</v>
      </c>
      <c r="H681" s="102"/>
    </row>
    <row r="682" spans="1:8" s="507" customFormat="1" ht="17.100000000000001" customHeight="1">
      <c r="A682" s="548">
        <v>46</v>
      </c>
      <c r="B682" s="508" t="s">
        <v>349</v>
      </c>
      <c r="C682" s="102">
        <v>0</v>
      </c>
      <c r="D682" s="226">
        <v>0</v>
      </c>
      <c r="E682" s="199">
        <v>0</v>
      </c>
      <c r="F682" s="199">
        <v>0</v>
      </c>
      <c r="G682" s="204">
        <f>'Office Minor'!G625</f>
        <v>22807000</v>
      </c>
      <c r="H682" s="102">
        <v>0</v>
      </c>
    </row>
    <row r="683" spans="1:8" s="507" customFormat="1" ht="17.100000000000001" customHeight="1">
      <c r="A683" s="548">
        <v>47</v>
      </c>
      <c r="B683" s="549" t="s">
        <v>153</v>
      </c>
      <c r="C683" s="558">
        <v>0</v>
      </c>
      <c r="D683" s="233">
        <v>0</v>
      </c>
      <c r="E683" s="210">
        <v>0</v>
      </c>
      <c r="F683" s="416">
        <v>0</v>
      </c>
      <c r="G683" s="184">
        <f>'Office Minor'!G701</f>
        <v>2179000</v>
      </c>
      <c r="H683" s="226">
        <v>0</v>
      </c>
    </row>
    <row r="684" spans="1:8" s="507" customFormat="1" ht="17.100000000000001" customHeight="1">
      <c r="A684" s="548">
        <v>48</v>
      </c>
      <c r="B684" s="549" t="s">
        <v>115</v>
      </c>
      <c r="C684" s="135">
        <v>0</v>
      </c>
      <c r="D684" s="226">
        <v>0</v>
      </c>
      <c r="E684" s="198">
        <v>0</v>
      </c>
      <c r="F684" s="198">
        <v>0</v>
      </c>
      <c r="G684" s="183">
        <f>'Office Minor'!G716</f>
        <v>348427000</v>
      </c>
      <c r="H684" s="226">
        <v>0</v>
      </c>
    </row>
    <row r="685" spans="1:8" s="507" customFormat="1" ht="17.100000000000001" customHeight="1">
      <c r="A685" s="548">
        <v>49</v>
      </c>
      <c r="B685" s="559" t="s">
        <v>82</v>
      </c>
      <c r="C685" s="135">
        <v>0</v>
      </c>
      <c r="D685" s="226">
        <v>0</v>
      </c>
      <c r="E685" s="198">
        <v>0</v>
      </c>
      <c r="F685" s="715">
        <v>0</v>
      </c>
      <c r="G685" s="431">
        <f>'Office Minor'!G740</f>
        <v>3794595</v>
      </c>
      <c r="H685" s="226">
        <v>0</v>
      </c>
    </row>
    <row r="686" spans="1:8" s="507" customFormat="1" ht="17.100000000000001" customHeight="1">
      <c r="A686" s="784" t="s">
        <v>49</v>
      </c>
      <c r="B686" s="784"/>
      <c r="C686" s="256"/>
      <c r="D686" s="481"/>
      <c r="E686" s="256"/>
      <c r="F686" s="256"/>
      <c r="G686" s="256">
        <f>SUM(G637:G685)</f>
        <v>1532249996</v>
      </c>
      <c r="H686" s="256"/>
    </row>
    <row r="687" spans="1:8">
      <c r="A687" s="234"/>
      <c r="B687" s="234"/>
      <c r="C687" s="234"/>
      <c r="D687" s="234"/>
      <c r="E687" s="234"/>
      <c r="F687" s="234"/>
      <c r="G687" s="234"/>
      <c r="H687" s="234"/>
    </row>
    <row r="688" spans="1:8" ht="30.75">
      <c r="A688" s="803" t="s">
        <v>0</v>
      </c>
      <c r="B688" s="803"/>
      <c r="C688" s="803"/>
      <c r="D688" s="803"/>
      <c r="E688" s="803"/>
      <c r="F688" s="803"/>
      <c r="G688" s="803"/>
      <c r="H688" s="803"/>
    </row>
    <row r="689" spans="1:8" ht="25.5">
      <c r="A689" s="804" t="s">
        <v>154</v>
      </c>
      <c r="B689" s="804"/>
      <c r="C689" s="804"/>
      <c r="D689" s="804"/>
      <c r="E689" s="804"/>
      <c r="F689" s="804"/>
      <c r="G689" s="804"/>
      <c r="H689" s="804"/>
    </row>
    <row r="690" spans="1:8" ht="22.5">
      <c r="A690" s="799" t="s">
        <v>324</v>
      </c>
      <c r="B690" s="799"/>
      <c r="C690" s="799"/>
      <c r="D690" s="799"/>
      <c r="E690" s="799"/>
      <c r="F690" s="799"/>
      <c r="G690" s="799"/>
      <c r="H690" s="799"/>
    </row>
    <row r="691" spans="1:8">
      <c r="A691" s="235"/>
      <c r="B691" s="235"/>
      <c r="C691" s="235"/>
      <c r="D691" s="235"/>
      <c r="E691" s="235"/>
      <c r="F691" s="235"/>
      <c r="G691" s="235"/>
      <c r="H691" s="235"/>
    </row>
    <row r="692" spans="1:8" s="507" customFormat="1" ht="17.100000000000001" customHeight="1">
      <c r="A692" s="788" t="s">
        <v>2</v>
      </c>
      <c r="B692" s="790" t="s">
        <v>3</v>
      </c>
      <c r="C692" s="95" t="s">
        <v>4</v>
      </c>
      <c r="D692" s="95" t="s">
        <v>5</v>
      </c>
      <c r="E692" s="95" t="s">
        <v>6</v>
      </c>
      <c r="F692" s="95" t="s">
        <v>7</v>
      </c>
      <c r="G692" s="95" t="s">
        <v>8</v>
      </c>
      <c r="H692" s="95" t="s">
        <v>9</v>
      </c>
    </row>
    <row r="693" spans="1:8" s="507" customFormat="1" ht="17.100000000000001" customHeight="1">
      <c r="A693" s="800"/>
      <c r="B693" s="801"/>
      <c r="C693" s="134" t="s">
        <v>10</v>
      </c>
      <c r="D693" s="134" t="s">
        <v>51</v>
      </c>
      <c r="E693" s="134" t="s">
        <v>78</v>
      </c>
      <c r="F693" s="626" t="s">
        <v>79</v>
      </c>
      <c r="G693" s="626" t="s">
        <v>79</v>
      </c>
      <c r="H693" s="134" t="s">
        <v>12</v>
      </c>
    </row>
    <row r="694" spans="1:8" s="681" customFormat="1" ht="17.100000000000001" customHeight="1">
      <c r="A694" s="679">
        <v>1</v>
      </c>
      <c r="B694" s="680" t="s">
        <v>22</v>
      </c>
      <c r="C694" s="629">
        <f>C9</f>
        <v>116</v>
      </c>
      <c r="D694" s="629">
        <f t="shared" ref="D694:H694" si="38">D9</f>
        <v>5362.75</v>
      </c>
      <c r="E694" s="629">
        <f t="shared" si="38"/>
        <v>3402161</v>
      </c>
      <c r="F694" s="629">
        <f t="shared" si="38"/>
        <v>2381512700</v>
      </c>
      <c r="G694" s="629">
        <f t="shared" si="38"/>
        <v>206079292</v>
      </c>
      <c r="H694" s="629">
        <f t="shared" si="38"/>
        <v>700</v>
      </c>
    </row>
    <row r="695" spans="1:8" s="681" customFormat="1" ht="17.100000000000001" customHeight="1">
      <c r="A695" s="679">
        <v>2</v>
      </c>
      <c r="B695" s="680" t="s">
        <v>23</v>
      </c>
      <c r="C695" s="629">
        <f>C15</f>
        <v>1</v>
      </c>
      <c r="D695" s="629">
        <f t="shared" ref="D695:H695" si="39">D15</f>
        <v>31</v>
      </c>
      <c r="E695" s="629">
        <f t="shared" si="39"/>
        <v>3500</v>
      </c>
      <c r="F695" s="629">
        <f t="shared" si="39"/>
        <v>2502500</v>
      </c>
      <c r="G695" s="629">
        <f t="shared" si="39"/>
        <v>300000</v>
      </c>
      <c r="H695" s="629">
        <f t="shared" si="39"/>
        <v>11</v>
      </c>
    </row>
    <row r="696" spans="1:8" s="681" customFormat="1" ht="17.100000000000001" customHeight="1">
      <c r="A696" s="679">
        <v>3</v>
      </c>
      <c r="B696" s="157" t="s">
        <v>52</v>
      </c>
      <c r="C696" s="159">
        <f>C22</f>
        <v>29</v>
      </c>
      <c r="D696" s="159">
        <f t="shared" ref="D696:H696" si="40">D22</f>
        <v>54.445</v>
      </c>
      <c r="E696" s="159">
        <f t="shared" si="40"/>
        <v>167017</v>
      </c>
      <c r="F696" s="159">
        <f t="shared" si="40"/>
        <v>44925550</v>
      </c>
      <c r="G696" s="159">
        <f t="shared" si="40"/>
        <v>30510988</v>
      </c>
      <c r="H696" s="159">
        <f t="shared" si="40"/>
        <v>135</v>
      </c>
    </row>
    <row r="697" spans="1:8" s="681" customFormat="1" ht="17.100000000000001" customHeight="1">
      <c r="A697" s="679">
        <v>4</v>
      </c>
      <c r="B697" s="157" t="s">
        <v>53</v>
      </c>
      <c r="C697" s="157">
        <f>C50</f>
        <v>11</v>
      </c>
      <c r="D697" s="157">
        <f t="shared" ref="D697:H697" si="41">D50</f>
        <v>201.53</v>
      </c>
      <c r="E697" s="157">
        <f t="shared" si="41"/>
        <v>18018397.399999999</v>
      </c>
      <c r="F697" s="157">
        <f t="shared" si="41"/>
        <v>12065392850</v>
      </c>
      <c r="G697" s="157">
        <f t="shared" si="41"/>
        <v>564895999</v>
      </c>
      <c r="H697" s="157">
        <f t="shared" si="41"/>
        <v>10816</v>
      </c>
    </row>
    <row r="698" spans="1:8" s="681" customFormat="1" ht="17.100000000000001" customHeight="1">
      <c r="A698" s="679">
        <v>5</v>
      </c>
      <c r="B698" s="157" t="s">
        <v>24</v>
      </c>
      <c r="C698" s="157">
        <f>C65</f>
        <v>39</v>
      </c>
      <c r="D698" s="157">
        <f t="shared" ref="D698:H698" si="42">D65</f>
        <v>888.76300000000003</v>
      </c>
      <c r="E698" s="157">
        <f t="shared" si="42"/>
        <v>67655</v>
      </c>
      <c r="F698" s="157">
        <f t="shared" si="42"/>
        <v>39874150</v>
      </c>
      <c r="G698" s="157">
        <f t="shared" si="42"/>
        <v>11166082</v>
      </c>
      <c r="H698" s="157">
        <f t="shared" si="42"/>
        <v>634</v>
      </c>
    </row>
    <row r="699" spans="1:8" s="681" customFormat="1" ht="17.100000000000001" customHeight="1">
      <c r="A699" s="679">
        <v>6</v>
      </c>
      <c r="B699" s="157" t="s">
        <v>170</v>
      </c>
      <c r="C699" s="157">
        <f>C83</f>
        <v>265</v>
      </c>
      <c r="D699" s="157">
        <f t="shared" ref="D699:H699" si="43">D83</f>
        <v>4073.8984</v>
      </c>
      <c r="E699" s="157">
        <f t="shared" si="43"/>
        <v>2060436.83</v>
      </c>
      <c r="F699" s="157">
        <f t="shared" si="43"/>
        <v>785309140.93000007</v>
      </c>
      <c r="G699" s="157">
        <f t="shared" si="43"/>
        <v>106375613</v>
      </c>
      <c r="H699" s="157">
        <f t="shared" si="43"/>
        <v>3667</v>
      </c>
    </row>
    <row r="700" spans="1:8" s="681" customFormat="1" ht="17.100000000000001" customHeight="1">
      <c r="A700" s="679">
        <v>7</v>
      </c>
      <c r="B700" s="157" t="s">
        <v>54</v>
      </c>
      <c r="C700" s="157">
        <f>C90</f>
        <v>2</v>
      </c>
      <c r="D700" s="157">
        <f t="shared" ref="D700:H700" si="44">D90</f>
        <v>1.71</v>
      </c>
      <c r="E700" s="157">
        <f t="shared" si="44"/>
        <v>34</v>
      </c>
      <c r="F700" s="157">
        <f t="shared" si="44"/>
        <v>4590</v>
      </c>
      <c r="G700" s="157">
        <f t="shared" si="44"/>
        <v>104000</v>
      </c>
      <c r="H700" s="157">
        <f t="shared" si="44"/>
        <v>9</v>
      </c>
    </row>
    <row r="701" spans="1:8" s="681" customFormat="1" ht="17.100000000000001" customHeight="1">
      <c r="A701" s="679">
        <v>8</v>
      </c>
      <c r="B701" s="157" t="s">
        <v>55</v>
      </c>
      <c r="C701" s="157">
        <f>C97</f>
        <v>30</v>
      </c>
      <c r="D701" s="157">
        <f t="shared" ref="D701:H701" si="45">D97</f>
        <v>30.55</v>
      </c>
      <c r="E701" s="157">
        <f t="shared" si="45"/>
        <v>110116.66</v>
      </c>
      <c r="F701" s="157">
        <f t="shared" si="45"/>
        <v>38540831</v>
      </c>
      <c r="G701" s="157">
        <f t="shared" si="45"/>
        <v>6779832</v>
      </c>
      <c r="H701" s="157">
        <f t="shared" si="45"/>
        <v>1053</v>
      </c>
    </row>
    <row r="702" spans="1:8" s="681" customFormat="1" ht="17.100000000000001" customHeight="1">
      <c r="A702" s="679">
        <v>9</v>
      </c>
      <c r="B702" s="157" t="s">
        <v>26</v>
      </c>
      <c r="C702" s="157">
        <f>C110</f>
        <v>15</v>
      </c>
      <c r="D702" s="157">
        <f t="shared" ref="D702:H702" si="46">D110</f>
        <v>1356.6871000000001</v>
      </c>
      <c r="E702" s="157">
        <f t="shared" si="46"/>
        <v>557133.18999999994</v>
      </c>
      <c r="F702" s="157">
        <f t="shared" si="46"/>
        <v>277006827</v>
      </c>
      <c r="G702" s="157">
        <f t="shared" si="46"/>
        <v>43730750</v>
      </c>
      <c r="H702" s="157">
        <f t="shared" si="46"/>
        <v>651</v>
      </c>
    </row>
    <row r="703" spans="1:8" s="681" customFormat="1" ht="17.100000000000001" customHeight="1">
      <c r="A703" s="679">
        <v>10</v>
      </c>
      <c r="B703" s="157" t="s">
        <v>40</v>
      </c>
      <c r="C703" s="157">
        <f>C129</f>
        <v>1420</v>
      </c>
      <c r="D703" s="157">
        <f t="shared" ref="D703:H703" si="47">D129</f>
        <v>7290.4120000000003</v>
      </c>
      <c r="E703" s="157">
        <f t="shared" si="47"/>
        <v>2517783.06</v>
      </c>
      <c r="F703" s="157">
        <f t="shared" si="47"/>
        <v>876182084.74000001</v>
      </c>
      <c r="G703" s="157">
        <f t="shared" si="47"/>
        <v>206787386.5</v>
      </c>
      <c r="H703" s="157">
        <f t="shared" si="47"/>
        <v>5547</v>
      </c>
    </row>
    <row r="704" spans="1:8" s="681" customFormat="1" ht="17.100000000000001" customHeight="1">
      <c r="A704" s="679">
        <v>11</v>
      </c>
      <c r="B704" s="157" t="s">
        <v>27</v>
      </c>
      <c r="C704" s="157">
        <f>C136</f>
        <v>4</v>
      </c>
      <c r="D704" s="157">
        <f t="shared" ref="D704:H704" si="48">D136</f>
        <v>64.77</v>
      </c>
      <c r="E704" s="157">
        <f t="shared" si="48"/>
        <v>0</v>
      </c>
      <c r="F704" s="157">
        <f t="shared" si="48"/>
        <v>0</v>
      </c>
      <c r="G704" s="157">
        <f t="shared" si="48"/>
        <v>11000</v>
      </c>
      <c r="H704" s="157">
        <f t="shared" si="48"/>
        <v>0</v>
      </c>
    </row>
    <row r="705" spans="1:8" s="681" customFormat="1" ht="17.100000000000001" customHeight="1">
      <c r="A705" s="679">
        <v>12</v>
      </c>
      <c r="B705" s="157" t="s">
        <v>56</v>
      </c>
      <c r="C705" s="157">
        <f>C147</f>
        <v>20</v>
      </c>
      <c r="D705" s="157">
        <f t="shared" ref="D705:H705" si="49">D147</f>
        <v>206.20999999999998</v>
      </c>
      <c r="E705" s="157">
        <f t="shared" si="49"/>
        <v>13292</v>
      </c>
      <c r="F705" s="157">
        <f t="shared" si="49"/>
        <v>5400965</v>
      </c>
      <c r="G705" s="157">
        <f t="shared" si="49"/>
        <v>2526875</v>
      </c>
      <c r="H705" s="157">
        <f t="shared" si="49"/>
        <v>72</v>
      </c>
    </row>
    <row r="706" spans="1:8" s="681" customFormat="1" ht="17.100000000000001" customHeight="1">
      <c r="A706" s="679">
        <v>13</v>
      </c>
      <c r="B706" s="682" t="s">
        <v>31</v>
      </c>
      <c r="C706" s="157">
        <f>C155</f>
        <v>1</v>
      </c>
      <c r="D706" s="157">
        <f t="shared" ref="D706:H706" si="50">D155</f>
        <v>24.55</v>
      </c>
      <c r="E706" s="157">
        <f t="shared" si="50"/>
        <v>0</v>
      </c>
      <c r="F706" s="157">
        <f t="shared" si="50"/>
        <v>0</v>
      </c>
      <c r="G706" s="157">
        <f t="shared" si="50"/>
        <v>30000</v>
      </c>
      <c r="H706" s="157">
        <f t="shared" si="50"/>
        <v>0</v>
      </c>
    </row>
    <row r="707" spans="1:8" s="681" customFormat="1" ht="17.100000000000001" customHeight="1">
      <c r="A707" s="679">
        <v>14</v>
      </c>
      <c r="B707" s="157" t="s">
        <v>57</v>
      </c>
      <c r="C707" s="157">
        <f>C181</f>
        <v>961</v>
      </c>
      <c r="D707" s="157">
        <f t="shared" ref="D707:H707" si="51">D181</f>
        <v>2311.0279999999998</v>
      </c>
      <c r="E707" s="157">
        <f t="shared" si="51"/>
        <v>2586617.4</v>
      </c>
      <c r="F707" s="157">
        <f t="shared" si="51"/>
        <v>7050765423</v>
      </c>
      <c r="G707" s="157">
        <f t="shared" si="51"/>
        <v>677544369</v>
      </c>
      <c r="H707" s="157">
        <f t="shared" si="51"/>
        <v>7810</v>
      </c>
    </row>
    <row r="708" spans="1:8" s="681" customFormat="1" ht="17.100000000000001" customHeight="1">
      <c r="A708" s="679">
        <v>15</v>
      </c>
      <c r="B708" s="157" t="s">
        <v>30</v>
      </c>
      <c r="C708" s="157">
        <f>C193</f>
        <v>63</v>
      </c>
      <c r="D708" s="157">
        <f t="shared" ref="D708:H708" si="52">D193</f>
        <v>12751.995999999999</v>
      </c>
      <c r="E708" s="157">
        <f t="shared" si="52"/>
        <v>2138714.4</v>
      </c>
      <c r="F708" s="157">
        <f t="shared" si="52"/>
        <v>1139847598</v>
      </c>
      <c r="G708" s="157">
        <f t="shared" si="52"/>
        <v>277781937</v>
      </c>
      <c r="H708" s="157">
        <f t="shared" si="52"/>
        <v>2470</v>
      </c>
    </row>
    <row r="709" spans="1:8" s="681" customFormat="1" ht="17.100000000000001" customHeight="1">
      <c r="A709" s="679">
        <v>16</v>
      </c>
      <c r="B709" s="157" t="s">
        <v>31</v>
      </c>
      <c r="C709" s="157">
        <f>C199</f>
        <v>2</v>
      </c>
      <c r="D709" s="157">
        <f t="shared" ref="D709:H709" si="53">D199</f>
        <v>8.0024999999999995</v>
      </c>
      <c r="E709" s="157">
        <f t="shared" si="53"/>
        <v>1325</v>
      </c>
      <c r="F709" s="157">
        <f t="shared" si="53"/>
        <v>357750</v>
      </c>
      <c r="G709" s="157">
        <f t="shared" si="53"/>
        <v>70000</v>
      </c>
      <c r="H709" s="157">
        <f t="shared" si="53"/>
        <v>30</v>
      </c>
    </row>
    <row r="710" spans="1:8" s="681" customFormat="1" ht="17.100000000000001" customHeight="1">
      <c r="A710" s="679">
        <v>17</v>
      </c>
      <c r="B710" s="157" t="s">
        <v>58</v>
      </c>
      <c r="C710" s="159">
        <f>C243</f>
        <v>99</v>
      </c>
      <c r="D710" s="159">
        <f t="shared" ref="D710:H710" si="54">D243</f>
        <v>92913.63559999998</v>
      </c>
      <c r="E710" s="159">
        <f t="shared" si="54"/>
        <v>48467964</v>
      </c>
      <c r="F710" s="159">
        <f t="shared" si="54"/>
        <v>9476885970</v>
      </c>
      <c r="G710" s="159">
        <f t="shared" si="54"/>
        <v>2316638938</v>
      </c>
      <c r="H710" s="159">
        <f t="shared" si="54"/>
        <v>19086</v>
      </c>
    </row>
    <row r="711" spans="1:8" s="681" customFormat="1" ht="17.100000000000001" customHeight="1">
      <c r="A711" s="679">
        <v>18</v>
      </c>
      <c r="B711" s="157" t="s">
        <v>59</v>
      </c>
      <c r="C711" s="159">
        <f>C268</f>
        <v>445</v>
      </c>
      <c r="D711" s="159">
        <f t="shared" ref="D711:H711" si="55">D268</f>
        <v>9401.8305999999975</v>
      </c>
      <c r="E711" s="159">
        <f t="shared" si="55"/>
        <v>10974003.300000001</v>
      </c>
      <c r="F711" s="159">
        <f t="shared" si="55"/>
        <v>2855323699.9000001</v>
      </c>
      <c r="G711" s="159">
        <f t="shared" si="55"/>
        <v>851121700</v>
      </c>
      <c r="H711" s="159">
        <f t="shared" si="55"/>
        <v>7552</v>
      </c>
    </row>
    <row r="712" spans="1:8" s="681" customFormat="1" ht="17.100000000000001" customHeight="1">
      <c r="A712" s="679">
        <v>19</v>
      </c>
      <c r="B712" s="157" t="s">
        <v>60</v>
      </c>
      <c r="C712" s="159">
        <f>C279</f>
        <v>485</v>
      </c>
      <c r="D712" s="159">
        <f t="shared" ref="D712:H712" si="56">D279</f>
        <v>2124.1099999999997</v>
      </c>
      <c r="E712" s="159">
        <f t="shared" si="56"/>
        <v>4462128.08</v>
      </c>
      <c r="F712" s="159">
        <f t="shared" si="56"/>
        <v>4896510212</v>
      </c>
      <c r="G712" s="159">
        <f t="shared" si="56"/>
        <v>637987899</v>
      </c>
      <c r="H712" s="159">
        <f t="shared" si="56"/>
        <v>5348</v>
      </c>
    </row>
    <row r="713" spans="1:8" s="681" customFormat="1" ht="17.100000000000001" customHeight="1">
      <c r="A713" s="679">
        <v>20</v>
      </c>
      <c r="B713" s="157" t="s">
        <v>61</v>
      </c>
      <c r="C713" s="158">
        <f>C313</f>
        <v>1848</v>
      </c>
      <c r="D713" s="158">
        <f t="shared" ref="D713:H713" si="57">D313</f>
        <v>3246.0276000000003</v>
      </c>
      <c r="E713" s="158">
        <f t="shared" si="57"/>
        <v>15676901.955</v>
      </c>
      <c r="F713" s="158">
        <f t="shared" si="57"/>
        <v>19603838933.5</v>
      </c>
      <c r="G713" s="158">
        <f t="shared" si="57"/>
        <v>2791628580</v>
      </c>
      <c r="H713" s="158">
        <f t="shared" si="57"/>
        <v>32944</v>
      </c>
    </row>
    <row r="714" spans="1:8" s="681" customFormat="1" ht="17.100000000000001" customHeight="1">
      <c r="A714" s="679">
        <v>21</v>
      </c>
      <c r="B714" s="157" t="s">
        <v>62</v>
      </c>
      <c r="C714" s="157">
        <f>C364</f>
        <v>5678</v>
      </c>
      <c r="D714" s="157">
        <f t="shared" ref="D714:H714" si="58">D364</f>
        <v>6228.8827000000001</v>
      </c>
      <c r="E714" s="157">
        <f t="shared" si="58"/>
        <v>129288156.89999999</v>
      </c>
      <c r="F714" s="157">
        <f t="shared" si="58"/>
        <v>24125456797.592999</v>
      </c>
      <c r="G714" s="157">
        <f t="shared" si="58"/>
        <v>3221989396</v>
      </c>
      <c r="H714" s="157">
        <f t="shared" si="58"/>
        <v>56788</v>
      </c>
    </row>
    <row r="715" spans="1:8" s="681" customFormat="1" ht="17.100000000000001" customHeight="1">
      <c r="A715" s="679">
        <v>22</v>
      </c>
      <c r="B715" s="157" t="s">
        <v>158</v>
      </c>
      <c r="C715" s="157">
        <f>C372</f>
        <v>15</v>
      </c>
      <c r="D715" s="157">
        <f t="shared" ref="D715:H715" si="59">D372</f>
        <v>208.10999999999999</v>
      </c>
      <c r="E715" s="157">
        <f t="shared" si="59"/>
        <v>5513</v>
      </c>
      <c r="F715" s="157">
        <f t="shared" si="59"/>
        <v>9381000</v>
      </c>
      <c r="G715" s="157">
        <f t="shared" si="59"/>
        <v>845555</v>
      </c>
      <c r="H715" s="157">
        <f t="shared" si="59"/>
        <v>22</v>
      </c>
    </row>
    <row r="716" spans="1:8" s="681" customFormat="1" ht="17.100000000000001" customHeight="1">
      <c r="A716" s="679">
        <v>23</v>
      </c>
      <c r="B716" s="157" t="s">
        <v>63</v>
      </c>
      <c r="C716" s="157">
        <f>C379</f>
        <v>7</v>
      </c>
      <c r="D716" s="157">
        <f t="shared" ref="D716:H716" si="60">D379</f>
        <v>1054.4982</v>
      </c>
      <c r="E716" s="157">
        <f t="shared" si="60"/>
        <v>1340</v>
      </c>
      <c r="F716" s="157">
        <f t="shared" si="60"/>
        <v>804000</v>
      </c>
      <c r="G716" s="157">
        <f t="shared" si="60"/>
        <v>1471000</v>
      </c>
      <c r="H716" s="157">
        <f t="shared" si="60"/>
        <v>20</v>
      </c>
    </row>
    <row r="717" spans="1:8" s="681" customFormat="1" ht="17.100000000000001" customHeight="1">
      <c r="A717" s="679">
        <v>24</v>
      </c>
      <c r="B717" s="157" t="s">
        <v>64</v>
      </c>
      <c r="C717" s="157">
        <f>C394</f>
        <v>7</v>
      </c>
      <c r="D717" s="157">
        <f t="shared" ref="D717:H717" si="61">D394</f>
        <v>7</v>
      </c>
      <c r="E717" s="157">
        <f t="shared" si="61"/>
        <v>4382521</v>
      </c>
      <c r="F717" s="157">
        <f t="shared" si="61"/>
        <v>197491870</v>
      </c>
      <c r="G717" s="157">
        <f t="shared" si="61"/>
        <v>28776894</v>
      </c>
      <c r="H717" s="157">
        <f t="shared" si="61"/>
        <v>1185</v>
      </c>
    </row>
    <row r="718" spans="1:8" s="681" customFormat="1" ht="17.100000000000001" customHeight="1">
      <c r="A718" s="679">
        <v>25</v>
      </c>
      <c r="B718" s="683" t="s">
        <v>65</v>
      </c>
      <c r="C718" s="157">
        <f>C405</f>
        <v>0</v>
      </c>
      <c r="D718" s="157">
        <f t="shared" ref="D718:H718" si="62">D405</f>
        <v>0</v>
      </c>
      <c r="E718" s="157">
        <f t="shared" si="62"/>
        <v>2272738.39</v>
      </c>
      <c r="F718" s="157">
        <f t="shared" si="62"/>
        <v>276628319</v>
      </c>
      <c r="G718" s="157">
        <f t="shared" si="62"/>
        <v>44517450</v>
      </c>
      <c r="H718" s="157">
        <f t="shared" si="62"/>
        <v>1636</v>
      </c>
    </row>
    <row r="719" spans="1:8" s="681" customFormat="1" ht="17.100000000000001" customHeight="1">
      <c r="A719" s="679">
        <v>26</v>
      </c>
      <c r="B719" s="683" t="s">
        <v>37</v>
      </c>
      <c r="C719" s="157">
        <f>C421</f>
        <v>101</v>
      </c>
      <c r="D719" s="157">
        <f t="shared" ref="D719:H719" si="63">D421</f>
        <v>1702.6558</v>
      </c>
      <c r="E719" s="157">
        <f t="shared" si="63"/>
        <v>2362093.4949999996</v>
      </c>
      <c r="F719" s="157">
        <f t="shared" si="63"/>
        <v>524818391</v>
      </c>
      <c r="G719" s="157">
        <f t="shared" si="63"/>
        <v>81284158</v>
      </c>
      <c r="H719" s="157">
        <f t="shared" si="63"/>
        <v>1719</v>
      </c>
    </row>
    <row r="720" spans="1:8" s="681" customFormat="1" ht="17.100000000000001" customHeight="1">
      <c r="A720" s="679">
        <v>27</v>
      </c>
      <c r="B720" s="683" t="s">
        <v>66</v>
      </c>
      <c r="C720" s="157">
        <f t="shared" ref="C720" si="64">C440</f>
        <v>79</v>
      </c>
      <c r="D720" s="157">
        <f t="shared" ref="D720:H720" si="65">D440</f>
        <v>132.33000000000001</v>
      </c>
      <c r="E720" s="157">
        <f t="shared" si="65"/>
        <v>5836271.1950000003</v>
      </c>
      <c r="F720" s="157">
        <f t="shared" si="65"/>
        <v>787296786.91000009</v>
      </c>
      <c r="G720" s="157">
        <f t="shared" si="65"/>
        <v>79492769</v>
      </c>
      <c r="H720" s="157">
        <f t="shared" si="65"/>
        <v>3701</v>
      </c>
    </row>
    <row r="721" spans="1:8" s="681" customFormat="1" ht="17.100000000000001" customHeight="1">
      <c r="A721" s="679">
        <v>28</v>
      </c>
      <c r="B721" s="683" t="s">
        <v>38</v>
      </c>
      <c r="C721" s="157">
        <f>C446</f>
        <v>2</v>
      </c>
      <c r="D721" s="157">
        <f t="shared" ref="D721:H721" si="66">D446</f>
        <v>32.08</v>
      </c>
      <c r="E721" s="157">
        <f t="shared" si="66"/>
        <v>3734</v>
      </c>
      <c r="F721" s="157">
        <f t="shared" si="66"/>
        <v>1325570</v>
      </c>
      <c r="G721" s="157">
        <f t="shared" si="66"/>
        <v>280000</v>
      </c>
      <c r="H721" s="157">
        <f t="shared" si="66"/>
        <v>12</v>
      </c>
    </row>
    <row r="722" spans="1:8" s="681" customFormat="1" ht="17.100000000000001" customHeight="1">
      <c r="A722" s="679">
        <v>29</v>
      </c>
      <c r="B722" s="157" t="s">
        <v>67</v>
      </c>
      <c r="C722" s="159">
        <f t="shared" ref="C722" si="67">C457</f>
        <v>46</v>
      </c>
      <c r="D722" s="159">
        <f t="shared" ref="D722:H722" si="68">D457</f>
        <v>57.8217</v>
      </c>
      <c r="E722" s="159">
        <f t="shared" si="68"/>
        <v>42135</v>
      </c>
      <c r="F722" s="159">
        <f t="shared" si="68"/>
        <v>8787850</v>
      </c>
      <c r="G722" s="159">
        <f t="shared" si="68"/>
        <v>2830052</v>
      </c>
      <c r="H722" s="159">
        <f t="shared" si="68"/>
        <v>17</v>
      </c>
    </row>
    <row r="723" spans="1:8" s="681" customFormat="1" ht="17.100000000000001" customHeight="1">
      <c r="A723" s="679">
        <v>30</v>
      </c>
      <c r="B723" s="157" t="s">
        <v>39</v>
      </c>
      <c r="C723" s="159">
        <f>C480</f>
        <v>1241</v>
      </c>
      <c r="D723" s="159">
        <f t="shared" ref="D723:H723" si="69">D480</f>
        <v>7527.8130000000001</v>
      </c>
      <c r="E723" s="159">
        <f t="shared" si="69"/>
        <v>1365124.26</v>
      </c>
      <c r="F723" s="159">
        <f t="shared" si="69"/>
        <v>475463779</v>
      </c>
      <c r="G723" s="159">
        <f t="shared" si="69"/>
        <v>111469841.5</v>
      </c>
      <c r="H723" s="159">
        <f t="shared" si="69"/>
        <v>3198</v>
      </c>
    </row>
    <row r="724" spans="1:8" s="681" customFormat="1" ht="17.100000000000001" customHeight="1">
      <c r="A724" s="679">
        <v>31</v>
      </c>
      <c r="B724" s="683" t="s">
        <v>68</v>
      </c>
      <c r="C724" s="157">
        <f t="shared" ref="C724" si="70">C488</f>
        <v>219</v>
      </c>
      <c r="D724" s="157">
        <f t="shared" ref="D724:H724" si="71">D488</f>
        <v>227.85</v>
      </c>
      <c r="E724" s="157">
        <f t="shared" si="71"/>
        <v>1466752</v>
      </c>
      <c r="F724" s="157">
        <f t="shared" si="71"/>
        <v>119589450</v>
      </c>
      <c r="G724" s="157">
        <f t="shared" si="71"/>
        <v>47837000</v>
      </c>
      <c r="H724" s="157">
        <f t="shared" si="71"/>
        <v>880</v>
      </c>
    </row>
    <row r="725" spans="1:8" s="681" customFormat="1" ht="17.100000000000001" customHeight="1">
      <c r="A725" s="679">
        <v>32</v>
      </c>
      <c r="B725" s="157" t="s">
        <v>69</v>
      </c>
      <c r="C725" s="157">
        <f t="shared" ref="C725" si="72">C494</f>
        <v>0</v>
      </c>
      <c r="D725" s="157">
        <f t="shared" ref="D725:H725" si="73">D494</f>
        <v>0</v>
      </c>
      <c r="E725" s="157">
        <f t="shared" si="73"/>
        <v>0</v>
      </c>
      <c r="F725" s="157">
        <f t="shared" si="73"/>
        <v>0</v>
      </c>
      <c r="G725" s="157">
        <f t="shared" si="73"/>
        <v>0</v>
      </c>
      <c r="H725" s="157">
        <f t="shared" si="73"/>
        <v>0</v>
      </c>
    </row>
    <row r="726" spans="1:8" s="681" customFormat="1" ht="17.100000000000001" customHeight="1">
      <c r="A726" s="679">
        <v>33</v>
      </c>
      <c r="B726" s="157" t="s">
        <v>70</v>
      </c>
      <c r="C726" s="157">
        <f t="shared" ref="C726" si="74">C516</f>
        <v>1232</v>
      </c>
      <c r="D726" s="157">
        <f t="shared" ref="D726:H726" si="75">D516</f>
        <v>8736.9795999999988</v>
      </c>
      <c r="E726" s="157">
        <f t="shared" si="75"/>
        <v>15201071.214</v>
      </c>
      <c r="F726" s="157">
        <f t="shared" si="75"/>
        <v>7887162048.2779999</v>
      </c>
      <c r="G726" s="157">
        <f t="shared" si="75"/>
        <v>1764796143</v>
      </c>
      <c r="H726" s="157">
        <f t="shared" si="75"/>
        <v>68322</v>
      </c>
    </row>
    <row r="727" spans="1:8" s="681" customFormat="1" ht="17.100000000000001" customHeight="1">
      <c r="A727" s="679">
        <v>34</v>
      </c>
      <c r="B727" s="157" t="s">
        <v>71</v>
      </c>
      <c r="C727" s="157">
        <f t="shared" ref="C727" si="76">C524</f>
        <v>293</v>
      </c>
      <c r="D727" s="157">
        <f t="shared" ref="D727:H727" si="77">D524</f>
        <v>351.13839999999999</v>
      </c>
      <c r="E727" s="157">
        <f t="shared" si="77"/>
        <v>1085967.162</v>
      </c>
      <c r="F727" s="157">
        <f t="shared" si="77"/>
        <v>1628950743</v>
      </c>
      <c r="G727" s="157">
        <f t="shared" si="77"/>
        <v>260632119</v>
      </c>
      <c r="H727" s="157">
        <f t="shared" si="77"/>
        <v>2375</v>
      </c>
    </row>
    <row r="728" spans="1:8" s="681" customFormat="1" ht="17.100000000000001" customHeight="1">
      <c r="A728" s="679">
        <v>35</v>
      </c>
      <c r="B728" s="157" t="s">
        <v>43</v>
      </c>
      <c r="C728" s="157">
        <f>C543</f>
        <v>75</v>
      </c>
      <c r="D728" s="157">
        <f t="shared" ref="D728:H728" si="78">D543</f>
        <v>910.1635</v>
      </c>
      <c r="E728" s="157">
        <f t="shared" si="78"/>
        <v>723215.1100000001</v>
      </c>
      <c r="F728" s="157">
        <f t="shared" si="78"/>
        <v>392235175.5</v>
      </c>
      <c r="G728" s="157">
        <f t="shared" si="78"/>
        <v>53232150</v>
      </c>
      <c r="H728" s="157">
        <f t="shared" si="78"/>
        <v>1281</v>
      </c>
    </row>
    <row r="729" spans="1:8" s="681" customFormat="1" ht="17.100000000000001" customHeight="1">
      <c r="A729" s="679">
        <v>36</v>
      </c>
      <c r="B729" s="157" t="s">
        <v>72</v>
      </c>
      <c r="C729" s="157">
        <f t="shared" ref="C729" si="79">C551</f>
        <v>15</v>
      </c>
      <c r="D729" s="157">
        <f t="shared" ref="D729:H729" si="80">D551</f>
        <v>33.74</v>
      </c>
      <c r="E729" s="157">
        <f t="shared" si="80"/>
        <v>35</v>
      </c>
      <c r="F729" s="157">
        <f t="shared" si="80"/>
        <v>24500</v>
      </c>
      <c r="G729" s="157">
        <f t="shared" si="80"/>
        <v>413000</v>
      </c>
      <c r="H729" s="157">
        <f t="shared" si="80"/>
        <v>4</v>
      </c>
    </row>
    <row r="730" spans="1:8" s="681" customFormat="1" ht="17.100000000000001" customHeight="1">
      <c r="A730" s="679">
        <v>37</v>
      </c>
      <c r="B730" s="157" t="s">
        <v>45</v>
      </c>
      <c r="C730" s="157">
        <f>C571</f>
        <v>195</v>
      </c>
      <c r="D730" s="157">
        <f t="shared" ref="D730:G730" si="81">D571</f>
        <v>9119.8222000000023</v>
      </c>
      <c r="E730" s="157">
        <f t="shared" si="81"/>
        <v>952849.00799999991</v>
      </c>
      <c r="F730" s="157">
        <f t="shared" si="81"/>
        <v>703036097.5</v>
      </c>
      <c r="G730" s="157">
        <f t="shared" si="81"/>
        <v>209425458</v>
      </c>
      <c r="H730" s="157">
        <f>H571</f>
        <v>2772</v>
      </c>
    </row>
    <row r="731" spans="1:8" s="681" customFormat="1" ht="17.100000000000001" customHeight="1">
      <c r="A731" s="157"/>
      <c r="B731" s="157" t="s">
        <v>74</v>
      </c>
      <c r="C731" s="157">
        <f>C632</f>
        <v>0</v>
      </c>
      <c r="D731" s="157">
        <f t="shared" ref="D731:H731" si="82">D632</f>
        <v>0</v>
      </c>
      <c r="E731" s="157">
        <f t="shared" si="82"/>
        <v>0</v>
      </c>
      <c r="F731" s="157">
        <f t="shared" si="82"/>
        <v>0</v>
      </c>
      <c r="G731" s="157">
        <f t="shared" si="82"/>
        <v>899020502</v>
      </c>
      <c r="H731" s="157">
        <f t="shared" si="82"/>
        <v>0</v>
      </c>
    </row>
    <row r="732" spans="1:8" s="681" customFormat="1" ht="17.100000000000001" customHeight="1">
      <c r="A732" s="157"/>
      <c r="B732" s="157" t="s">
        <v>48</v>
      </c>
      <c r="C732" s="159">
        <f>C686</f>
        <v>0</v>
      </c>
      <c r="D732" s="159">
        <f t="shared" ref="D732:H732" si="83">D686</f>
        <v>0</v>
      </c>
      <c r="E732" s="159">
        <f t="shared" si="83"/>
        <v>0</v>
      </c>
      <c r="F732" s="159">
        <f t="shared" si="83"/>
        <v>0</v>
      </c>
      <c r="G732" s="159">
        <f t="shared" si="83"/>
        <v>1532249996</v>
      </c>
      <c r="H732" s="159">
        <f t="shared" si="83"/>
        <v>0</v>
      </c>
    </row>
    <row r="733" spans="1:8" s="507" customFormat="1" ht="17.100000000000001" customHeight="1">
      <c r="A733" s="810" t="s">
        <v>49</v>
      </c>
      <c r="B733" s="811"/>
      <c r="C733" s="678">
        <f t="shared" ref="C733:H733" si="84">SUM(C694:C732)</f>
        <v>15061</v>
      </c>
      <c r="D733" s="678">
        <f t="shared" si="84"/>
        <v>178674.79089999988</v>
      </c>
      <c r="E733" s="678">
        <f t="shared" si="84"/>
        <v>276214697.009</v>
      </c>
      <c r="F733" s="678">
        <f t="shared" si="84"/>
        <v>98678634152.850998</v>
      </c>
      <c r="G733" s="678">
        <f t="shared" si="84"/>
        <v>17072634724</v>
      </c>
      <c r="H733" s="678">
        <f t="shared" si="84"/>
        <v>242467</v>
      </c>
    </row>
  </sheetData>
  <mergeCells count="164">
    <mergeCell ref="A733:B733"/>
    <mergeCell ref="A113:H113"/>
    <mergeCell ref="A580:H580"/>
    <mergeCell ref="A634:H634"/>
    <mergeCell ref="A423:H423"/>
    <mergeCell ref="A448:H448"/>
    <mergeCell ref="A482:H482"/>
    <mergeCell ref="A490:H490"/>
    <mergeCell ref="A496:H496"/>
    <mergeCell ref="A518:H518"/>
    <mergeCell ref="A526:H526"/>
    <mergeCell ref="A545:H545"/>
    <mergeCell ref="A553:H553"/>
    <mergeCell ref="B483:B484"/>
    <mergeCell ref="A488:B488"/>
    <mergeCell ref="A147:B147"/>
    <mergeCell ref="A159:A160"/>
    <mergeCell ref="B159:B160"/>
    <mergeCell ref="A181:B181"/>
    <mergeCell ref="A114:A115"/>
    <mergeCell ref="B114:B115"/>
    <mergeCell ref="A129:B129"/>
    <mergeCell ref="A131:H131"/>
    <mergeCell ref="A132:A133"/>
    <mergeCell ref="B132:B133"/>
    <mergeCell ref="A1:H1"/>
    <mergeCell ref="A2:H2"/>
    <mergeCell ref="A3:H3"/>
    <mergeCell ref="A18:A19"/>
    <mergeCell ref="B18:B19"/>
    <mergeCell ref="A22:B22"/>
    <mergeCell ref="A25:A26"/>
    <mergeCell ref="B25:B26"/>
    <mergeCell ref="A50:B50"/>
    <mergeCell ref="A4:H4"/>
    <mergeCell ref="A5:A6"/>
    <mergeCell ref="B5:B6"/>
    <mergeCell ref="A9:B9"/>
    <mergeCell ref="A65:B65"/>
    <mergeCell ref="A67:H67"/>
    <mergeCell ref="A68:A69"/>
    <mergeCell ref="B68:B69"/>
    <mergeCell ref="A52:H52"/>
    <mergeCell ref="A11:H11"/>
    <mergeCell ref="A12:A13"/>
    <mergeCell ref="B12:B13"/>
    <mergeCell ref="A15:B15"/>
    <mergeCell ref="A53:A54"/>
    <mergeCell ref="A136:B136"/>
    <mergeCell ref="A151:A152"/>
    <mergeCell ref="B151:B152"/>
    <mergeCell ref="A155:B155"/>
    <mergeCell ref="A150:H150"/>
    <mergeCell ref="A138:H138"/>
    <mergeCell ref="A158:H158"/>
    <mergeCell ref="A491:A492"/>
    <mergeCell ref="B491:B492"/>
    <mergeCell ref="A443:A444"/>
    <mergeCell ref="A405:B405"/>
    <mergeCell ref="A316:A317"/>
    <mergeCell ref="B316:B317"/>
    <mergeCell ref="A364:B364"/>
    <mergeCell ref="A372:B372"/>
    <mergeCell ref="A382:A383"/>
    <mergeCell ref="B382:B383"/>
    <mergeCell ref="A394:B394"/>
    <mergeCell ref="A397:A398"/>
    <mergeCell ref="B397:B398"/>
    <mergeCell ref="A424:A425"/>
    <mergeCell ref="B424:B425"/>
    <mergeCell ref="A440:B440"/>
    <mergeCell ref="A449:A450"/>
    <mergeCell ref="B449:B450"/>
    <mergeCell ref="A457:B457"/>
    <mergeCell ref="A483:A484"/>
    <mergeCell ref="A139:A140"/>
    <mergeCell ref="B139:B140"/>
    <mergeCell ref="A578:B578"/>
    <mergeCell ref="A497:A498"/>
    <mergeCell ref="B497:B498"/>
    <mergeCell ref="A516:B516"/>
    <mergeCell ref="A519:A520"/>
    <mergeCell ref="B519:B520"/>
    <mergeCell ref="A524:B524"/>
    <mergeCell ref="A546:A547"/>
    <mergeCell ref="B546:B547"/>
    <mergeCell ref="A551:B551"/>
    <mergeCell ref="A574:A575"/>
    <mergeCell ref="B574:B575"/>
    <mergeCell ref="A554:A555"/>
    <mergeCell ref="B554:B555"/>
    <mergeCell ref="A571:B571"/>
    <mergeCell ref="A573:H573"/>
    <mergeCell ref="A543:B543"/>
    <mergeCell ref="A183:H183"/>
    <mergeCell ref="A184:A185"/>
    <mergeCell ref="A690:H690"/>
    <mergeCell ref="A692:A693"/>
    <mergeCell ref="B692:B693"/>
    <mergeCell ref="A581:A582"/>
    <mergeCell ref="B581:B582"/>
    <mergeCell ref="A635:A636"/>
    <mergeCell ref="B635:B636"/>
    <mergeCell ref="A688:H688"/>
    <mergeCell ref="A689:H689"/>
    <mergeCell ref="A686:B686"/>
    <mergeCell ref="B53:B54"/>
    <mergeCell ref="A83:B83"/>
    <mergeCell ref="A99:H99"/>
    <mergeCell ref="A100:A101"/>
    <mergeCell ref="B100:B101"/>
    <mergeCell ref="A110:B110"/>
    <mergeCell ref="A93:A94"/>
    <mergeCell ref="B93:B94"/>
    <mergeCell ref="A97:B97"/>
    <mergeCell ref="A90:B90"/>
    <mergeCell ref="A86:A87"/>
    <mergeCell ref="B86:B87"/>
    <mergeCell ref="A85:H85"/>
    <mergeCell ref="A92:H92"/>
    <mergeCell ref="B184:B185"/>
    <mergeCell ref="A193:B193"/>
    <mergeCell ref="A196:A197"/>
    <mergeCell ref="B196:B197"/>
    <mergeCell ref="A313:B313"/>
    <mergeCell ref="A247:A248"/>
    <mergeCell ref="B247:B248"/>
    <mergeCell ref="A268:B268"/>
    <mergeCell ref="A271:A272"/>
    <mergeCell ref="B271:B272"/>
    <mergeCell ref="A279:B279"/>
    <mergeCell ref="A282:A283"/>
    <mergeCell ref="B282:B283"/>
    <mergeCell ref="A202:A203"/>
    <mergeCell ref="B202:B203"/>
    <mergeCell ref="A246:H246"/>
    <mergeCell ref="A270:H270"/>
    <mergeCell ref="A281:H281"/>
    <mergeCell ref="A199:B199"/>
    <mergeCell ref="A195:H195"/>
    <mergeCell ref="A315:H315"/>
    <mergeCell ref="A381:H381"/>
    <mergeCell ref="A375:A376"/>
    <mergeCell ref="B375:B376"/>
    <mergeCell ref="A379:B379"/>
    <mergeCell ref="A396:H396"/>
    <mergeCell ref="A480:B480"/>
    <mergeCell ref="A527:A528"/>
    <mergeCell ref="B527:B528"/>
    <mergeCell ref="B443:B444"/>
    <mergeCell ref="A446:B446"/>
    <mergeCell ref="A442:H442"/>
    <mergeCell ref="A459:H459"/>
    <mergeCell ref="A460:A461"/>
    <mergeCell ref="B460:B461"/>
    <mergeCell ref="A407:H407"/>
    <mergeCell ref="A408:A409"/>
    <mergeCell ref="B408:B409"/>
    <mergeCell ref="A421:B421"/>
    <mergeCell ref="A494:B494"/>
    <mergeCell ref="A366:H366"/>
    <mergeCell ref="A367:A368"/>
    <mergeCell ref="B367:B368"/>
    <mergeCell ref="A374:H374"/>
  </mergeCells>
  <pageMargins left="0.7" right="0.7" top="0.75" bottom="0.75" header="0.3" footer="0.3"/>
  <pageSetup paperSize="9" scale="75" orientation="portrait" r:id="rId1"/>
  <rowBreaks count="12" manualBreakCount="12">
    <brk id="51" max="7" man="1"/>
    <brk id="110" max="7" man="1"/>
    <brk id="157" max="7" man="1"/>
    <brk id="200" max="7" man="1"/>
    <brk id="244" max="7" man="1"/>
    <brk id="280" max="7" man="1"/>
    <brk id="314" max="7" man="1"/>
    <brk id="422" max="7" man="1"/>
    <brk id="525" max="7" man="1"/>
    <brk id="579" max="7" man="1"/>
    <brk id="632" max="7" man="1"/>
    <brk id="68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47"/>
  <sheetViews>
    <sheetView topLeftCell="A228" workbookViewId="0">
      <selection activeCell="M233" sqref="M233"/>
    </sheetView>
  </sheetViews>
  <sheetFormatPr defaultColWidth="9.140625" defaultRowHeight="15"/>
  <cols>
    <col min="1" max="1" width="6" style="85" customWidth="1"/>
    <col min="2" max="2" width="24.5703125" style="85" customWidth="1"/>
    <col min="3" max="3" width="10.85546875" style="85" bestFit="1" customWidth="1"/>
    <col min="4" max="4" width="14.28515625" style="727" customWidth="1"/>
    <col min="5" max="5" width="13.140625" style="728" customWidth="1"/>
    <col min="6" max="6" width="16.42578125" style="85" customWidth="1"/>
    <col min="7" max="7" width="16.28515625" style="85" customWidth="1"/>
    <col min="8" max="8" width="13.140625" style="85" customWidth="1"/>
    <col min="9" max="16384" width="9.140625" style="85"/>
  </cols>
  <sheetData>
    <row r="1" spans="1:8" ht="30.75">
      <c r="A1" s="828" t="s">
        <v>0</v>
      </c>
      <c r="B1" s="828"/>
      <c r="C1" s="828"/>
      <c r="D1" s="828"/>
      <c r="E1" s="828"/>
      <c r="F1" s="828"/>
      <c r="G1" s="828"/>
      <c r="H1" s="828"/>
    </row>
    <row r="2" spans="1:8" ht="25.5">
      <c r="A2" s="829" t="s">
        <v>155</v>
      </c>
      <c r="B2" s="829"/>
      <c r="C2" s="829"/>
      <c r="D2" s="829"/>
      <c r="E2" s="829"/>
      <c r="F2" s="829"/>
      <c r="G2" s="829"/>
      <c r="H2" s="829"/>
    </row>
    <row r="3" spans="1:8" ht="22.5">
      <c r="A3" s="830" t="s">
        <v>318</v>
      </c>
      <c r="B3" s="830"/>
      <c r="C3" s="830"/>
      <c r="D3" s="830"/>
      <c r="E3" s="830"/>
      <c r="F3" s="830"/>
      <c r="G3" s="830"/>
      <c r="H3" s="830"/>
    </row>
    <row r="4" spans="1:8" ht="20.25">
      <c r="A4" s="30"/>
      <c r="B4" s="89"/>
      <c r="C4" s="89"/>
      <c r="D4" s="90"/>
      <c r="E4" s="91"/>
      <c r="F4" s="89"/>
      <c r="G4" s="89"/>
      <c r="H4" s="725"/>
    </row>
    <row r="5" spans="1:8" ht="20.25" customHeight="1">
      <c r="A5" s="831" t="s">
        <v>136</v>
      </c>
      <c r="B5" s="831"/>
      <c r="C5" s="831"/>
      <c r="D5" s="831"/>
      <c r="E5" s="831"/>
      <c r="F5" s="831"/>
      <c r="G5" s="831"/>
      <c r="H5" s="831"/>
    </row>
    <row r="6" spans="1:8" s="350" customFormat="1" ht="17.100000000000001" customHeight="1">
      <c r="A6" s="818" t="s">
        <v>2</v>
      </c>
      <c r="B6" s="819" t="s">
        <v>3</v>
      </c>
      <c r="C6" s="819" t="s">
        <v>4</v>
      </c>
      <c r="D6" s="50" t="s">
        <v>5</v>
      </c>
      <c r="E6" s="51" t="s">
        <v>6</v>
      </c>
      <c r="F6" s="52" t="s">
        <v>7</v>
      </c>
      <c r="G6" s="52" t="s">
        <v>8</v>
      </c>
      <c r="H6" s="52" t="s">
        <v>9</v>
      </c>
    </row>
    <row r="7" spans="1:8" s="350" customFormat="1" ht="17.100000000000001" customHeight="1">
      <c r="A7" s="818"/>
      <c r="B7" s="820"/>
      <c r="C7" s="826"/>
      <c r="D7" s="53" t="s">
        <v>77</v>
      </c>
      <c r="E7" s="54" t="s">
        <v>78</v>
      </c>
      <c r="F7" s="54" t="s">
        <v>79</v>
      </c>
      <c r="G7" s="54" t="s">
        <v>79</v>
      </c>
      <c r="H7" s="55"/>
    </row>
    <row r="8" spans="1:8" s="350" customFormat="1" ht="17.100000000000001" customHeight="1">
      <c r="A8" s="64">
        <v>1</v>
      </c>
      <c r="B8" s="273" t="s">
        <v>335</v>
      </c>
      <c r="C8" s="184">
        <v>1</v>
      </c>
      <c r="D8" s="184">
        <v>4.3632999999999997</v>
      </c>
      <c r="E8" s="184">
        <v>84</v>
      </c>
      <c r="F8" s="184">
        <v>67200</v>
      </c>
      <c r="G8" s="204">
        <v>15000</v>
      </c>
      <c r="H8" s="204">
        <v>5</v>
      </c>
    </row>
    <row r="9" spans="1:8" s="350" customFormat="1" ht="17.100000000000001" customHeight="1">
      <c r="A9" s="14"/>
      <c r="B9" s="241"/>
      <c r="C9" s="79"/>
      <c r="D9" s="79"/>
      <c r="E9" s="79"/>
      <c r="F9" s="80"/>
      <c r="G9" s="81"/>
      <c r="H9" s="81"/>
    </row>
    <row r="10" spans="1:8" s="350" customFormat="1" ht="17.100000000000001" customHeight="1">
      <c r="A10" s="814" t="s">
        <v>157</v>
      </c>
      <c r="B10" s="815"/>
      <c r="C10" s="560">
        <f>SUM(C8:C9)</f>
        <v>1</v>
      </c>
      <c r="D10" s="561">
        <f t="shared" ref="D10:H10" si="0">SUM(D8:D9)</f>
        <v>4.3632999999999997</v>
      </c>
      <c r="E10" s="561">
        <f>SUM(E8:E9)</f>
        <v>84</v>
      </c>
      <c r="F10" s="562">
        <f t="shared" si="0"/>
        <v>67200</v>
      </c>
      <c r="G10" s="562">
        <f t="shared" si="0"/>
        <v>15000</v>
      </c>
      <c r="H10" s="308">
        <f t="shared" si="0"/>
        <v>5</v>
      </c>
    </row>
    <row r="11" spans="1:8" s="350" customFormat="1" ht="17.100000000000001" customHeight="1">
      <c r="A11" s="563"/>
      <c r="B11" s="506"/>
      <c r="C11" s="370"/>
      <c r="D11" s="564"/>
      <c r="E11" s="372"/>
      <c r="F11" s="372"/>
      <c r="G11" s="372"/>
      <c r="H11" s="21"/>
    </row>
    <row r="12" spans="1:8" s="350" customFormat="1" ht="17.100000000000001" customHeight="1">
      <c r="A12" s="821" t="s">
        <v>91</v>
      </c>
      <c r="B12" s="821"/>
      <c r="C12" s="821"/>
      <c r="D12" s="821"/>
      <c r="E12" s="821"/>
      <c r="F12" s="821"/>
      <c r="G12" s="821"/>
      <c r="H12" s="821"/>
    </row>
    <row r="13" spans="1:8" s="350" customFormat="1" ht="17.100000000000001" customHeight="1">
      <c r="A13" s="818" t="s">
        <v>2</v>
      </c>
      <c r="B13" s="819" t="s">
        <v>3</v>
      </c>
      <c r="C13" s="819" t="s">
        <v>4</v>
      </c>
      <c r="D13" s="50" t="s">
        <v>5</v>
      </c>
      <c r="E13" s="51" t="s">
        <v>6</v>
      </c>
      <c r="F13" s="52" t="s">
        <v>7</v>
      </c>
      <c r="G13" s="52" t="s">
        <v>8</v>
      </c>
      <c r="H13" s="52" t="s">
        <v>9</v>
      </c>
    </row>
    <row r="14" spans="1:8" s="350" customFormat="1" ht="17.100000000000001" customHeight="1">
      <c r="A14" s="818"/>
      <c r="B14" s="820"/>
      <c r="C14" s="820"/>
      <c r="D14" s="53" t="s">
        <v>77</v>
      </c>
      <c r="E14" s="54" t="s">
        <v>78</v>
      </c>
      <c r="F14" s="54" t="s">
        <v>79</v>
      </c>
      <c r="G14" s="54" t="s">
        <v>79</v>
      </c>
      <c r="H14" s="56" t="s">
        <v>12</v>
      </c>
    </row>
    <row r="15" spans="1:8" s="350" customFormat="1" ht="17.100000000000001" customHeight="1">
      <c r="A15" s="64">
        <v>1</v>
      </c>
      <c r="B15" s="277" t="s">
        <v>47</v>
      </c>
      <c r="C15" s="184">
        <v>4</v>
      </c>
      <c r="D15" s="184">
        <v>53.58</v>
      </c>
      <c r="E15" s="184">
        <v>0</v>
      </c>
      <c r="F15" s="198">
        <v>0</v>
      </c>
      <c r="G15" s="184">
        <v>36291</v>
      </c>
      <c r="H15" s="110">
        <v>0</v>
      </c>
    </row>
    <row r="16" spans="1:8" s="350" customFormat="1" ht="17.100000000000001" customHeight="1">
      <c r="A16" s="64">
        <v>2</v>
      </c>
      <c r="B16" s="277" t="s">
        <v>386</v>
      </c>
      <c r="C16" s="184">
        <v>3</v>
      </c>
      <c r="D16" s="184">
        <v>14.335000000000001</v>
      </c>
      <c r="E16" s="184">
        <v>0</v>
      </c>
      <c r="F16" s="198">
        <v>0</v>
      </c>
      <c r="G16" s="184">
        <v>233963</v>
      </c>
      <c r="H16" s="110">
        <v>12</v>
      </c>
    </row>
    <row r="17" spans="1:8" s="350" customFormat="1" ht="17.100000000000001" customHeight="1">
      <c r="A17" s="64">
        <v>3</v>
      </c>
      <c r="B17" s="277" t="s">
        <v>387</v>
      </c>
      <c r="C17" s="184">
        <v>1</v>
      </c>
      <c r="D17" s="184">
        <v>46.32</v>
      </c>
      <c r="E17" s="184">
        <v>0</v>
      </c>
      <c r="F17" s="198">
        <v>0</v>
      </c>
      <c r="G17" s="184">
        <v>185280</v>
      </c>
      <c r="H17" s="110">
        <v>4</v>
      </c>
    </row>
    <row r="18" spans="1:8" s="350" customFormat="1" ht="17.100000000000001" customHeight="1">
      <c r="A18" s="64">
        <v>4</v>
      </c>
      <c r="B18" s="277" t="s">
        <v>35</v>
      </c>
      <c r="C18" s="184">
        <v>1</v>
      </c>
      <c r="D18" s="184">
        <v>4.75</v>
      </c>
      <c r="E18" s="184">
        <v>0</v>
      </c>
      <c r="F18" s="198">
        <v>0</v>
      </c>
      <c r="G18" s="184">
        <v>13720</v>
      </c>
      <c r="H18" s="110">
        <v>0</v>
      </c>
    </row>
    <row r="19" spans="1:8" s="350" customFormat="1" ht="17.100000000000001" customHeight="1">
      <c r="A19" s="64">
        <v>5</v>
      </c>
      <c r="B19" s="277" t="s">
        <v>159</v>
      </c>
      <c r="C19" s="184">
        <v>1</v>
      </c>
      <c r="D19" s="184">
        <v>480.45</v>
      </c>
      <c r="E19" s="184">
        <v>760100</v>
      </c>
      <c r="F19" s="198">
        <v>1596210000</v>
      </c>
      <c r="G19" s="276">
        <v>816172350</v>
      </c>
      <c r="H19" s="276">
        <v>400</v>
      </c>
    </row>
    <row r="20" spans="1:8" s="350" customFormat="1" ht="17.100000000000001" customHeight="1">
      <c r="A20" s="64">
        <v>6</v>
      </c>
      <c r="B20" s="277" t="s">
        <v>29</v>
      </c>
      <c r="C20" s="110">
        <v>0</v>
      </c>
      <c r="D20" s="278">
        <v>0</v>
      </c>
      <c r="E20" s="198">
        <v>0</v>
      </c>
      <c r="F20" s="198">
        <v>0</v>
      </c>
      <c r="G20" s="198">
        <v>0</v>
      </c>
      <c r="H20" s="110">
        <v>0</v>
      </c>
    </row>
    <row r="21" spans="1:8" s="350" customFormat="1" ht="17.100000000000001" customHeight="1">
      <c r="A21" s="64">
        <v>7</v>
      </c>
      <c r="B21" s="277" t="s">
        <v>46</v>
      </c>
      <c r="C21" s="184">
        <v>2</v>
      </c>
      <c r="D21" s="184">
        <v>30.32</v>
      </c>
      <c r="E21" s="184">
        <v>1030</v>
      </c>
      <c r="F21" s="198">
        <v>0</v>
      </c>
      <c r="G21" s="184">
        <v>279466</v>
      </c>
      <c r="H21" s="110">
        <v>5</v>
      </c>
    </row>
    <row r="22" spans="1:8" s="350" customFormat="1" ht="17.100000000000001" customHeight="1">
      <c r="A22" s="814" t="s">
        <v>157</v>
      </c>
      <c r="B22" s="815"/>
      <c r="C22" s="565">
        <f t="shared" ref="C22:H22" si="1">SUM(C15:C21)</f>
        <v>12</v>
      </c>
      <c r="D22" s="566">
        <f t="shared" si="1"/>
        <v>629.755</v>
      </c>
      <c r="E22" s="562">
        <f t="shared" si="1"/>
        <v>761130</v>
      </c>
      <c r="F22" s="562">
        <f t="shared" si="1"/>
        <v>1596210000</v>
      </c>
      <c r="G22" s="562">
        <f t="shared" si="1"/>
        <v>816921070</v>
      </c>
      <c r="H22" s="562">
        <f t="shared" si="1"/>
        <v>421</v>
      </c>
    </row>
    <row r="23" spans="1:8" s="350" customFormat="1" ht="17.100000000000001" customHeight="1">
      <c r="A23" s="563"/>
      <c r="B23" s="506"/>
      <c r="C23" s="370"/>
      <c r="D23" s="564"/>
      <c r="E23" s="372"/>
      <c r="F23" s="372"/>
      <c r="G23" s="372"/>
      <c r="H23" s="21"/>
    </row>
    <row r="24" spans="1:8" s="350" customFormat="1" ht="17.100000000000001" customHeight="1">
      <c r="A24" s="821" t="s">
        <v>85</v>
      </c>
      <c r="B24" s="821"/>
      <c r="C24" s="821"/>
      <c r="D24" s="821"/>
      <c r="E24" s="821"/>
      <c r="F24" s="821"/>
      <c r="G24" s="821"/>
      <c r="H24" s="821"/>
    </row>
    <row r="25" spans="1:8" s="350" customFormat="1" ht="17.100000000000001" customHeight="1">
      <c r="A25" s="818" t="s">
        <v>2</v>
      </c>
      <c r="B25" s="819" t="s">
        <v>3</v>
      </c>
      <c r="C25" s="819" t="s">
        <v>4</v>
      </c>
      <c r="D25" s="50" t="s">
        <v>5</v>
      </c>
      <c r="E25" s="51" t="s">
        <v>6</v>
      </c>
      <c r="F25" s="52" t="s">
        <v>7</v>
      </c>
      <c r="G25" s="52" t="s">
        <v>8</v>
      </c>
      <c r="H25" s="52" t="s">
        <v>9</v>
      </c>
    </row>
    <row r="26" spans="1:8" s="350" customFormat="1" ht="17.100000000000001" customHeight="1">
      <c r="A26" s="818"/>
      <c r="B26" s="820"/>
      <c r="C26" s="826"/>
      <c r="D26" s="57" t="s">
        <v>77</v>
      </c>
      <c r="E26" s="58" t="s">
        <v>78</v>
      </c>
      <c r="F26" s="54" t="s">
        <v>79</v>
      </c>
      <c r="G26" s="54" t="s">
        <v>79</v>
      </c>
      <c r="H26" s="55" t="s">
        <v>12</v>
      </c>
    </row>
    <row r="27" spans="1:8" s="350" customFormat="1" ht="17.100000000000001" customHeight="1">
      <c r="A27" s="64">
        <v>1</v>
      </c>
      <c r="B27" s="277" t="s">
        <v>16</v>
      </c>
      <c r="C27" s="64">
        <v>1</v>
      </c>
      <c r="D27" s="280">
        <v>69.367000000000004</v>
      </c>
      <c r="E27" s="199">
        <v>0</v>
      </c>
      <c r="F27" s="199">
        <v>0</v>
      </c>
      <c r="G27" s="199">
        <v>0</v>
      </c>
      <c r="H27" s="64">
        <v>0</v>
      </c>
    </row>
    <row r="28" spans="1:8" s="350" customFormat="1" ht="17.100000000000001" customHeight="1">
      <c r="A28" s="814" t="s">
        <v>157</v>
      </c>
      <c r="B28" s="815"/>
      <c r="C28" s="565">
        <f t="shared" ref="C28:H28" si="2">SUM(C27:C27)</f>
        <v>1</v>
      </c>
      <c r="D28" s="566">
        <f t="shared" si="2"/>
        <v>69.367000000000004</v>
      </c>
      <c r="E28" s="562">
        <f t="shared" si="2"/>
        <v>0</v>
      </c>
      <c r="F28" s="562">
        <f t="shared" si="2"/>
        <v>0</v>
      </c>
      <c r="G28" s="562">
        <f t="shared" si="2"/>
        <v>0</v>
      </c>
      <c r="H28" s="565">
        <f t="shared" si="2"/>
        <v>0</v>
      </c>
    </row>
    <row r="29" spans="1:8" s="350" customFormat="1" ht="17.100000000000001" customHeight="1">
      <c r="A29" s="563"/>
      <c r="B29" s="506"/>
      <c r="C29" s="370"/>
      <c r="D29" s="564"/>
      <c r="E29" s="372"/>
      <c r="F29" s="372"/>
      <c r="G29" s="372"/>
      <c r="H29" s="21"/>
    </row>
    <row r="30" spans="1:8" s="350" customFormat="1" ht="17.100000000000001" customHeight="1">
      <c r="A30" s="821" t="s">
        <v>148</v>
      </c>
      <c r="B30" s="821"/>
      <c r="C30" s="821"/>
      <c r="D30" s="821"/>
      <c r="E30" s="821"/>
      <c r="F30" s="821"/>
      <c r="G30" s="821"/>
      <c r="H30" s="821"/>
    </row>
    <row r="31" spans="1:8" s="350" customFormat="1" ht="17.100000000000001" customHeight="1">
      <c r="A31" s="818" t="s">
        <v>2</v>
      </c>
      <c r="B31" s="819" t="s">
        <v>3</v>
      </c>
      <c r="C31" s="819" t="s">
        <v>4</v>
      </c>
      <c r="D31" s="50" t="s">
        <v>5</v>
      </c>
      <c r="E31" s="51" t="s">
        <v>6</v>
      </c>
      <c r="F31" s="52" t="s">
        <v>7</v>
      </c>
      <c r="G31" s="52" t="s">
        <v>8</v>
      </c>
      <c r="H31" s="52" t="s">
        <v>9</v>
      </c>
    </row>
    <row r="32" spans="1:8" s="350" customFormat="1" ht="17.100000000000001" customHeight="1">
      <c r="A32" s="818"/>
      <c r="B32" s="820"/>
      <c r="C32" s="820"/>
      <c r="D32" s="53" t="s">
        <v>77</v>
      </c>
      <c r="E32" s="54" t="s">
        <v>78</v>
      </c>
      <c r="F32" s="54" t="s">
        <v>79</v>
      </c>
      <c r="G32" s="54" t="s">
        <v>79</v>
      </c>
      <c r="H32" s="56" t="s">
        <v>12</v>
      </c>
    </row>
    <row r="33" spans="1:8" s="350" customFormat="1" ht="17.100000000000001" customHeight="1">
      <c r="A33" s="279">
        <v>1</v>
      </c>
      <c r="B33" s="277" t="s">
        <v>20</v>
      </c>
      <c r="C33" s="110">
        <v>1</v>
      </c>
      <c r="D33" s="280">
        <v>18.898</v>
      </c>
      <c r="E33" s="199">
        <v>3457</v>
      </c>
      <c r="F33" s="199">
        <v>10371000</v>
      </c>
      <c r="G33" s="199">
        <v>800000</v>
      </c>
      <c r="H33" s="64">
        <v>70</v>
      </c>
    </row>
    <row r="34" spans="1:8" s="350" customFormat="1" ht="17.100000000000001" customHeight="1">
      <c r="A34" s="279">
        <v>2</v>
      </c>
      <c r="B34" s="277" t="s">
        <v>34</v>
      </c>
      <c r="C34" s="110">
        <v>1</v>
      </c>
      <c r="D34" s="280">
        <v>65.819999999999993</v>
      </c>
      <c r="E34" s="199">
        <v>1373477.85</v>
      </c>
      <c r="F34" s="226">
        <v>0</v>
      </c>
      <c r="G34" s="199">
        <v>108753000</v>
      </c>
      <c r="H34" s="64">
        <v>250</v>
      </c>
    </row>
    <row r="35" spans="1:8" s="350" customFormat="1" ht="17.100000000000001" customHeight="1">
      <c r="A35" s="814" t="s">
        <v>157</v>
      </c>
      <c r="B35" s="815"/>
      <c r="C35" s="562">
        <f t="shared" ref="C35:H35" si="3">SUM(C33:C34)</f>
        <v>2</v>
      </c>
      <c r="D35" s="566">
        <f t="shared" si="3"/>
        <v>84.717999999999989</v>
      </c>
      <c r="E35" s="562">
        <f t="shared" si="3"/>
        <v>1376934.85</v>
      </c>
      <c r="F35" s="562">
        <f t="shared" si="3"/>
        <v>10371000</v>
      </c>
      <c r="G35" s="562">
        <f t="shared" si="3"/>
        <v>109553000</v>
      </c>
      <c r="H35" s="562">
        <f t="shared" si="3"/>
        <v>320</v>
      </c>
    </row>
    <row r="36" spans="1:8" s="350" customFormat="1" ht="17.100000000000001" customHeight="1">
      <c r="A36" s="563"/>
      <c r="B36" s="506"/>
      <c r="C36" s="370"/>
      <c r="D36" s="564"/>
      <c r="E36" s="372"/>
      <c r="F36" s="372"/>
      <c r="G36" s="372"/>
      <c r="H36" s="21"/>
    </row>
    <row r="37" spans="1:8" s="350" customFormat="1" ht="17.100000000000001" customHeight="1">
      <c r="A37" s="821" t="s">
        <v>149</v>
      </c>
      <c r="B37" s="821"/>
      <c r="C37" s="821"/>
      <c r="D37" s="821"/>
      <c r="E37" s="821"/>
      <c r="F37" s="821"/>
      <c r="G37" s="821"/>
      <c r="H37" s="821"/>
    </row>
    <row r="38" spans="1:8" s="350" customFormat="1" ht="17.100000000000001" customHeight="1">
      <c r="A38" s="818" t="s">
        <v>2</v>
      </c>
      <c r="B38" s="819" t="s">
        <v>3</v>
      </c>
      <c r="C38" s="819" t="s">
        <v>4</v>
      </c>
      <c r="D38" s="50" t="s">
        <v>5</v>
      </c>
      <c r="E38" s="51" t="s">
        <v>6</v>
      </c>
      <c r="F38" s="52" t="s">
        <v>7</v>
      </c>
      <c r="G38" s="52" t="s">
        <v>8</v>
      </c>
      <c r="H38" s="52" t="s">
        <v>9</v>
      </c>
    </row>
    <row r="39" spans="1:8" s="350" customFormat="1" ht="17.100000000000001" customHeight="1">
      <c r="A39" s="818"/>
      <c r="B39" s="820"/>
      <c r="C39" s="820"/>
      <c r="D39" s="53" t="s">
        <v>77</v>
      </c>
      <c r="E39" s="54" t="s">
        <v>78</v>
      </c>
      <c r="F39" s="54" t="s">
        <v>79</v>
      </c>
      <c r="G39" s="54" t="s">
        <v>79</v>
      </c>
      <c r="H39" s="56" t="s">
        <v>12</v>
      </c>
    </row>
    <row r="40" spans="1:8" s="350" customFormat="1" ht="17.100000000000001" customHeight="1">
      <c r="A40" s="113">
        <v>1</v>
      </c>
      <c r="B40" s="277" t="s">
        <v>33</v>
      </c>
      <c r="C40" s="64">
        <v>4</v>
      </c>
      <c r="D40" s="281">
        <v>11358.14</v>
      </c>
      <c r="E40" s="199">
        <v>7543368.1699999999</v>
      </c>
      <c r="F40" s="199">
        <v>9806378621</v>
      </c>
      <c r="G40" s="199">
        <v>541694163</v>
      </c>
      <c r="H40" s="64">
        <v>104</v>
      </c>
    </row>
    <row r="41" spans="1:8" s="350" customFormat="1" ht="17.100000000000001" customHeight="1">
      <c r="A41" s="113">
        <v>2</v>
      </c>
      <c r="B41" s="277" t="s">
        <v>162</v>
      </c>
      <c r="C41" s="64">
        <v>11</v>
      </c>
      <c r="D41" s="281">
        <v>115.59</v>
      </c>
      <c r="E41" s="199">
        <v>12120</v>
      </c>
      <c r="F41" s="199">
        <v>2666400</v>
      </c>
      <c r="G41" s="199">
        <v>392966</v>
      </c>
      <c r="H41" s="199">
        <v>38</v>
      </c>
    </row>
    <row r="42" spans="1:8" s="350" customFormat="1" ht="17.100000000000001" customHeight="1">
      <c r="A42" s="113">
        <v>3</v>
      </c>
      <c r="B42" s="277" t="s">
        <v>42</v>
      </c>
      <c r="C42" s="64">
        <v>3</v>
      </c>
      <c r="D42" s="281">
        <v>480</v>
      </c>
      <c r="E42" s="199">
        <v>1800</v>
      </c>
      <c r="F42" s="199">
        <v>1440000</v>
      </c>
      <c r="G42" s="199">
        <v>1411076</v>
      </c>
      <c r="H42" s="64">
        <v>16</v>
      </c>
    </row>
    <row r="43" spans="1:8" s="350" customFormat="1" ht="17.100000000000001" customHeight="1">
      <c r="A43" s="814" t="s">
        <v>157</v>
      </c>
      <c r="B43" s="815"/>
      <c r="C43" s="308">
        <f t="shared" ref="C43:H43" si="4">SUM(C40:C42)</f>
        <v>18</v>
      </c>
      <c r="D43" s="566">
        <f t="shared" si="4"/>
        <v>11953.73</v>
      </c>
      <c r="E43" s="562">
        <f t="shared" si="4"/>
        <v>7557288.1699999999</v>
      </c>
      <c r="F43" s="562">
        <f t="shared" si="4"/>
        <v>9810485021</v>
      </c>
      <c r="G43" s="562">
        <f t="shared" si="4"/>
        <v>543498205</v>
      </c>
      <c r="H43" s="562">
        <f t="shared" si="4"/>
        <v>158</v>
      </c>
    </row>
    <row r="44" spans="1:8" s="350" customFormat="1" ht="17.100000000000001" customHeight="1">
      <c r="A44" s="563"/>
      <c r="B44" s="567"/>
      <c r="C44" s="502"/>
      <c r="D44" s="500"/>
      <c r="E44" s="367"/>
      <c r="F44" s="367"/>
      <c r="G44" s="367"/>
      <c r="H44" s="365"/>
    </row>
    <row r="45" spans="1:8" s="350" customFormat="1" ht="17.100000000000001" customHeight="1">
      <c r="A45" s="821" t="s">
        <v>191</v>
      </c>
      <c r="B45" s="821"/>
      <c r="C45" s="821"/>
      <c r="D45" s="821"/>
      <c r="E45" s="821"/>
      <c r="F45" s="821"/>
      <c r="G45" s="821"/>
      <c r="H45" s="821"/>
    </row>
    <row r="46" spans="1:8" s="350" customFormat="1" ht="17.100000000000001" customHeight="1">
      <c r="A46" s="818" t="s">
        <v>2</v>
      </c>
      <c r="B46" s="819" t="s">
        <v>3</v>
      </c>
      <c r="C46" s="819" t="s">
        <v>4</v>
      </c>
      <c r="D46" s="50" t="s">
        <v>5</v>
      </c>
      <c r="E46" s="51" t="s">
        <v>6</v>
      </c>
      <c r="F46" s="52" t="s">
        <v>7</v>
      </c>
      <c r="G46" s="52" t="s">
        <v>8</v>
      </c>
      <c r="H46" s="52" t="s">
        <v>9</v>
      </c>
    </row>
    <row r="47" spans="1:8" s="350" customFormat="1" ht="17.100000000000001" customHeight="1">
      <c r="A47" s="818"/>
      <c r="B47" s="820"/>
      <c r="C47" s="820"/>
      <c r="D47" s="53" t="s">
        <v>77</v>
      </c>
      <c r="E47" s="54" t="s">
        <v>78</v>
      </c>
      <c r="F47" s="54" t="s">
        <v>79</v>
      </c>
      <c r="G47" s="54" t="s">
        <v>79</v>
      </c>
      <c r="H47" s="56" t="s">
        <v>12</v>
      </c>
    </row>
    <row r="48" spans="1:8" s="350" customFormat="1" ht="17.100000000000001" customHeight="1">
      <c r="A48" s="113">
        <v>1</v>
      </c>
      <c r="B48" s="277" t="s">
        <v>47</v>
      </c>
      <c r="C48" s="64">
        <v>6</v>
      </c>
      <c r="D48" s="281">
        <v>57.09</v>
      </c>
      <c r="E48" s="199">
        <v>15200</v>
      </c>
      <c r="F48" s="199">
        <v>12160000</v>
      </c>
      <c r="G48" s="199">
        <v>2036850</v>
      </c>
      <c r="H48" s="199">
        <v>15</v>
      </c>
    </row>
    <row r="49" spans="1:8" s="350" customFormat="1" ht="17.100000000000001" customHeight="1">
      <c r="A49" s="113">
        <v>2</v>
      </c>
      <c r="B49" s="277" t="s">
        <v>34</v>
      </c>
      <c r="C49" s="64">
        <v>1</v>
      </c>
      <c r="D49" s="281">
        <v>856.33</v>
      </c>
      <c r="E49" s="199">
        <v>1635302</v>
      </c>
      <c r="F49" s="199">
        <v>294354360</v>
      </c>
      <c r="G49" s="199">
        <v>123481501</v>
      </c>
      <c r="H49" s="64">
        <v>0</v>
      </c>
    </row>
    <row r="50" spans="1:8" s="350" customFormat="1" ht="17.100000000000001" customHeight="1">
      <c r="A50" s="814" t="s">
        <v>157</v>
      </c>
      <c r="B50" s="815"/>
      <c r="C50" s="308">
        <f t="shared" ref="C50:H50" si="5">SUM(C48:C49)</f>
        <v>7</v>
      </c>
      <c r="D50" s="566">
        <f t="shared" si="5"/>
        <v>913.42000000000007</v>
      </c>
      <c r="E50" s="562">
        <f t="shared" si="5"/>
        <v>1650502</v>
      </c>
      <c r="F50" s="562">
        <f t="shared" si="5"/>
        <v>306514360</v>
      </c>
      <c r="G50" s="562">
        <f t="shared" si="5"/>
        <v>125518351</v>
      </c>
      <c r="H50" s="562">
        <f t="shared" si="5"/>
        <v>15</v>
      </c>
    </row>
    <row r="51" spans="1:8" s="350" customFormat="1" ht="17.100000000000001" customHeight="1">
      <c r="A51" s="563"/>
      <c r="B51" s="567"/>
      <c r="C51" s="502"/>
      <c r="D51" s="500"/>
      <c r="E51" s="367"/>
      <c r="F51" s="367"/>
      <c r="G51" s="367"/>
      <c r="H51" s="365"/>
    </row>
    <row r="52" spans="1:8" s="350" customFormat="1" ht="17.100000000000001" customHeight="1">
      <c r="A52" s="563"/>
      <c r="B52" s="506"/>
      <c r="C52" s="821" t="s">
        <v>80</v>
      </c>
      <c r="D52" s="821"/>
      <c r="E52" s="821"/>
      <c r="F52" s="372"/>
      <c r="G52" s="372"/>
      <c r="H52" s="21"/>
    </row>
    <row r="53" spans="1:8" s="350" customFormat="1" ht="17.100000000000001" customHeight="1">
      <c r="A53" s="818" t="s">
        <v>2</v>
      </c>
      <c r="B53" s="819" t="s">
        <v>3</v>
      </c>
      <c r="C53" s="819" t="s">
        <v>4</v>
      </c>
      <c r="D53" s="50" t="s">
        <v>5</v>
      </c>
      <c r="E53" s="51" t="s">
        <v>6</v>
      </c>
      <c r="F53" s="52" t="s">
        <v>7</v>
      </c>
      <c r="G53" s="52" t="s">
        <v>8</v>
      </c>
      <c r="H53" s="52" t="s">
        <v>9</v>
      </c>
    </row>
    <row r="54" spans="1:8" s="350" customFormat="1" ht="17.100000000000001" customHeight="1">
      <c r="A54" s="818"/>
      <c r="B54" s="820"/>
      <c r="C54" s="820"/>
      <c r="D54" s="53" t="s">
        <v>77</v>
      </c>
      <c r="E54" s="54" t="s">
        <v>78</v>
      </c>
      <c r="F54" s="54" t="s">
        <v>79</v>
      </c>
      <c r="G54" s="54" t="s">
        <v>79</v>
      </c>
      <c r="H54" s="56" t="s">
        <v>12</v>
      </c>
    </row>
    <row r="55" spans="1:8" s="350" customFormat="1" ht="17.100000000000001" customHeight="1">
      <c r="A55" s="701">
        <v>1</v>
      </c>
      <c r="B55" s="702" t="s">
        <v>385</v>
      </c>
      <c r="C55" s="349">
        <v>0</v>
      </c>
      <c r="D55" s="698">
        <v>0</v>
      </c>
      <c r="E55" s="699">
        <v>0</v>
      </c>
      <c r="F55" s="699">
        <v>0</v>
      </c>
      <c r="G55" s="699">
        <v>0</v>
      </c>
      <c r="H55" s="700">
        <v>0</v>
      </c>
    </row>
    <row r="56" spans="1:8" s="350" customFormat="1" ht="17.100000000000001" customHeight="1">
      <c r="A56" s="64">
        <v>2</v>
      </c>
      <c r="B56" s="277" t="s">
        <v>32</v>
      </c>
      <c r="C56" s="64">
        <v>3</v>
      </c>
      <c r="D56" s="280">
        <v>154</v>
      </c>
      <c r="E56" s="199">
        <v>0</v>
      </c>
      <c r="F56" s="199">
        <v>0</v>
      </c>
      <c r="G56" s="199">
        <v>120973</v>
      </c>
      <c r="H56" s="64">
        <v>0</v>
      </c>
    </row>
    <row r="57" spans="1:8" s="350" customFormat="1" ht="17.100000000000001" customHeight="1">
      <c r="A57" s="701">
        <v>3</v>
      </c>
      <c r="B57" s="277" t="s">
        <v>320</v>
      </c>
      <c r="C57" s="64">
        <v>1</v>
      </c>
      <c r="D57" s="280">
        <v>1200</v>
      </c>
      <c r="E57" s="199">
        <v>4704630.6919999998</v>
      </c>
      <c r="F57" s="199">
        <v>9879724453.2000008</v>
      </c>
      <c r="G57" s="199">
        <v>7361475687</v>
      </c>
      <c r="H57" s="64">
        <v>2681</v>
      </c>
    </row>
    <row r="58" spans="1:8" s="350" customFormat="1" ht="17.100000000000001" customHeight="1">
      <c r="A58" s="64">
        <v>4</v>
      </c>
      <c r="B58" s="277" t="s">
        <v>19</v>
      </c>
      <c r="C58" s="282">
        <v>0</v>
      </c>
      <c r="D58" s="283">
        <v>0</v>
      </c>
      <c r="E58" s="226">
        <v>93.308000000000007</v>
      </c>
      <c r="F58" s="282">
        <v>3386613860</v>
      </c>
      <c r="G58" s="226">
        <v>0</v>
      </c>
      <c r="H58" s="135">
        <v>0</v>
      </c>
    </row>
    <row r="59" spans="1:8" s="350" customFormat="1" ht="17.100000000000001" customHeight="1">
      <c r="A59" s="701">
        <v>5</v>
      </c>
      <c r="B59" s="277" t="s">
        <v>14</v>
      </c>
      <c r="C59" s="282">
        <v>0</v>
      </c>
      <c r="D59" s="283">
        <v>0</v>
      </c>
      <c r="E59" s="226">
        <v>0</v>
      </c>
      <c r="F59" s="226">
        <v>0</v>
      </c>
      <c r="G59" s="226">
        <v>0</v>
      </c>
      <c r="H59" s="135">
        <v>0</v>
      </c>
    </row>
    <row r="60" spans="1:8" s="350" customFormat="1" ht="17.100000000000001" customHeight="1">
      <c r="A60" s="64">
        <v>6</v>
      </c>
      <c r="B60" s="277" t="s">
        <v>29</v>
      </c>
      <c r="C60" s="64">
        <v>2</v>
      </c>
      <c r="D60" s="280">
        <v>8.27</v>
      </c>
      <c r="E60" s="199">
        <v>725</v>
      </c>
      <c r="F60" s="199">
        <v>725000</v>
      </c>
      <c r="G60" s="199">
        <v>65166</v>
      </c>
      <c r="H60" s="64">
        <v>10</v>
      </c>
    </row>
    <row r="61" spans="1:8" s="350" customFormat="1" ht="17.100000000000001" customHeight="1">
      <c r="A61" s="701">
        <v>7</v>
      </c>
      <c r="B61" s="277" t="s">
        <v>16</v>
      </c>
      <c r="C61" s="64">
        <v>2</v>
      </c>
      <c r="D61" s="280">
        <v>1989.2844</v>
      </c>
      <c r="E61" s="199">
        <v>3928951</v>
      </c>
      <c r="F61" s="199">
        <v>7857902000</v>
      </c>
      <c r="G61" s="199">
        <v>300689234</v>
      </c>
      <c r="H61" s="64">
        <v>815</v>
      </c>
    </row>
    <row r="62" spans="1:8" s="350" customFormat="1" ht="17.100000000000001" customHeight="1">
      <c r="A62" s="814" t="s">
        <v>157</v>
      </c>
      <c r="B62" s="815"/>
      <c r="C62" s="565">
        <f>SUM(C55:C61)</f>
        <v>8</v>
      </c>
      <c r="D62" s="565">
        <f t="shared" ref="D62:H62" si="6">SUM(D55:D61)</f>
        <v>3351.5544</v>
      </c>
      <c r="E62" s="565">
        <f t="shared" si="6"/>
        <v>8634400</v>
      </c>
      <c r="F62" s="565">
        <f t="shared" si="6"/>
        <v>21124965313.200001</v>
      </c>
      <c r="G62" s="565">
        <f t="shared" si="6"/>
        <v>7662351060</v>
      </c>
      <c r="H62" s="565">
        <f t="shared" si="6"/>
        <v>3506</v>
      </c>
    </row>
    <row r="63" spans="1:8" s="350" customFormat="1" ht="17.100000000000001" customHeight="1">
      <c r="A63" s="563"/>
      <c r="B63" s="506"/>
      <c r="C63" s="370"/>
      <c r="D63" s="564"/>
      <c r="E63" s="372"/>
      <c r="F63" s="372"/>
      <c r="G63" s="372"/>
      <c r="H63" s="21"/>
    </row>
    <row r="64" spans="1:8" s="350" customFormat="1" ht="17.100000000000001" customHeight="1">
      <c r="A64" s="821" t="s">
        <v>95</v>
      </c>
      <c r="B64" s="821"/>
      <c r="C64" s="821"/>
      <c r="D64" s="821"/>
      <c r="E64" s="821"/>
      <c r="F64" s="821"/>
      <c r="G64" s="821"/>
      <c r="H64" s="821"/>
    </row>
    <row r="65" spans="1:8" s="350" customFormat="1" ht="17.100000000000001" customHeight="1">
      <c r="A65" s="818" t="s">
        <v>2</v>
      </c>
      <c r="B65" s="819" t="s">
        <v>3</v>
      </c>
      <c r="C65" s="819" t="s">
        <v>4</v>
      </c>
      <c r="D65" s="50" t="s">
        <v>5</v>
      </c>
      <c r="E65" s="51" t="s">
        <v>6</v>
      </c>
      <c r="F65" s="52" t="s">
        <v>7</v>
      </c>
      <c r="G65" s="52" t="s">
        <v>8</v>
      </c>
      <c r="H65" s="52" t="s">
        <v>9</v>
      </c>
    </row>
    <row r="66" spans="1:8" s="350" customFormat="1" ht="17.100000000000001" customHeight="1">
      <c r="A66" s="818"/>
      <c r="B66" s="820"/>
      <c r="C66" s="820"/>
      <c r="D66" s="53" t="s">
        <v>77</v>
      </c>
      <c r="E66" s="54" t="s">
        <v>78</v>
      </c>
      <c r="F66" s="54" t="s">
        <v>79</v>
      </c>
      <c r="G66" s="54" t="s">
        <v>79</v>
      </c>
      <c r="H66" s="56" t="s">
        <v>12</v>
      </c>
    </row>
    <row r="67" spans="1:8" s="350" customFormat="1" ht="17.100000000000001" customHeight="1">
      <c r="A67" s="64">
        <v>1</v>
      </c>
      <c r="B67" s="277" t="s">
        <v>42</v>
      </c>
      <c r="C67" s="110">
        <v>1</v>
      </c>
      <c r="D67" s="278">
        <v>531</v>
      </c>
      <c r="E67" s="198">
        <v>0</v>
      </c>
      <c r="F67" s="198">
        <v>0</v>
      </c>
      <c r="G67" s="198">
        <v>290000</v>
      </c>
      <c r="H67" s="110">
        <v>3</v>
      </c>
    </row>
    <row r="68" spans="1:8" s="350" customFormat="1" ht="17.100000000000001" customHeight="1">
      <c r="A68" s="64">
        <v>2</v>
      </c>
      <c r="B68" s="277" t="s">
        <v>33</v>
      </c>
      <c r="C68" s="110">
        <v>2</v>
      </c>
      <c r="D68" s="278">
        <v>2212.7399999999998</v>
      </c>
      <c r="E68" s="198">
        <v>1840360</v>
      </c>
      <c r="F68" s="198">
        <v>2760540000</v>
      </c>
      <c r="G68" s="198">
        <v>101272092</v>
      </c>
      <c r="H68" s="110">
        <v>150</v>
      </c>
    </row>
    <row r="69" spans="1:8" s="350" customFormat="1" ht="17.100000000000001" customHeight="1">
      <c r="A69" s="814" t="s">
        <v>157</v>
      </c>
      <c r="B69" s="815"/>
      <c r="C69" s="565">
        <f t="shared" ref="C69:H69" si="7">SUM(C67:C68)</f>
        <v>3</v>
      </c>
      <c r="D69" s="566">
        <f t="shared" si="7"/>
        <v>2743.74</v>
      </c>
      <c r="E69" s="562">
        <f t="shared" si="7"/>
        <v>1840360</v>
      </c>
      <c r="F69" s="562">
        <f t="shared" si="7"/>
        <v>2760540000</v>
      </c>
      <c r="G69" s="562">
        <f t="shared" si="7"/>
        <v>101562092</v>
      </c>
      <c r="H69" s="565">
        <f t="shared" si="7"/>
        <v>153</v>
      </c>
    </row>
    <row r="70" spans="1:8" s="350" customFormat="1" ht="17.100000000000001" customHeight="1">
      <c r="A70" s="563"/>
      <c r="B70" s="506"/>
      <c r="C70" s="370"/>
      <c r="D70" s="564"/>
      <c r="E70" s="372"/>
      <c r="F70" s="372"/>
      <c r="G70" s="372"/>
      <c r="H70" s="21"/>
    </row>
    <row r="71" spans="1:8" s="350" customFormat="1" ht="17.100000000000001" customHeight="1">
      <c r="A71" s="821" t="s">
        <v>103</v>
      </c>
      <c r="B71" s="821"/>
      <c r="C71" s="821"/>
      <c r="D71" s="821"/>
      <c r="E71" s="821"/>
      <c r="F71" s="821"/>
      <c r="G71" s="821"/>
      <c r="H71" s="821"/>
    </row>
    <row r="72" spans="1:8" s="350" customFormat="1" ht="17.100000000000001" customHeight="1">
      <c r="A72" s="832" t="s">
        <v>2</v>
      </c>
      <c r="B72" s="819" t="s">
        <v>3</v>
      </c>
      <c r="C72" s="819" t="s">
        <v>4</v>
      </c>
      <c r="D72" s="59" t="s">
        <v>5</v>
      </c>
      <c r="E72" s="60" t="s">
        <v>6</v>
      </c>
      <c r="F72" s="710" t="s">
        <v>7</v>
      </c>
      <c r="G72" s="710" t="s">
        <v>8</v>
      </c>
      <c r="H72" s="710" t="s">
        <v>9</v>
      </c>
    </row>
    <row r="73" spans="1:8" s="350" customFormat="1" ht="17.100000000000001" customHeight="1">
      <c r="A73" s="832"/>
      <c r="B73" s="820"/>
      <c r="C73" s="820"/>
      <c r="D73" s="61" t="s">
        <v>77</v>
      </c>
      <c r="E73" s="62" t="s">
        <v>78</v>
      </c>
      <c r="F73" s="69" t="s">
        <v>79</v>
      </c>
      <c r="G73" s="69" t="s">
        <v>79</v>
      </c>
      <c r="H73" s="4" t="s">
        <v>12</v>
      </c>
    </row>
    <row r="74" spans="1:8" s="350" customFormat="1" ht="17.100000000000001" customHeight="1">
      <c r="A74" s="19">
        <v>1</v>
      </c>
      <c r="B74" s="17" t="s">
        <v>34</v>
      </c>
      <c r="C74" s="45">
        <v>2</v>
      </c>
      <c r="D74" s="45">
        <v>1359.492</v>
      </c>
      <c r="E74" s="45">
        <v>10249269</v>
      </c>
      <c r="F74" s="45">
        <v>1383651315</v>
      </c>
      <c r="G74" s="274">
        <v>821973717</v>
      </c>
      <c r="H74" s="45">
        <v>1815</v>
      </c>
    </row>
    <row r="75" spans="1:8" s="350" customFormat="1" ht="17.100000000000001" customHeight="1">
      <c r="A75" s="814" t="s">
        <v>157</v>
      </c>
      <c r="B75" s="815"/>
      <c r="C75" s="568">
        <f t="shared" ref="C75:H75" si="8">SUM(C74:C74)</f>
        <v>2</v>
      </c>
      <c r="D75" s="569">
        <f t="shared" si="8"/>
        <v>1359.492</v>
      </c>
      <c r="E75" s="568">
        <f t="shared" si="8"/>
        <v>10249269</v>
      </c>
      <c r="F75" s="568">
        <f t="shared" si="8"/>
        <v>1383651315</v>
      </c>
      <c r="G75" s="568">
        <f t="shared" si="8"/>
        <v>821973717</v>
      </c>
      <c r="H75" s="568">
        <f t="shared" si="8"/>
        <v>1815</v>
      </c>
    </row>
    <row r="76" spans="1:8" s="350" customFormat="1" ht="17.100000000000001" customHeight="1">
      <c r="A76" s="563"/>
      <c r="B76" s="570"/>
      <c r="C76" s="365"/>
      <c r="D76" s="500"/>
      <c r="E76" s="367"/>
      <c r="F76" s="367"/>
      <c r="G76" s="367"/>
      <c r="H76" s="365"/>
    </row>
    <row r="77" spans="1:8" s="350" customFormat="1" ht="17.100000000000001" customHeight="1">
      <c r="A77" s="821" t="s">
        <v>151</v>
      </c>
      <c r="B77" s="821"/>
      <c r="C77" s="821"/>
      <c r="D77" s="821"/>
      <c r="E77" s="821"/>
      <c r="F77" s="821"/>
      <c r="G77" s="821"/>
      <c r="H77" s="821"/>
    </row>
    <row r="78" spans="1:8" s="350" customFormat="1" ht="17.100000000000001" customHeight="1">
      <c r="A78" s="818" t="s">
        <v>2</v>
      </c>
      <c r="B78" s="819" t="s">
        <v>3</v>
      </c>
      <c r="C78" s="819" t="s">
        <v>4</v>
      </c>
      <c r="D78" s="50" t="s">
        <v>5</v>
      </c>
      <c r="E78" s="51" t="s">
        <v>6</v>
      </c>
      <c r="F78" s="52" t="s">
        <v>7</v>
      </c>
      <c r="G78" s="52" t="s">
        <v>8</v>
      </c>
      <c r="H78" s="52" t="s">
        <v>9</v>
      </c>
    </row>
    <row r="79" spans="1:8" s="350" customFormat="1" ht="17.100000000000001" customHeight="1">
      <c r="A79" s="818"/>
      <c r="B79" s="820"/>
      <c r="C79" s="826"/>
      <c r="D79" s="57" t="s">
        <v>77</v>
      </c>
      <c r="E79" s="58" t="s">
        <v>78</v>
      </c>
      <c r="F79" s="54" t="s">
        <v>79</v>
      </c>
      <c r="G79" s="54" t="s">
        <v>79</v>
      </c>
      <c r="H79" s="55" t="s">
        <v>12</v>
      </c>
    </row>
    <row r="80" spans="1:8" s="350" customFormat="1" ht="17.100000000000001" customHeight="1">
      <c r="A80" s="64">
        <v>1</v>
      </c>
      <c r="B80" s="273" t="s">
        <v>28</v>
      </c>
      <c r="C80" s="184">
        <v>2</v>
      </c>
      <c r="D80" s="284">
        <v>9.9499999999999993</v>
      </c>
      <c r="E80" s="285">
        <v>0</v>
      </c>
      <c r="F80" s="286">
        <v>0</v>
      </c>
      <c r="G80" s="184">
        <v>10000</v>
      </c>
      <c r="H80" s="286">
        <v>0</v>
      </c>
    </row>
    <row r="81" spans="1:8" s="350" customFormat="1" ht="17.100000000000001" customHeight="1">
      <c r="A81" s="814" t="s">
        <v>157</v>
      </c>
      <c r="B81" s="815"/>
      <c r="C81" s="565">
        <f t="shared" ref="C81:H81" si="9">SUM(C80:C80)</f>
        <v>2</v>
      </c>
      <c r="D81" s="566">
        <f t="shared" si="9"/>
        <v>9.9499999999999993</v>
      </c>
      <c r="E81" s="562">
        <f t="shared" si="9"/>
        <v>0</v>
      </c>
      <c r="F81" s="562">
        <f t="shared" si="9"/>
        <v>0</v>
      </c>
      <c r="G81" s="562">
        <f t="shared" si="9"/>
        <v>10000</v>
      </c>
      <c r="H81" s="565">
        <f t="shared" si="9"/>
        <v>0</v>
      </c>
    </row>
    <row r="82" spans="1:8" s="350" customFormat="1" ht="17.100000000000001" customHeight="1">
      <c r="A82" s="563"/>
      <c r="B82" s="570"/>
      <c r="C82" s="365"/>
      <c r="D82" s="500"/>
      <c r="E82" s="367"/>
      <c r="F82" s="367"/>
      <c r="G82" s="367"/>
      <c r="H82" s="365"/>
    </row>
    <row r="83" spans="1:8" s="350" customFormat="1" ht="17.100000000000001" customHeight="1">
      <c r="A83" s="821" t="s">
        <v>104</v>
      </c>
      <c r="B83" s="821"/>
      <c r="C83" s="821"/>
      <c r="D83" s="821"/>
      <c r="E83" s="821"/>
      <c r="F83" s="821"/>
      <c r="G83" s="821"/>
      <c r="H83" s="821"/>
    </row>
    <row r="84" spans="1:8" s="350" customFormat="1" ht="17.100000000000001" customHeight="1">
      <c r="A84" s="818" t="s">
        <v>2</v>
      </c>
      <c r="B84" s="819" t="s">
        <v>3</v>
      </c>
      <c r="C84" s="819" t="s">
        <v>4</v>
      </c>
      <c r="D84" s="50" t="s">
        <v>5</v>
      </c>
      <c r="E84" s="51" t="s">
        <v>6</v>
      </c>
      <c r="F84" s="52" t="s">
        <v>7</v>
      </c>
      <c r="G84" s="52" t="s">
        <v>8</v>
      </c>
      <c r="H84" s="52" t="s">
        <v>9</v>
      </c>
    </row>
    <row r="85" spans="1:8" s="350" customFormat="1" ht="17.100000000000001" customHeight="1">
      <c r="A85" s="818"/>
      <c r="B85" s="820"/>
      <c r="C85" s="820"/>
      <c r="D85" s="53" t="s">
        <v>77</v>
      </c>
      <c r="E85" s="54" t="s">
        <v>78</v>
      </c>
      <c r="F85" s="54" t="s">
        <v>79</v>
      </c>
      <c r="G85" s="54" t="s">
        <v>79</v>
      </c>
      <c r="H85" s="56" t="s">
        <v>12</v>
      </c>
    </row>
    <row r="86" spans="1:8" s="350" customFormat="1" ht="17.100000000000001" customHeight="1">
      <c r="A86" s="64">
        <v>1</v>
      </c>
      <c r="B86" s="277" t="s">
        <v>34</v>
      </c>
      <c r="C86" s="110">
        <v>4</v>
      </c>
      <c r="D86" s="281">
        <v>1232.8699999999999</v>
      </c>
      <c r="E86" s="199">
        <v>828555.89</v>
      </c>
      <c r="F86" s="199">
        <v>173996736.90000001</v>
      </c>
      <c r="G86" s="199">
        <v>79271000</v>
      </c>
      <c r="H86" s="199">
        <v>45</v>
      </c>
    </row>
    <row r="87" spans="1:8" s="350" customFormat="1" ht="17.100000000000001" customHeight="1">
      <c r="A87" s="814" t="s">
        <v>157</v>
      </c>
      <c r="B87" s="815"/>
      <c r="C87" s="565">
        <f t="shared" ref="C87:H87" si="10">SUM(C86:C86)</f>
        <v>4</v>
      </c>
      <c r="D87" s="566">
        <f t="shared" si="10"/>
        <v>1232.8699999999999</v>
      </c>
      <c r="E87" s="562">
        <f t="shared" si="10"/>
        <v>828555.89</v>
      </c>
      <c r="F87" s="562">
        <f t="shared" si="10"/>
        <v>173996736.90000001</v>
      </c>
      <c r="G87" s="562">
        <f t="shared" si="10"/>
        <v>79271000</v>
      </c>
      <c r="H87" s="562">
        <f t="shared" si="10"/>
        <v>45</v>
      </c>
    </row>
    <row r="88" spans="1:8" s="350" customFormat="1" ht="17.100000000000001" customHeight="1">
      <c r="A88" s="563"/>
      <c r="B88" s="567"/>
      <c r="C88" s="365"/>
      <c r="D88" s="500"/>
      <c r="E88" s="367"/>
      <c r="F88" s="367"/>
      <c r="G88" s="367"/>
      <c r="H88" s="365"/>
    </row>
    <row r="89" spans="1:8" s="350" customFormat="1" ht="17.100000000000001" customHeight="1">
      <c r="A89" s="563"/>
      <c r="B89" s="567"/>
      <c r="C89" s="365"/>
      <c r="D89" s="500"/>
      <c r="E89" s="367"/>
      <c r="F89" s="367"/>
      <c r="G89" s="367"/>
      <c r="H89" s="365"/>
    </row>
    <row r="90" spans="1:8" s="350" customFormat="1" ht="17.100000000000001" customHeight="1">
      <c r="A90" s="821" t="s">
        <v>86</v>
      </c>
      <c r="B90" s="821"/>
      <c r="C90" s="821"/>
      <c r="D90" s="821"/>
      <c r="E90" s="821"/>
      <c r="F90" s="821"/>
      <c r="G90" s="821"/>
      <c r="H90" s="821"/>
    </row>
    <row r="91" spans="1:8" s="350" customFormat="1" ht="17.100000000000001" customHeight="1">
      <c r="A91" s="818" t="s">
        <v>2</v>
      </c>
      <c r="B91" s="819" t="s">
        <v>3</v>
      </c>
      <c r="C91" s="819" t="s">
        <v>4</v>
      </c>
      <c r="D91" s="50" t="s">
        <v>5</v>
      </c>
      <c r="E91" s="51" t="s">
        <v>6</v>
      </c>
      <c r="F91" s="52" t="s">
        <v>7</v>
      </c>
      <c r="G91" s="52" t="s">
        <v>8</v>
      </c>
      <c r="H91" s="52" t="s">
        <v>9</v>
      </c>
    </row>
    <row r="92" spans="1:8" s="350" customFormat="1" ht="17.100000000000001" customHeight="1">
      <c r="A92" s="818"/>
      <c r="B92" s="820"/>
      <c r="C92" s="820"/>
      <c r="D92" s="53" t="s">
        <v>77</v>
      </c>
      <c r="E92" s="54" t="s">
        <v>78</v>
      </c>
      <c r="F92" s="54" t="s">
        <v>79</v>
      </c>
      <c r="G92" s="54" t="s">
        <v>79</v>
      </c>
      <c r="H92" s="55" t="s">
        <v>12</v>
      </c>
    </row>
    <row r="93" spans="1:8" s="350" customFormat="1" ht="17.100000000000001" customHeight="1">
      <c r="A93" s="64">
        <v>1</v>
      </c>
      <c r="B93" s="277" t="s">
        <v>16</v>
      </c>
      <c r="C93" s="183">
        <v>2</v>
      </c>
      <c r="D93" s="571">
        <v>29.481999999999999</v>
      </c>
      <c r="E93" s="315">
        <v>0</v>
      </c>
      <c r="F93" s="453">
        <v>0</v>
      </c>
      <c r="G93" s="553">
        <v>0</v>
      </c>
      <c r="H93" s="431">
        <v>2</v>
      </c>
    </row>
    <row r="94" spans="1:8" s="350" customFormat="1" ht="17.100000000000001" customHeight="1">
      <c r="A94" s="814" t="s">
        <v>157</v>
      </c>
      <c r="B94" s="815"/>
      <c r="C94" s="565">
        <f t="shared" ref="C94:H94" si="11">SUM(C93:C93)</f>
        <v>2</v>
      </c>
      <c r="D94" s="566">
        <f t="shared" si="11"/>
        <v>29.481999999999999</v>
      </c>
      <c r="E94" s="562">
        <f t="shared" si="11"/>
        <v>0</v>
      </c>
      <c r="F94" s="562">
        <f t="shared" si="11"/>
        <v>0</v>
      </c>
      <c r="G94" s="562">
        <f t="shared" si="11"/>
        <v>0</v>
      </c>
      <c r="H94" s="565">
        <f t="shared" si="11"/>
        <v>2</v>
      </c>
    </row>
    <row r="95" spans="1:8" s="350" customFormat="1" ht="17.100000000000001" customHeight="1">
      <c r="A95" s="563"/>
      <c r="B95" s="570"/>
      <c r="C95" s="365"/>
      <c r="D95" s="500"/>
      <c r="E95" s="367"/>
      <c r="F95" s="367"/>
      <c r="G95" s="367"/>
      <c r="H95" s="365"/>
    </row>
    <row r="96" spans="1:8" s="350" customFormat="1" ht="17.100000000000001" customHeight="1">
      <c r="A96" s="821" t="s">
        <v>152</v>
      </c>
      <c r="B96" s="821"/>
      <c r="C96" s="821"/>
      <c r="D96" s="821"/>
      <c r="E96" s="821"/>
      <c r="F96" s="821"/>
      <c r="G96" s="821"/>
      <c r="H96" s="821"/>
    </row>
    <row r="97" spans="1:8" s="350" customFormat="1" ht="17.100000000000001" customHeight="1">
      <c r="A97" s="818" t="s">
        <v>2</v>
      </c>
      <c r="B97" s="819" t="s">
        <v>3</v>
      </c>
      <c r="C97" s="819" t="s">
        <v>4</v>
      </c>
      <c r="D97" s="50" t="s">
        <v>5</v>
      </c>
      <c r="E97" s="51" t="s">
        <v>6</v>
      </c>
      <c r="F97" s="52" t="s">
        <v>7</v>
      </c>
      <c r="G97" s="52" t="s">
        <v>8</v>
      </c>
      <c r="H97" s="52" t="s">
        <v>9</v>
      </c>
    </row>
    <row r="98" spans="1:8" s="350" customFormat="1" ht="17.100000000000001" customHeight="1">
      <c r="A98" s="818"/>
      <c r="B98" s="820"/>
      <c r="C98" s="820"/>
      <c r="D98" s="53" t="s">
        <v>77</v>
      </c>
      <c r="E98" s="54" t="s">
        <v>78</v>
      </c>
      <c r="F98" s="54" t="s">
        <v>79</v>
      </c>
      <c r="G98" s="54" t="s">
        <v>79</v>
      </c>
      <c r="H98" s="56" t="s">
        <v>12</v>
      </c>
    </row>
    <row r="99" spans="1:8" s="350" customFormat="1" ht="17.100000000000001" customHeight="1">
      <c r="A99" s="64">
        <v>1</v>
      </c>
      <c r="B99" s="277" t="s">
        <v>165</v>
      </c>
      <c r="C99" s="110">
        <v>2</v>
      </c>
      <c r="D99" s="281">
        <v>1998.325</v>
      </c>
      <c r="E99" s="199">
        <v>2369514.7200000002</v>
      </c>
      <c r="F99" s="199">
        <v>1445403979</v>
      </c>
      <c r="G99" s="199">
        <v>218425000</v>
      </c>
      <c r="H99" s="64">
        <v>310</v>
      </c>
    </row>
    <row r="100" spans="1:8" s="350" customFormat="1" ht="17.100000000000001" customHeight="1">
      <c r="A100" s="64">
        <v>2</v>
      </c>
      <c r="B100" s="277" t="s">
        <v>166</v>
      </c>
      <c r="C100" s="110">
        <v>13</v>
      </c>
      <c r="D100" s="281">
        <v>105.944</v>
      </c>
      <c r="E100" s="199">
        <v>15680</v>
      </c>
      <c r="F100" s="199">
        <v>12544000</v>
      </c>
      <c r="G100" s="198">
        <v>1129000</v>
      </c>
      <c r="H100" s="64">
        <v>75</v>
      </c>
    </row>
    <row r="101" spans="1:8" s="350" customFormat="1" ht="17.100000000000001" customHeight="1">
      <c r="A101" s="814" t="s">
        <v>157</v>
      </c>
      <c r="B101" s="815"/>
      <c r="C101" s="565">
        <f t="shared" ref="C101:H101" si="12">SUM(C99:C100)</f>
        <v>15</v>
      </c>
      <c r="D101" s="566">
        <f t="shared" si="12"/>
        <v>2104.2690000000002</v>
      </c>
      <c r="E101" s="562">
        <f t="shared" si="12"/>
        <v>2385194.7200000002</v>
      </c>
      <c r="F101" s="562">
        <f t="shared" si="12"/>
        <v>1457947979</v>
      </c>
      <c r="G101" s="562">
        <f t="shared" si="12"/>
        <v>219554000</v>
      </c>
      <c r="H101" s="565">
        <f t="shared" si="12"/>
        <v>385</v>
      </c>
    </row>
    <row r="102" spans="1:8" s="350" customFormat="1" ht="17.100000000000001" customHeight="1">
      <c r="A102" s="563"/>
      <c r="B102" s="506"/>
      <c r="C102" s="370"/>
      <c r="D102" s="564"/>
      <c r="E102" s="372"/>
      <c r="F102" s="372"/>
      <c r="G102" s="372"/>
      <c r="H102" s="21"/>
    </row>
    <row r="103" spans="1:8" s="350" customFormat="1" ht="17.100000000000001" customHeight="1">
      <c r="A103" s="821" t="s">
        <v>96</v>
      </c>
      <c r="B103" s="821"/>
      <c r="C103" s="821"/>
      <c r="D103" s="821"/>
      <c r="E103" s="821"/>
      <c r="F103" s="821"/>
      <c r="G103" s="821"/>
      <c r="H103" s="821"/>
    </row>
    <row r="104" spans="1:8" s="350" customFormat="1" ht="17.100000000000001" customHeight="1">
      <c r="A104" s="818" t="s">
        <v>2</v>
      </c>
      <c r="B104" s="819" t="s">
        <v>3</v>
      </c>
      <c r="C104" s="819" t="s">
        <v>4</v>
      </c>
      <c r="D104" s="50" t="s">
        <v>5</v>
      </c>
      <c r="E104" s="51" t="s">
        <v>6</v>
      </c>
      <c r="F104" s="52" t="s">
        <v>7</v>
      </c>
      <c r="G104" s="52" t="s">
        <v>8</v>
      </c>
      <c r="H104" s="52" t="s">
        <v>9</v>
      </c>
    </row>
    <row r="105" spans="1:8" s="350" customFormat="1" ht="17.100000000000001" customHeight="1">
      <c r="A105" s="818"/>
      <c r="B105" s="820"/>
      <c r="C105" s="820"/>
      <c r="D105" s="53" t="s">
        <v>77</v>
      </c>
      <c r="E105" s="54" t="s">
        <v>78</v>
      </c>
      <c r="F105" s="54" t="s">
        <v>79</v>
      </c>
      <c r="G105" s="54" t="s">
        <v>79</v>
      </c>
      <c r="H105" s="56" t="s">
        <v>12</v>
      </c>
    </row>
    <row r="106" spans="1:8" s="350" customFormat="1" ht="17.100000000000001" customHeight="1">
      <c r="A106" s="64">
        <v>1</v>
      </c>
      <c r="B106" s="277" t="s">
        <v>28</v>
      </c>
      <c r="C106" s="110">
        <v>6</v>
      </c>
      <c r="D106" s="281">
        <v>1084</v>
      </c>
      <c r="E106" s="199">
        <v>0</v>
      </c>
      <c r="F106" s="199">
        <v>0</v>
      </c>
      <c r="G106" s="199">
        <v>431000</v>
      </c>
      <c r="H106" s="64">
        <v>0</v>
      </c>
    </row>
    <row r="107" spans="1:8" s="350" customFormat="1" ht="17.100000000000001" customHeight="1">
      <c r="A107" s="814" t="s">
        <v>157</v>
      </c>
      <c r="B107" s="815"/>
      <c r="C107" s="565">
        <f t="shared" ref="C107:H107" si="13">SUM(C106:C106)</f>
        <v>6</v>
      </c>
      <c r="D107" s="566">
        <f t="shared" si="13"/>
        <v>1084</v>
      </c>
      <c r="E107" s="562">
        <f t="shared" si="13"/>
        <v>0</v>
      </c>
      <c r="F107" s="562">
        <f t="shared" si="13"/>
        <v>0</v>
      </c>
      <c r="G107" s="562">
        <f t="shared" si="13"/>
        <v>431000</v>
      </c>
      <c r="H107" s="565">
        <f t="shared" si="13"/>
        <v>0</v>
      </c>
    </row>
    <row r="108" spans="1:8" s="350" customFormat="1" ht="17.100000000000001" customHeight="1">
      <c r="A108" s="563"/>
      <c r="B108" s="567"/>
      <c r="C108" s="365"/>
      <c r="D108" s="500"/>
      <c r="E108" s="367"/>
      <c r="F108" s="367"/>
      <c r="G108" s="367"/>
      <c r="H108" s="365"/>
    </row>
    <row r="109" spans="1:8" s="350" customFormat="1" ht="17.100000000000001" customHeight="1">
      <c r="A109" s="827" t="s">
        <v>83</v>
      </c>
      <c r="B109" s="827"/>
      <c r="C109" s="827"/>
      <c r="D109" s="827"/>
      <c r="E109" s="827"/>
      <c r="F109" s="827"/>
      <c r="G109" s="827"/>
      <c r="H109" s="827"/>
    </row>
    <row r="110" spans="1:8" s="350" customFormat="1" ht="17.100000000000001" customHeight="1">
      <c r="A110" s="818" t="s">
        <v>2</v>
      </c>
      <c r="B110" s="819" t="s">
        <v>3</v>
      </c>
      <c r="C110" s="819" t="s">
        <v>4</v>
      </c>
      <c r="D110" s="50" t="s">
        <v>5</v>
      </c>
      <c r="E110" s="51" t="s">
        <v>6</v>
      </c>
      <c r="F110" s="52" t="s">
        <v>7</v>
      </c>
      <c r="G110" s="52" t="s">
        <v>8</v>
      </c>
      <c r="H110" s="52" t="s">
        <v>9</v>
      </c>
    </row>
    <row r="111" spans="1:8" s="350" customFormat="1" ht="17.100000000000001" customHeight="1">
      <c r="A111" s="825"/>
      <c r="B111" s="826"/>
      <c r="C111" s="826"/>
      <c r="D111" s="57" t="s">
        <v>77</v>
      </c>
      <c r="E111" s="58" t="s">
        <v>78</v>
      </c>
      <c r="F111" s="54" t="s">
        <v>79</v>
      </c>
      <c r="G111" s="54" t="s">
        <v>79</v>
      </c>
      <c r="H111" s="55" t="s">
        <v>12</v>
      </c>
    </row>
    <row r="112" spans="1:8" s="350" customFormat="1" ht="17.100000000000001" customHeight="1">
      <c r="A112" s="135">
        <v>1</v>
      </c>
      <c r="B112" s="135" t="s">
        <v>15</v>
      </c>
      <c r="C112" s="195">
        <v>3</v>
      </c>
      <c r="D112" s="195">
        <v>706.75</v>
      </c>
      <c r="E112" s="195">
        <v>1103992</v>
      </c>
      <c r="F112" s="184">
        <v>2207984000</v>
      </c>
      <c r="G112" s="195">
        <v>169828000</v>
      </c>
      <c r="H112" s="195">
        <v>1890</v>
      </c>
    </row>
    <row r="113" spans="1:8" s="350" customFormat="1" ht="17.100000000000001" customHeight="1">
      <c r="A113" s="135">
        <v>2</v>
      </c>
      <c r="B113" s="135" t="s">
        <v>84</v>
      </c>
      <c r="C113" s="195">
        <v>7</v>
      </c>
      <c r="D113" s="195">
        <v>102.96</v>
      </c>
      <c r="E113" s="195">
        <v>32694</v>
      </c>
      <c r="F113" s="195">
        <v>19616400</v>
      </c>
      <c r="G113" s="195">
        <v>1634000</v>
      </c>
      <c r="H113" s="195">
        <v>25</v>
      </c>
    </row>
    <row r="114" spans="1:8" s="350" customFormat="1" ht="17.100000000000001" customHeight="1">
      <c r="A114" s="814" t="s">
        <v>157</v>
      </c>
      <c r="B114" s="815"/>
      <c r="C114" s="560">
        <f t="shared" ref="C114:H114" si="14">SUM(C112:C113)</f>
        <v>10</v>
      </c>
      <c r="D114" s="573">
        <f t="shared" si="14"/>
        <v>809.71</v>
      </c>
      <c r="E114" s="574">
        <f t="shared" si="14"/>
        <v>1136686</v>
      </c>
      <c r="F114" s="574">
        <f t="shared" si="14"/>
        <v>2227600400</v>
      </c>
      <c r="G114" s="574">
        <f t="shared" si="14"/>
        <v>171462000</v>
      </c>
      <c r="H114" s="560">
        <f t="shared" si="14"/>
        <v>1915</v>
      </c>
    </row>
    <row r="115" spans="1:8" s="350" customFormat="1" ht="17.100000000000001" customHeight="1">
      <c r="A115" s="563"/>
      <c r="B115" s="506"/>
      <c r="C115" s="370"/>
      <c r="D115" s="564"/>
      <c r="E115" s="372"/>
      <c r="F115" s="372"/>
      <c r="G115" s="372"/>
      <c r="H115" s="21"/>
    </row>
    <row r="116" spans="1:8" s="350" customFormat="1" ht="17.100000000000001" customHeight="1">
      <c r="A116" s="821" t="s">
        <v>118</v>
      </c>
      <c r="B116" s="821"/>
      <c r="C116" s="821"/>
      <c r="D116" s="821"/>
      <c r="E116" s="821"/>
      <c r="F116" s="821"/>
      <c r="G116" s="821"/>
      <c r="H116" s="821"/>
    </row>
    <row r="117" spans="1:8" s="350" customFormat="1" ht="17.100000000000001" customHeight="1">
      <c r="A117" s="818" t="s">
        <v>2</v>
      </c>
      <c r="B117" s="819" t="s">
        <v>3</v>
      </c>
      <c r="C117" s="819" t="s">
        <v>4</v>
      </c>
      <c r="D117" s="50" t="s">
        <v>5</v>
      </c>
      <c r="E117" s="51" t="s">
        <v>6</v>
      </c>
      <c r="F117" s="52" t="s">
        <v>7</v>
      </c>
      <c r="G117" s="52" t="s">
        <v>8</v>
      </c>
      <c r="H117" s="52" t="s">
        <v>9</v>
      </c>
    </row>
    <row r="118" spans="1:8" s="350" customFormat="1" ht="17.100000000000001" customHeight="1">
      <c r="A118" s="818"/>
      <c r="B118" s="820"/>
      <c r="C118" s="820"/>
      <c r="D118" s="53" t="s">
        <v>77</v>
      </c>
      <c r="E118" s="54" t="s">
        <v>78</v>
      </c>
      <c r="F118" s="54" t="s">
        <v>79</v>
      </c>
      <c r="G118" s="54" t="s">
        <v>79</v>
      </c>
      <c r="H118" s="56" t="s">
        <v>12</v>
      </c>
    </row>
    <row r="119" spans="1:8" s="350" customFormat="1" ht="17.100000000000001" customHeight="1">
      <c r="A119" s="113">
        <v>1</v>
      </c>
      <c r="B119" s="277" t="s">
        <v>34</v>
      </c>
      <c r="C119" s="187">
        <v>1</v>
      </c>
      <c r="D119" s="187">
        <v>1516.8</v>
      </c>
      <c r="E119" s="187">
        <v>791582.4</v>
      </c>
      <c r="F119" s="187">
        <v>179926679.52000001</v>
      </c>
      <c r="G119" s="187">
        <v>74263200</v>
      </c>
      <c r="H119" s="187">
        <v>573</v>
      </c>
    </row>
    <row r="120" spans="1:8" s="350" customFormat="1" ht="17.100000000000001" customHeight="1">
      <c r="A120" s="814" t="s">
        <v>157</v>
      </c>
      <c r="B120" s="815"/>
      <c r="C120" s="562">
        <f t="shared" ref="C120:H120" si="15">SUM(C119:C119)</f>
        <v>1</v>
      </c>
      <c r="D120" s="566">
        <f t="shared" si="15"/>
        <v>1516.8</v>
      </c>
      <c r="E120" s="562">
        <f t="shared" si="15"/>
        <v>791582.4</v>
      </c>
      <c r="F120" s="562">
        <f t="shared" si="15"/>
        <v>179926679.52000001</v>
      </c>
      <c r="G120" s="562">
        <f t="shared" si="15"/>
        <v>74263200</v>
      </c>
      <c r="H120" s="562">
        <f t="shared" si="15"/>
        <v>573</v>
      </c>
    </row>
    <row r="121" spans="1:8" s="350" customFormat="1" ht="17.100000000000001" customHeight="1">
      <c r="A121" s="563"/>
      <c r="B121" s="506"/>
      <c r="C121" s="370"/>
      <c r="D121" s="564"/>
      <c r="E121" s="372"/>
      <c r="F121" s="372"/>
      <c r="G121" s="372"/>
      <c r="H121" s="21"/>
    </row>
    <row r="122" spans="1:8" s="350" customFormat="1" ht="17.100000000000001" customHeight="1">
      <c r="A122" s="821" t="s">
        <v>87</v>
      </c>
      <c r="B122" s="821"/>
      <c r="C122" s="821"/>
      <c r="D122" s="821"/>
      <c r="E122" s="821"/>
      <c r="F122" s="821"/>
      <c r="G122" s="821"/>
      <c r="H122" s="821"/>
    </row>
    <row r="123" spans="1:8" s="350" customFormat="1" ht="17.100000000000001" customHeight="1">
      <c r="A123" s="818" t="s">
        <v>2</v>
      </c>
      <c r="B123" s="819" t="s">
        <v>3</v>
      </c>
      <c r="C123" s="819" t="s">
        <v>4</v>
      </c>
      <c r="D123" s="50" t="s">
        <v>5</v>
      </c>
      <c r="E123" s="51" t="s">
        <v>6</v>
      </c>
      <c r="F123" s="52" t="s">
        <v>7</v>
      </c>
      <c r="G123" s="52" t="s">
        <v>8</v>
      </c>
      <c r="H123" s="52" t="s">
        <v>9</v>
      </c>
    </row>
    <row r="124" spans="1:8" s="350" customFormat="1" ht="17.100000000000001" customHeight="1">
      <c r="A124" s="818"/>
      <c r="B124" s="820"/>
      <c r="C124" s="820"/>
      <c r="D124" s="53" t="s">
        <v>77</v>
      </c>
      <c r="E124" s="54" t="s">
        <v>78</v>
      </c>
      <c r="F124" s="54" t="s">
        <v>79</v>
      </c>
      <c r="G124" s="54" t="s">
        <v>79</v>
      </c>
      <c r="H124" s="56" t="s">
        <v>12</v>
      </c>
    </row>
    <row r="125" spans="1:8" s="350" customFormat="1" ht="17.100000000000001" customHeight="1">
      <c r="A125" s="64">
        <v>1</v>
      </c>
      <c r="B125" s="277" t="s">
        <v>16</v>
      </c>
      <c r="C125" s="113">
        <v>3</v>
      </c>
      <c r="D125" s="287">
        <v>14.44</v>
      </c>
      <c r="E125" s="288">
        <v>157800</v>
      </c>
      <c r="F125" s="199">
        <v>44815200</v>
      </c>
      <c r="G125" s="199">
        <v>4734000</v>
      </c>
      <c r="H125" s="64">
        <v>150</v>
      </c>
    </row>
    <row r="126" spans="1:8" s="350" customFormat="1" ht="17.100000000000001" customHeight="1">
      <c r="A126" s="64">
        <v>2</v>
      </c>
      <c r="B126" s="277" t="s">
        <v>388</v>
      </c>
      <c r="C126" s="113">
        <v>0</v>
      </c>
      <c r="D126" s="287">
        <v>0</v>
      </c>
      <c r="E126" s="288">
        <v>0</v>
      </c>
      <c r="F126" s="199">
        <v>0</v>
      </c>
      <c r="G126" s="199">
        <v>0</v>
      </c>
      <c r="H126" s="64">
        <v>0</v>
      </c>
    </row>
    <row r="127" spans="1:8" s="350" customFormat="1" ht="17.100000000000001" customHeight="1">
      <c r="A127" s="64">
        <v>3</v>
      </c>
      <c r="B127" s="277" t="s">
        <v>34</v>
      </c>
      <c r="C127" s="113">
        <v>2</v>
      </c>
      <c r="D127" s="287">
        <v>581.15</v>
      </c>
      <c r="E127" s="199">
        <v>4284872</v>
      </c>
      <c r="F127" s="199">
        <v>1499705200</v>
      </c>
      <c r="G127" s="199">
        <v>334365000</v>
      </c>
      <c r="H127" s="64">
        <v>320</v>
      </c>
    </row>
    <row r="128" spans="1:8" s="350" customFormat="1" ht="17.100000000000001" customHeight="1">
      <c r="A128" s="814" t="s">
        <v>157</v>
      </c>
      <c r="B128" s="815"/>
      <c r="C128" s="565">
        <f t="shared" ref="C128:H128" si="16">SUM(C125:C127)</f>
        <v>5</v>
      </c>
      <c r="D128" s="566">
        <f t="shared" si="16"/>
        <v>595.59</v>
      </c>
      <c r="E128" s="562">
        <f t="shared" si="16"/>
        <v>4442672</v>
      </c>
      <c r="F128" s="562">
        <f t="shared" si="16"/>
        <v>1544520400</v>
      </c>
      <c r="G128" s="562">
        <f t="shared" si="16"/>
        <v>339099000</v>
      </c>
      <c r="H128" s="562">
        <f t="shared" si="16"/>
        <v>470</v>
      </c>
    </row>
    <row r="129" spans="1:8" s="350" customFormat="1" ht="17.100000000000001" customHeight="1">
      <c r="A129" s="563"/>
      <c r="B129" s="506"/>
      <c r="C129" s="370"/>
      <c r="D129" s="564"/>
      <c r="E129" s="372"/>
      <c r="F129" s="372"/>
      <c r="G129" s="372"/>
      <c r="H129" s="21"/>
    </row>
    <row r="130" spans="1:8" s="350" customFormat="1" ht="17.100000000000001" customHeight="1">
      <c r="A130" s="821" t="s">
        <v>106</v>
      </c>
      <c r="B130" s="821"/>
      <c r="C130" s="821"/>
      <c r="D130" s="821"/>
      <c r="E130" s="821"/>
      <c r="F130" s="821"/>
      <c r="G130" s="821"/>
      <c r="H130" s="821"/>
    </row>
    <row r="131" spans="1:8" s="350" customFormat="1" ht="17.100000000000001" customHeight="1">
      <c r="A131" s="818" t="s">
        <v>2</v>
      </c>
      <c r="B131" s="819" t="s">
        <v>3</v>
      </c>
      <c r="C131" s="819" t="s">
        <v>4</v>
      </c>
      <c r="D131" s="50" t="s">
        <v>5</v>
      </c>
      <c r="E131" s="51" t="s">
        <v>6</v>
      </c>
      <c r="F131" s="52" t="s">
        <v>7</v>
      </c>
      <c r="G131" s="52" t="s">
        <v>8</v>
      </c>
      <c r="H131" s="52" t="s">
        <v>9</v>
      </c>
    </row>
    <row r="132" spans="1:8" s="350" customFormat="1" ht="17.100000000000001" customHeight="1">
      <c r="A132" s="818"/>
      <c r="B132" s="820"/>
      <c r="C132" s="820"/>
      <c r="D132" s="53" t="s">
        <v>77</v>
      </c>
      <c r="E132" s="54" t="s">
        <v>78</v>
      </c>
      <c r="F132" s="54" t="s">
        <v>79</v>
      </c>
      <c r="G132" s="54" t="s">
        <v>79</v>
      </c>
      <c r="H132" s="56" t="s">
        <v>12</v>
      </c>
    </row>
    <row r="133" spans="1:8" s="350" customFormat="1" ht="17.100000000000001" customHeight="1">
      <c r="A133" s="290">
        <v>1</v>
      </c>
      <c r="B133" s="291" t="s">
        <v>33</v>
      </c>
      <c r="C133" s="175">
        <v>1</v>
      </c>
      <c r="D133" s="251">
        <v>1063.3499999999999</v>
      </c>
      <c r="E133" s="251">
        <v>107188.8</v>
      </c>
      <c r="F133" s="289">
        <v>42875204</v>
      </c>
      <c r="G133" s="210">
        <v>10000000</v>
      </c>
      <c r="H133" s="289">
        <v>70</v>
      </c>
    </row>
    <row r="134" spans="1:8" s="350" customFormat="1" ht="17.100000000000001" customHeight="1">
      <c r="A134" s="290">
        <v>2</v>
      </c>
      <c r="B134" s="291" t="s">
        <v>34</v>
      </c>
      <c r="C134" s="175">
        <v>3</v>
      </c>
      <c r="D134" s="251">
        <v>1970.37</v>
      </c>
      <c r="E134" s="251">
        <v>333870.28999999998</v>
      </c>
      <c r="F134" s="289">
        <v>100161087</v>
      </c>
      <c r="G134" s="210">
        <v>27538000</v>
      </c>
      <c r="H134" s="289">
        <v>95</v>
      </c>
    </row>
    <row r="135" spans="1:8" s="350" customFormat="1" ht="17.100000000000001" customHeight="1">
      <c r="A135" s="814" t="s">
        <v>157</v>
      </c>
      <c r="B135" s="815"/>
      <c r="C135" s="565">
        <f t="shared" ref="C135:H135" si="17">SUM(C133:C134)</f>
        <v>4</v>
      </c>
      <c r="D135" s="566">
        <f t="shared" si="17"/>
        <v>3033.72</v>
      </c>
      <c r="E135" s="562">
        <f t="shared" si="17"/>
        <v>441059.08999999997</v>
      </c>
      <c r="F135" s="562">
        <f t="shared" si="17"/>
        <v>143036291</v>
      </c>
      <c r="G135" s="562">
        <f t="shared" si="17"/>
        <v>37538000</v>
      </c>
      <c r="H135" s="565">
        <f t="shared" si="17"/>
        <v>165</v>
      </c>
    </row>
    <row r="136" spans="1:8" s="350" customFormat="1" ht="17.100000000000001" customHeight="1">
      <c r="A136" s="563"/>
      <c r="B136" s="506"/>
      <c r="C136" s="370"/>
      <c r="D136" s="564"/>
      <c r="E136" s="372"/>
      <c r="F136" s="372"/>
      <c r="G136" s="372"/>
      <c r="H136" s="21"/>
    </row>
    <row r="137" spans="1:8" s="350" customFormat="1" ht="17.100000000000001" customHeight="1">
      <c r="A137" s="821" t="s">
        <v>107</v>
      </c>
      <c r="B137" s="821"/>
      <c r="C137" s="821"/>
      <c r="D137" s="821"/>
      <c r="E137" s="821"/>
      <c r="F137" s="821"/>
      <c r="G137" s="821"/>
      <c r="H137" s="821"/>
    </row>
    <row r="138" spans="1:8" s="350" customFormat="1" ht="17.100000000000001" customHeight="1">
      <c r="A138" s="818" t="s">
        <v>2</v>
      </c>
      <c r="B138" s="819" t="s">
        <v>3</v>
      </c>
      <c r="C138" s="819" t="s">
        <v>4</v>
      </c>
      <c r="D138" s="50" t="s">
        <v>5</v>
      </c>
      <c r="E138" s="51" t="s">
        <v>6</v>
      </c>
      <c r="F138" s="52" t="s">
        <v>7</v>
      </c>
      <c r="G138" s="52" t="s">
        <v>8</v>
      </c>
      <c r="H138" s="52" t="s">
        <v>9</v>
      </c>
    </row>
    <row r="139" spans="1:8" s="350" customFormat="1" ht="17.100000000000001" customHeight="1">
      <c r="A139" s="818"/>
      <c r="B139" s="820"/>
      <c r="C139" s="820"/>
      <c r="D139" s="53" t="s">
        <v>77</v>
      </c>
      <c r="E139" s="54" t="s">
        <v>78</v>
      </c>
      <c r="F139" s="54" t="s">
        <v>79</v>
      </c>
      <c r="G139" s="54" t="s">
        <v>79</v>
      </c>
      <c r="H139" s="56" t="s">
        <v>12</v>
      </c>
    </row>
    <row r="140" spans="1:8" s="350" customFormat="1" ht="17.100000000000001" customHeight="1">
      <c r="A140" s="64">
        <v>1</v>
      </c>
      <c r="B140" s="277" t="s">
        <v>34</v>
      </c>
      <c r="C140" s="110">
        <v>8</v>
      </c>
      <c r="D140" s="280">
        <v>4210.0200000000004</v>
      </c>
      <c r="E140" s="199">
        <v>11692063.289999999</v>
      </c>
      <c r="F140" s="199">
        <v>1169206300</v>
      </c>
      <c r="G140" s="199">
        <v>964802621</v>
      </c>
      <c r="H140" s="64">
        <v>345</v>
      </c>
    </row>
    <row r="141" spans="1:8" s="350" customFormat="1" ht="17.100000000000001" customHeight="1">
      <c r="A141" s="814" t="s">
        <v>157</v>
      </c>
      <c r="B141" s="815"/>
      <c r="C141" s="562">
        <f t="shared" ref="C141:H141" si="18">SUM(C140:C140)</f>
        <v>8</v>
      </c>
      <c r="D141" s="566">
        <f t="shared" si="18"/>
        <v>4210.0200000000004</v>
      </c>
      <c r="E141" s="562">
        <f t="shared" si="18"/>
        <v>11692063.289999999</v>
      </c>
      <c r="F141" s="562">
        <f t="shared" si="18"/>
        <v>1169206300</v>
      </c>
      <c r="G141" s="562">
        <f t="shared" si="18"/>
        <v>964802621</v>
      </c>
      <c r="H141" s="562">
        <f t="shared" si="18"/>
        <v>345</v>
      </c>
    </row>
    <row r="142" spans="1:8" s="350" customFormat="1" ht="17.100000000000001" customHeight="1">
      <c r="A142" s="563"/>
      <c r="B142" s="570"/>
      <c r="C142" s="367"/>
      <c r="D142" s="500"/>
      <c r="E142" s="367"/>
      <c r="F142" s="367"/>
      <c r="G142" s="367"/>
      <c r="H142" s="367"/>
    </row>
    <row r="143" spans="1:8" s="350" customFormat="1" ht="17.100000000000001" customHeight="1">
      <c r="A143" s="827" t="s">
        <v>171</v>
      </c>
      <c r="B143" s="827"/>
      <c r="C143" s="827"/>
      <c r="D143" s="827"/>
      <c r="E143" s="827"/>
      <c r="F143" s="827"/>
      <c r="G143" s="827"/>
      <c r="H143" s="827"/>
    </row>
    <row r="144" spans="1:8" s="350" customFormat="1" ht="17.100000000000001" customHeight="1">
      <c r="A144" s="818" t="s">
        <v>2</v>
      </c>
      <c r="B144" s="819" t="s">
        <v>3</v>
      </c>
      <c r="C144" s="819" t="s">
        <v>4</v>
      </c>
      <c r="D144" s="50" t="s">
        <v>5</v>
      </c>
      <c r="E144" s="51" t="s">
        <v>6</v>
      </c>
      <c r="F144" s="52" t="s">
        <v>7</v>
      </c>
      <c r="G144" s="52" t="s">
        <v>8</v>
      </c>
      <c r="H144" s="52" t="s">
        <v>9</v>
      </c>
    </row>
    <row r="145" spans="1:8" s="350" customFormat="1" ht="17.100000000000001" customHeight="1">
      <c r="A145" s="818"/>
      <c r="B145" s="820"/>
      <c r="C145" s="820"/>
      <c r="D145" s="53" t="s">
        <v>77</v>
      </c>
      <c r="E145" s="54" t="s">
        <v>78</v>
      </c>
      <c r="F145" s="54" t="s">
        <v>79</v>
      </c>
      <c r="G145" s="54" t="s">
        <v>79</v>
      </c>
      <c r="H145" s="56" t="s">
        <v>12</v>
      </c>
    </row>
    <row r="146" spans="1:8" s="350" customFormat="1" ht="17.100000000000001" customHeight="1">
      <c r="A146" s="64">
        <v>1</v>
      </c>
      <c r="B146" s="64" t="s">
        <v>34</v>
      </c>
      <c r="C146" s="113">
        <v>2</v>
      </c>
      <c r="D146" s="281">
        <v>73.05</v>
      </c>
      <c r="E146" s="288">
        <v>37950</v>
      </c>
      <c r="F146" s="198">
        <v>7590000</v>
      </c>
      <c r="G146" s="445">
        <v>2861000</v>
      </c>
      <c r="H146" s="110">
        <v>0</v>
      </c>
    </row>
    <row r="147" spans="1:8" s="350" customFormat="1" ht="17.100000000000001" customHeight="1">
      <c r="A147" s="64">
        <v>2</v>
      </c>
      <c r="B147" s="64" t="s">
        <v>16</v>
      </c>
      <c r="C147" s="113">
        <v>2</v>
      </c>
      <c r="D147" s="281">
        <v>29.56</v>
      </c>
      <c r="E147" s="288">
        <v>14425</v>
      </c>
      <c r="F147" s="198">
        <v>28855000</v>
      </c>
      <c r="G147" s="445">
        <v>1410000</v>
      </c>
      <c r="H147" s="110">
        <v>0</v>
      </c>
    </row>
    <row r="148" spans="1:8" s="350" customFormat="1" ht="17.100000000000001" customHeight="1">
      <c r="A148" s="814" t="s">
        <v>157</v>
      </c>
      <c r="B148" s="815"/>
      <c r="C148" s="565">
        <f t="shared" ref="C148:H148" si="19">SUM(C146:C147)</f>
        <v>4</v>
      </c>
      <c r="D148" s="566">
        <f t="shared" si="19"/>
        <v>102.61</v>
      </c>
      <c r="E148" s="562">
        <f t="shared" si="19"/>
        <v>52375</v>
      </c>
      <c r="F148" s="562">
        <f t="shared" si="19"/>
        <v>36445000</v>
      </c>
      <c r="G148" s="562">
        <f t="shared" si="19"/>
        <v>4271000</v>
      </c>
      <c r="H148" s="565">
        <f t="shared" si="19"/>
        <v>0</v>
      </c>
    </row>
    <row r="149" spans="1:8" s="350" customFormat="1" ht="17.100000000000001" customHeight="1">
      <c r="A149" s="563"/>
      <c r="B149" s="570"/>
      <c r="C149" s="367"/>
      <c r="D149" s="500"/>
      <c r="E149" s="367"/>
      <c r="F149" s="367"/>
      <c r="G149" s="367"/>
      <c r="H149" s="367"/>
    </row>
    <row r="150" spans="1:8" s="350" customFormat="1" ht="17.100000000000001" customHeight="1">
      <c r="A150" s="563"/>
      <c r="B150" s="506"/>
      <c r="C150" s="370"/>
      <c r="D150" s="564"/>
      <c r="E150" s="372"/>
      <c r="F150" s="372"/>
      <c r="G150" s="372"/>
      <c r="H150" s="21"/>
    </row>
    <row r="151" spans="1:8" s="350" customFormat="1" ht="17.100000000000001" customHeight="1">
      <c r="A151" s="821" t="s">
        <v>89</v>
      </c>
      <c r="B151" s="821"/>
      <c r="C151" s="821"/>
      <c r="D151" s="821"/>
      <c r="E151" s="821"/>
      <c r="F151" s="821"/>
      <c r="G151" s="821"/>
      <c r="H151" s="821"/>
    </row>
    <row r="152" spans="1:8" s="350" customFormat="1" ht="17.100000000000001" customHeight="1">
      <c r="A152" s="818" t="s">
        <v>2</v>
      </c>
      <c r="B152" s="819" t="s">
        <v>3</v>
      </c>
      <c r="C152" s="819" t="s">
        <v>4</v>
      </c>
      <c r="D152" s="50" t="s">
        <v>5</v>
      </c>
      <c r="E152" s="51" t="s">
        <v>6</v>
      </c>
      <c r="F152" s="52" t="s">
        <v>7</v>
      </c>
      <c r="G152" s="52" t="s">
        <v>8</v>
      </c>
      <c r="H152" s="52" t="s">
        <v>9</v>
      </c>
    </row>
    <row r="153" spans="1:8" s="350" customFormat="1" ht="17.100000000000001" customHeight="1">
      <c r="A153" s="818"/>
      <c r="B153" s="820"/>
      <c r="C153" s="820"/>
      <c r="D153" s="53" t="s">
        <v>77</v>
      </c>
      <c r="E153" s="54" t="s">
        <v>78</v>
      </c>
      <c r="F153" s="54" t="s">
        <v>79</v>
      </c>
      <c r="G153" s="54" t="s">
        <v>79</v>
      </c>
      <c r="H153" s="56" t="s">
        <v>12</v>
      </c>
    </row>
    <row r="154" spans="1:8" s="350" customFormat="1" ht="17.100000000000001" customHeight="1">
      <c r="A154" s="64">
        <v>1</v>
      </c>
      <c r="B154" s="277" t="s">
        <v>320</v>
      </c>
      <c r="C154" s="292">
        <v>1</v>
      </c>
      <c r="D154" s="297">
        <v>383.78</v>
      </c>
      <c r="E154" s="293">
        <v>0</v>
      </c>
      <c r="F154" s="292">
        <v>0</v>
      </c>
      <c r="G154" s="294">
        <v>2303000</v>
      </c>
      <c r="H154" s="183">
        <v>0</v>
      </c>
    </row>
    <row r="155" spans="1:8" s="350" customFormat="1" ht="17.100000000000001" customHeight="1">
      <c r="A155" s="64">
        <v>2</v>
      </c>
      <c r="B155" s="273" t="s">
        <v>173</v>
      </c>
      <c r="C155" s="174">
        <v>2</v>
      </c>
      <c r="D155" s="271">
        <v>1342.04</v>
      </c>
      <c r="E155" s="295">
        <v>105017</v>
      </c>
      <c r="F155" s="174">
        <v>0</v>
      </c>
      <c r="G155" s="174">
        <v>2555547000</v>
      </c>
      <c r="H155" s="135">
        <v>1520</v>
      </c>
    </row>
    <row r="156" spans="1:8" s="350" customFormat="1" ht="17.100000000000001" customHeight="1">
      <c r="A156" s="64">
        <v>3</v>
      </c>
      <c r="B156" s="273" t="s">
        <v>174</v>
      </c>
      <c r="C156" s="174">
        <v>0</v>
      </c>
      <c r="D156" s="271">
        <v>0</v>
      </c>
      <c r="E156" s="295">
        <v>227723</v>
      </c>
      <c r="F156" s="174">
        <v>0</v>
      </c>
      <c r="G156" s="174">
        <v>0</v>
      </c>
      <c r="H156" s="135">
        <v>0</v>
      </c>
    </row>
    <row r="157" spans="1:8" s="350" customFormat="1" ht="17.100000000000001" customHeight="1">
      <c r="A157" s="64">
        <v>4</v>
      </c>
      <c r="B157" s="277" t="s">
        <v>92</v>
      </c>
      <c r="C157" s="282">
        <v>0</v>
      </c>
      <c r="D157" s="283">
        <v>0</v>
      </c>
      <c r="E157" s="226">
        <v>268</v>
      </c>
      <c r="F157" s="298">
        <v>9727060000</v>
      </c>
      <c r="G157" s="226">
        <v>584521000</v>
      </c>
      <c r="H157" s="299">
        <v>0</v>
      </c>
    </row>
    <row r="158" spans="1:8" s="350" customFormat="1" ht="17.100000000000001" customHeight="1">
      <c r="A158" s="64">
        <v>5</v>
      </c>
      <c r="B158" s="277" t="s">
        <v>14</v>
      </c>
      <c r="C158" s="113">
        <v>0</v>
      </c>
      <c r="D158" s="300">
        <v>0</v>
      </c>
      <c r="E158" s="226">
        <v>0</v>
      </c>
      <c r="F158" s="296">
        <v>0</v>
      </c>
      <c r="G158" s="226">
        <v>0</v>
      </c>
      <c r="H158" s="301">
        <v>0</v>
      </c>
    </row>
    <row r="159" spans="1:8" s="350" customFormat="1" ht="17.100000000000001" customHeight="1">
      <c r="A159" s="814" t="s">
        <v>157</v>
      </c>
      <c r="B159" s="815"/>
      <c r="C159" s="565">
        <f t="shared" ref="C159:H159" si="20">SUM(C154:C158)</f>
        <v>3</v>
      </c>
      <c r="D159" s="566">
        <f t="shared" si="20"/>
        <v>1725.82</v>
      </c>
      <c r="E159" s="575">
        <f t="shared" si="20"/>
        <v>333008</v>
      </c>
      <c r="F159" s="562">
        <f t="shared" si="20"/>
        <v>9727060000</v>
      </c>
      <c r="G159" s="561">
        <f t="shared" si="20"/>
        <v>3142371000</v>
      </c>
      <c r="H159" s="565">
        <f t="shared" si="20"/>
        <v>1520</v>
      </c>
    </row>
    <row r="160" spans="1:8" s="350" customFormat="1" ht="17.100000000000001" customHeight="1">
      <c r="A160" s="563"/>
      <c r="B160" s="98"/>
      <c r="C160" s="98"/>
      <c r="D160" s="98"/>
      <c r="E160" s="98"/>
      <c r="F160" s="98"/>
      <c r="G160" s="98"/>
      <c r="H160" s="98"/>
    </row>
    <row r="161" spans="1:8" s="350" customFormat="1" ht="17.100000000000001" customHeight="1">
      <c r="A161" s="821" t="s">
        <v>119</v>
      </c>
      <c r="B161" s="821"/>
      <c r="C161" s="821"/>
      <c r="D161" s="821"/>
      <c r="E161" s="821"/>
      <c r="F161" s="821"/>
      <c r="G161" s="821"/>
      <c r="H161" s="821"/>
    </row>
    <row r="162" spans="1:8" s="350" customFormat="1" ht="17.100000000000001" customHeight="1">
      <c r="A162" s="818" t="s">
        <v>2</v>
      </c>
      <c r="B162" s="819" t="s">
        <v>3</v>
      </c>
      <c r="C162" s="819" t="s">
        <v>4</v>
      </c>
      <c r="D162" s="50" t="s">
        <v>5</v>
      </c>
      <c r="E162" s="51" t="s">
        <v>6</v>
      </c>
      <c r="F162" s="52" t="s">
        <v>7</v>
      </c>
      <c r="G162" s="52" t="s">
        <v>8</v>
      </c>
      <c r="H162" s="52" t="s">
        <v>9</v>
      </c>
    </row>
    <row r="163" spans="1:8" s="350" customFormat="1" ht="17.100000000000001" customHeight="1">
      <c r="A163" s="818"/>
      <c r="B163" s="820"/>
      <c r="C163" s="820"/>
      <c r="D163" s="53" t="s">
        <v>77</v>
      </c>
      <c r="E163" s="54" t="s">
        <v>78</v>
      </c>
      <c r="F163" s="54" t="s">
        <v>79</v>
      </c>
      <c r="G163" s="54" t="s">
        <v>79</v>
      </c>
      <c r="H163" s="56" t="s">
        <v>12</v>
      </c>
    </row>
    <row r="164" spans="1:8" s="350" customFormat="1" ht="17.100000000000001" customHeight="1">
      <c r="A164" s="64">
        <v>1</v>
      </c>
      <c r="B164" s="277" t="s">
        <v>34</v>
      </c>
      <c r="C164" s="184">
        <v>1</v>
      </c>
      <c r="D164" s="184">
        <v>895.42</v>
      </c>
      <c r="E164" s="184">
        <v>2377543.21</v>
      </c>
      <c r="F164" s="198">
        <v>0</v>
      </c>
      <c r="G164" s="251">
        <v>180426000</v>
      </c>
      <c r="H164" s="110">
        <v>68</v>
      </c>
    </row>
    <row r="165" spans="1:8" s="350" customFormat="1" ht="17.100000000000001" customHeight="1">
      <c r="A165" s="814" t="s">
        <v>157</v>
      </c>
      <c r="B165" s="815"/>
      <c r="C165" s="565">
        <f t="shared" ref="C165:H165" si="21">SUM(C164)</f>
        <v>1</v>
      </c>
      <c r="D165" s="566">
        <f t="shared" si="21"/>
        <v>895.42</v>
      </c>
      <c r="E165" s="562">
        <f t="shared" si="21"/>
        <v>2377543.21</v>
      </c>
      <c r="F165" s="562">
        <f t="shared" si="21"/>
        <v>0</v>
      </c>
      <c r="G165" s="562">
        <f t="shared" si="21"/>
        <v>180426000</v>
      </c>
      <c r="H165" s="565">
        <f t="shared" si="21"/>
        <v>68</v>
      </c>
    </row>
    <row r="166" spans="1:8" s="350" customFormat="1" ht="17.100000000000001" customHeight="1">
      <c r="A166" s="563"/>
      <c r="B166" s="506"/>
      <c r="C166" s="370"/>
      <c r="D166" s="564"/>
      <c r="E166" s="372"/>
      <c r="F166" s="372"/>
      <c r="G166" s="372"/>
      <c r="H166" s="21"/>
    </row>
    <row r="167" spans="1:8" s="350" customFormat="1" ht="17.100000000000001" customHeight="1">
      <c r="A167" s="821" t="s">
        <v>313</v>
      </c>
      <c r="B167" s="821"/>
      <c r="C167" s="821"/>
      <c r="D167" s="821"/>
      <c r="E167" s="821"/>
      <c r="F167" s="821"/>
      <c r="G167" s="821"/>
      <c r="H167" s="821"/>
    </row>
    <row r="168" spans="1:8" s="350" customFormat="1" ht="17.100000000000001" customHeight="1">
      <c r="A168" s="818" t="s">
        <v>2</v>
      </c>
      <c r="B168" s="819" t="s">
        <v>3</v>
      </c>
      <c r="C168" s="819" t="s">
        <v>4</v>
      </c>
      <c r="D168" s="50" t="s">
        <v>5</v>
      </c>
      <c r="E168" s="51" t="s">
        <v>6</v>
      </c>
      <c r="F168" s="52" t="s">
        <v>7</v>
      </c>
      <c r="G168" s="52" t="s">
        <v>8</v>
      </c>
      <c r="H168" s="52" t="s">
        <v>9</v>
      </c>
    </row>
    <row r="169" spans="1:8" s="350" customFormat="1" ht="17.100000000000001" customHeight="1">
      <c r="A169" s="818"/>
      <c r="B169" s="820"/>
      <c r="C169" s="820"/>
      <c r="D169" s="53" t="s">
        <v>77</v>
      </c>
      <c r="E169" s="54" t="s">
        <v>78</v>
      </c>
      <c r="F169" s="54" t="s">
        <v>79</v>
      </c>
      <c r="G169" s="54" t="s">
        <v>79</v>
      </c>
      <c r="H169" s="56" t="s">
        <v>12</v>
      </c>
    </row>
    <row r="170" spans="1:8" s="350" customFormat="1" ht="17.100000000000001" customHeight="1">
      <c r="A170" s="64">
        <v>1</v>
      </c>
      <c r="B170" s="277" t="s">
        <v>160</v>
      </c>
      <c r="C170" s="180">
        <v>8</v>
      </c>
      <c r="D170" s="302">
        <v>37.424999999999997</v>
      </c>
      <c r="E170" s="576">
        <v>0</v>
      </c>
      <c r="F170" s="303">
        <v>0</v>
      </c>
      <c r="G170" s="304">
        <v>113900</v>
      </c>
      <c r="H170" s="180">
        <v>0</v>
      </c>
    </row>
    <row r="171" spans="1:8" s="350" customFormat="1" ht="17.100000000000001" customHeight="1">
      <c r="A171" s="64">
        <v>2</v>
      </c>
      <c r="B171" s="277" t="s">
        <v>47</v>
      </c>
      <c r="C171" s="180">
        <v>2</v>
      </c>
      <c r="D171" s="302">
        <v>18.75</v>
      </c>
      <c r="E171" s="303">
        <v>0</v>
      </c>
      <c r="F171" s="304">
        <v>0</v>
      </c>
      <c r="G171" s="180">
        <v>14190</v>
      </c>
      <c r="H171" s="180">
        <v>0</v>
      </c>
    </row>
    <row r="172" spans="1:8" s="350" customFormat="1" ht="17.100000000000001" customHeight="1">
      <c r="A172" s="814" t="s">
        <v>157</v>
      </c>
      <c r="B172" s="815"/>
      <c r="C172" s="565">
        <f t="shared" ref="C172:H172" si="22">SUM(C170:C171)</f>
        <v>10</v>
      </c>
      <c r="D172" s="566">
        <f t="shared" si="22"/>
        <v>56.174999999999997</v>
      </c>
      <c r="E172" s="562">
        <f t="shared" si="22"/>
        <v>0</v>
      </c>
      <c r="F172" s="562">
        <f t="shared" si="22"/>
        <v>0</v>
      </c>
      <c r="G172" s="562">
        <f t="shared" si="22"/>
        <v>128090</v>
      </c>
      <c r="H172" s="565">
        <f t="shared" si="22"/>
        <v>0</v>
      </c>
    </row>
    <row r="173" spans="1:8" s="350" customFormat="1" ht="17.100000000000001" customHeight="1">
      <c r="A173" s="563"/>
      <c r="B173" s="506"/>
      <c r="C173" s="370"/>
      <c r="D173" s="564"/>
      <c r="E173" s="372"/>
      <c r="F173" s="372"/>
      <c r="G173" s="372"/>
      <c r="H173" s="21"/>
    </row>
    <row r="174" spans="1:8" s="350" customFormat="1" ht="17.100000000000001" customHeight="1">
      <c r="A174" s="821" t="s">
        <v>90</v>
      </c>
      <c r="B174" s="821"/>
      <c r="C174" s="821"/>
      <c r="D174" s="821"/>
      <c r="E174" s="821"/>
      <c r="F174" s="821"/>
      <c r="G174" s="821"/>
      <c r="H174" s="821"/>
    </row>
    <row r="175" spans="1:8" s="350" customFormat="1" ht="17.100000000000001" customHeight="1">
      <c r="A175" s="818" t="s">
        <v>2</v>
      </c>
      <c r="B175" s="819" t="s">
        <v>3</v>
      </c>
      <c r="C175" s="819" t="s">
        <v>4</v>
      </c>
      <c r="D175" s="50" t="s">
        <v>5</v>
      </c>
      <c r="E175" s="51" t="s">
        <v>6</v>
      </c>
      <c r="F175" s="52" t="s">
        <v>7</v>
      </c>
      <c r="G175" s="52" t="s">
        <v>8</v>
      </c>
      <c r="H175" s="52" t="s">
        <v>9</v>
      </c>
    </row>
    <row r="176" spans="1:8" s="350" customFormat="1" ht="17.100000000000001" customHeight="1">
      <c r="A176" s="818"/>
      <c r="B176" s="820"/>
      <c r="C176" s="820"/>
      <c r="D176" s="53" t="s">
        <v>77</v>
      </c>
      <c r="E176" s="54" t="s">
        <v>78</v>
      </c>
      <c r="F176" s="54" t="s">
        <v>79</v>
      </c>
      <c r="G176" s="54" t="s">
        <v>79</v>
      </c>
      <c r="H176" s="56" t="s">
        <v>12</v>
      </c>
    </row>
    <row r="177" spans="1:8" s="350" customFormat="1" ht="17.100000000000001" customHeight="1">
      <c r="A177" s="64">
        <v>1</v>
      </c>
      <c r="B177" s="64" t="s">
        <v>34</v>
      </c>
      <c r="C177" s="184">
        <v>5</v>
      </c>
      <c r="D177" s="184">
        <v>1124.01</v>
      </c>
      <c r="E177" s="184">
        <v>11442371</v>
      </c>
      <c r="F177" s="184">
        <v>1441136520</v>
      </c>
      <c r="G177" s="276">
        <v>907946000</v>
      </c>
      <c r="H177" s="276">
        <v>900</v>
      </c>
    </row>
    <row r="178" spans="1:8" s="350" customFormat="1" ht="17.100000000000001" customHeight="1">
      <c r="A178" s="64">
        <v>2</v>
      </c>
      <c r="B178" s="64" t="s">
        <v>47</v>
      </c>
      <c r="C178" s="184">
        <v>2</v>
      </c>
      <c r="D178" s="184" t="s">
        <v>342</v>
      </c>
      <c r="E178" s="184">
        <v>157284</v>
      </c>
      <c r="F178" s="184">
        <v>155069130</v>
      </c>
      <c r="G178" s="276">
        <v>20601000</v>
      </c>
      <c r="H178" s="276">
        <v>240</v>
      </c>
    </row>
    <row r="179" spans="1:8" s="350" customFormat="1" ht="17.100000000000001" customHeight="1">
      <c r="A179" s="64">
        <v>3</v>
      </c>
      <c r="B179" s="64" t="s">
        <v>320</v>
      </c>
      <c r="C179" s="184">
        <v>2</v>
      </c>
      <c r="D179" s="184">
        <v>115</v>
      </c>
      <c r="E179" s="184">
        <v>0</v>
      </c>
      <c r="F179" s="184">
        <v>0</v>
      </c>
      <c r="G179" s="276">
        <v>768000</v>
      </c>
      <c r="H179" s="184">
        <v>0</v>
      </c>
    </row>
    <row r="180" spans="1:8" s="350" customFormat="1" ht="17.100000000000001" customHeight="1">
      <c r="A180" s="814" t="s">
        <v>157</v>
      </c>
      <c r="B180" s="815"/>
      <c r="C180" s="308">
        <f t="shared" ref="C180:H180" si="23">SUM(C177:C179)</f>
        <v>9</v>
      </c>
      <c r="D180" s="307">
        <f t="shared" si="23"/>
        <v>1239.01</v>
      </c>
      <c r="E180" s="562">
        <f t="shared" si="23"/>
        <v>11599655</v>
      </c>
      <c r="F180" s="562">
        <f t="shared" si="23"/>
        <v>1596205650</v>
      </c>
      <c r="G180" s="562">
        <f t="shared" si="23"/>
        <v>929315000</v>
      </c>
      <c r="H180" s="565">
        <f t="shared" si="23"/>
        <v>1140</v>
      </c>
    </row>
    <row r="181" spans="1:8" s="350" customFormat="1" ht="17.100000000000001" customHeight="1">
      <c r="A181" s="563"/>
      <c r="B181" s="506"/>
      <c r="C181" s="370"/>
      <c r="D181" s="564"/>
      <c r="E181" s="372"/>
      <c r="F181" s="372"/>
      <c r="G181" s="372"/>
      <c r="H181" s="21"/>
    </row>
    <row r="182" spans="1:8" s="350" customFormat="1" ht="17.100000000000001" customHeight="1">
      <c r="A182" s="821" t="s">
        <v>94</v>
      </c>
      <c r="B182" s="821"/>
      <c r="C182" s="821"/>
      <c r="D182" s="821"/>
      <c r="E182" s="821"/>
      <c r="F182" s="821"/>
      <c r="G182" s="821"/>
      <c r="H182" s="821"/>
    </row>
    <row r="183" spans="1:8" s="350" customFormat="1" ht="17.100000000000001" customHeight="1">
      <c r="A183" s="818" t="s">
        <v>2</v>
      </c>
      <c r="B183" s="819" t="s">
        <v>3</v>
      </c>
      <c r="C183" s="819" t="s">
        <v>4</v>
      </c>
      <c r="D183" s="50" t="s">
        <v>5</v>
      </c>
      <c r="E183" s="51" t="s">
        <v>6</v>
      </c>
      <c r="F183" s="52" t="s">
        <v>7</v>
      </c>
      <c r="G183" s="52" t="s">
        <v>8</v>
      </c>
      <c r="H183" s="52" t="s">
        <v>9</v>
      </c>
    </row>
    <row r="184" spans="1:8" s="350" customFormat="1" ht="17.100000000000001" customHeight="1">
      <c r="A184" s="818"/>
      <c r="B184" s="820"/>
      <c r="C184" s="820"/>
      <c r="D184" s="57" t="s">
        <v>77</v>
      </c>
      <c r="E184" s="54" t="s">
        <v>78</v>
      </c>
      <c r="F184" s="54" t="s">
        <v>79</v>
      </c>
      <c r="G184" s="54" t="s">
        <v>79</v>
      </c>
      <c r="H184" s="56" t="s">
        <v>12</v>
      </c>
    </row>
    <row r="185" spans="1:8" s="350" customFormat="1" ht="17.100000000000001" customHeight="1">
      <c r="A185" s="64">
        <v>1</v>
      </c>
      <c r="B185" s="273" t="s">
        <v>34</v>
      </c>
      <c r="C185" s="135">
        <v>6</v>
      </c>
      <c r="D185" s="271">
        <v>2576</v>
      </c>
      <c r="E185" s="306">
        <v>20046721</v>
      </c>
      <c r="F185" s="226">
        <v>5011680250</v>
      </c>
      <c r="G185" s="199">
        <v>1616377000</v>
      </c>
      <c r="H185" s="64">
        <v>421</v>
      </c>
    </row>
    <row r="186" spans="1:8" s="350" customFormat="1" ht="17.100000000000001" customHeight="1">
      <c r="A186" s="64">
        <v>2</v>
      </c>
      <c r="B186" s="277" t="s">
        <v>47</v>
      </c>
      <c r="C186" s="64">
        <v>1</v>
      </c>
      <c r="D186" s="280">
        <v>4</v>
      </c>
      <c r="E186" s="199">
        <v>0</v>
      </c>
      <c r="F186" s="199">
        <v>0</v>
      </c>
      <c r="G186" s="199">
        <v>18000</v>
      </c>
      <c r="H186" s="64">
        <v>0</v>
      </c>
    </row>
    <row r="187" spans="1:8" s="350" customFormat="1" ht="17.100000000000001" customHeight="1">
      <c r="A187" s="64">
        <v>3</v>
      </c>
      <c r="B187" s="277" t="s">
        <v>35</v>
      </c>
      <c r="C187" s="64">
        <v>1</v>
      </c>
      <c r="D187" s="280">
        <v>5</v>
      </c>
      <c r="E187" s="199">
        <v>0</v>
      </c>
      <c r="F187" s="199">
        <v>0</v>
      </c>
      <c r="G187" s="199">
        <v>0</v>
      </c>
      <c r="H187" s="64">
        <v>0</v>
      </c>
    </row>
    <row r="188" spans="1:8" s="350" customFormat="1" ht="17.100000000000001" customHeight="1">
      <c r="A188" s="814" t="s">
        <v>157</v>
      </c>
      <c r="B188" s="815"/>
      <c r="C188" s="565">
        <f t="shared" ref="C188:H188" si="24">SUM(C185:C187)</f>
        <v>8</v>
      </c>
      <c r="D188" s="566">
        <f t="shared" si="24"/>
        <v>2585</v>
      </c>
      <c r="E188" s="562">
        <f t="shared" si="24"/>
        <v>20046721</v>
      </c>
      <c r="F188" s="562">
        <f t="shared" si="24"/>
        <v>5011680250</v>
      </c>
      <c r="G188" s="562">
        <f t="shared" si="24"/>
        <v>1616395000</v>
      </c>
      <c r="H188" s="565">
        <f t="shared" si="24"/>
        <v>421</v>
      </c>
    </row>
    <row r="189" spans="1:8" s="350" customFormat="1" ht="17.100000000000001" customHeight="1">
      <c r="A189" s="563"/>
      <c r="B189" s="506"/>
      <c r="C189" s="370"/>
      <c r="D189" s="564"/>
      <c r="E189" s="372"/>
      <c r="F189" s="372"/>
      <c r="G189" s="372"/>
      <c r="H189" s="21"/>
    </row>
    <row r="190" spans="1:8" s="350" customFormat="1" ht="17.100000000000001" customHeight="1">
      <c r="A190" s="824" t="s">
        <v>115</v>
      </c>
      <c r="B190" s="824"/>
      <c r="C190" s="824"/>
      <c r="D190" s="824"/>
      <c r="E190" s="824"/>
      <c r="F190" s="824"/>
      <c r="G190" s="824"/>
      <c r="H190" s="824"/>
    </row>
    <row r="191" spans="1:8" s="350" customFormat="1" ht="17.100000000000001" customHeight="1">
      <c r="A191" s="818" t="s">
        <v>2</v>
      </c>
      <c r="B191" s="819" t="s">
        <v>3</v>
      </c>
      <c r="C191" s="819" t="s">
        <v>4</v>
      </c>
      <c r="D191" s="50" t="s">
        <v>5</v>
      </c>
      <c r="E191" s="51" t="s">
        <v>6</v>
      </c>
      <c r="F191" s="52" t="s">
        <v>7</v>
      </c>
      <c r="G191" s="717" t="s">
        <v>8</v>
      </c>
      <c r="H191" s="709" t="s">
        <v>9</v>
      </c>
    </row>
    <row r="192" spans="1:8" s="350" customFormat="1" ht="17.100000000000001" customHeight="1">
      <c r="A192" s="818"/>
      <c r="B192" s="820"/>
      <c r="C192" s="820"/>
      <c r="D192" s="53" t="s">
        <v>77</v>
      </c>
      <c r="E192" s="54" t="s">
        <v>78</v>
      </c>
      <c r="F192" s="54" t="s">
        <v>79</v>
      </c>
      <c r="G192" s="54" t="s">
        <v>79</v>
      </c>
      <c r="H192" s="65" t="s">
        <v>12</v>
      </c>
    </row>
    <row r="193" spans="1:8" s="350" customFormat="1" ht="17.100000000000001" customHeight="1">
      <c r="A193" s="64">
        <v>1</v>
      </c>
      <c r="B193" s="277" t="s">
        <v>129</v>
      </c>
      <c r="C193" s="110">
        <v>6</v>
      </c>
      <c r="D193" s="305">
        <v>29.258299999999998</v>
      </c>
      <c r="E193" s="226">
        <v>0</v>
      </c>
      <c r="F193" s="306">
        <v>0</v>
      </c>
      <c r="G193" s="199">
        <v>63000</v>
      </c>
      <c r="H193" s="64">
        <v>0</v>
      </c>
    </row>
    <row r="194" spans="1:8" s="350" customFormat="1" ht="17.100000000000001" customHeight="1">
      <c r="A194" s="814" t="s">
        <v>157</v>
      </c>
      <c r="B194" s="815"/>
      <c r="C194" s="565">
        <f t="shared" ref="C194:H194" si="25">SUM(C193:C193)</f>
        <v>6</v>
      </c>
      <c r="D194" s="566">
        <f t="shared" si="25"/>
        <v>29.258299999999998</v>
      </c>
      <c r="E194" s="561">
        <f t="shared" si="25"/>
        <v>0</v>
      </c>
      <c r="F194" s="562">
        <f t="shared" si="25"/>
        <v>0</v>
      </c>
      <c r="G194" s="562">
        <f t="shared" si="25"/>
        <v>63000</v>
      </c>
      <c r="H194" s="565">
        <f t="shared" si="25"/>
        <v>0</v>
      </c>
    </row>
    <row r="195" spans="1:8" s="350" customFormat="1" ht="17.100000000000001" customHeight="1">
      <c r="A195" s="563"/>
      <c r="B195" s="567"/>
      <c r="C195" s="365"/>
      <c r="D195" s="500"/>
      <c r="E195" s="367"/>
      <c r="F195" s="367"/>
      <c r="G195" s="367"/>
      <c r="H195" s="365"/>
    </row>
    <row r="196" spans="1:8" s="350" customFormat="1" ht="17.100000000000001" customHeight="1">
      <c r="A196" s="821" t="s">
        <v>82</v>
      </c>
      <c r="B196" s="821"/>
      <c r="C196" s="821"/>
      <c r="D196" s="821"/>
      <c r="E196" s="821"/>
      <c r="F196" s="821"/>
      <c r="G196" s="821"/>
      <c r="H196" s="821"/>
    </row>
    <row r="197" spans="1:8" s="350" customFormat="1" ht="17.100000000000001" customHeight="1">
      <c r="A197" s="818" t="s">
        <v>2</v>
      </c>
      <c r="B197" s="819" t="s">
        <v>3</v>
      </c>
      <c r="C197" s="819" t="s">
        <v>4</v>
      </c>
      <c r="D197" s="50" t="s">
        <v>5</v>
      </c>
      <c r="E197" s="51" t="s">
        <v>6</v>
      </c>
      <c r="F197" s="52" t="s">
        <v>7</v>
      </c>
      <c r="G197" s="52" t="s">
        <v>8</v>
      </c>
      <c r="H197" s="52" t="s">
        <v>9</v>
      </c>
    </row>
    <row r="198" spans="1:8" s="350" customFormat="1" ht="17.100000000000001" customHeight="1">
      <c r="A198" s="818"/>
      <c r="B198" s="820"/>
      <c r="C198" s="820"/>
      <c r="D198" s="53" t="s">
        <v>77</v>
      </c>
      <c r="E198" s="54" t="s">
        <v>78</v>
      </c>
      <c r="F198" s="54" t="s">
        <v>79</v>
      </c>
      <c r="G198" s="54" t="s">
        <v>79</v>
      </c>
      <c r="H198" s="56" t="s">
        <v>12</v>
      </c>
    </row>
    <row r="199" spans="1:8" s="350" customFormat="1" ht="17.100000000000001" customHeight="1">
      <c r="A199" s="64">
        <v>1</v>
      </c>
      <c r="B199" s="64" t="s">
        <v>17</v>
      </c>
      <c r="C199" s="64">
        <v>1</v>
      </c>
      <c r="D199" s="281">
        <v>3443.7</v>
      </c>
      <c r="E199" s="199">
        <v>44029</v>
      </c>
      <c r="F199" s="226">
        <v>1007909999.9999999</v>
      </c>
      <c r="G199" s="391">
        <v>421619000</v>
      </c>
      <c r="H199" s="64">
        <v>2123</v>
      </c>
    </row>
    <row r="200" spans="1:8" s="350" customFormat="1" ht="17.100000000000001" customHeight="1">
      <c r="A200" s="64">
        <v>2</v>
      </c>
      <c r="B200" s="183" t="s">
        <v>18</v>
      </c>
      <c r="C200" s="64">
        <v>0</v>
      </c>
      <c r="D200" s="281">
        <v>0</v>
      </c>
      <c r="E200" s="547">
        <v>58959</v>
      </c>
      <c r="F200" s="135">
        <v>1555248000.0000002</v>
      </c>
      <c r="G200" s="577">
        <v>397618000</v>
      </c>
      <c r="H200" s="64">
        <v>0</v>
      </c>
    </row>
    <row r="201" spans="1:8" s="350" customFormat="1" ht="17.100000000000001" customHeight="1">
      <c r="A201" s="64">
        <v>3</v>
      </c>
      <c r="B201" s="64" t="s">
        <v>320</v>
      </c>
      <c r="C201" s="64">
        <v>0</v>
      </c>
      <c r="D201" s="281">
        <v>0</v>
      </c>
      <c r="E201" s="547">
        <v>0</v>
      </c>
      <c r="F201" s="135">
        <v>0</v>
      </c>
      <c r="G201" s="577">
        <v>0</v>
      </c>
      <c r="H201" s="64">
        <v>0</v>
      </c>
    </row>
    <row r="202" spans="1:8" s="350" customFormat="1" ht="17.100000000000001" customHeight="1">
      <c r="A202" s="64">
        <v>4</v>
      </c>
      <c r="B202" s="64" t="s">
        <v>92</v>
      </c>
      <c r="C202" s="64">
        <v>0</v>
      </c>
      <c r="D202" s="281">
        <v>0</v>
      </c>
      <c r="E202" s="312">
        <v>5.8780000000000001</v>
      </c>
      <c r="F202" s="386">
        <v>213342010</v>
      </c>
      <c r="G202" s="199">
        <v>83023000</v>
      </c>
      <c r="H202" s="64">
        <v>0</v>
      </c>
    </row>
    <row r="203" spans="1:8" s="350" customFormat="1" ht="17.100000000000001" customHeight="1">
      <c r="A203" s="64">
        <v>5</v>
      </c>
      <c r="B203" s="64" t="s">
        <v>41</v>
      </c>
      <c r="C203" s="64">
        <v>3</v>
      </c>
      <c r="D203" s="281">
        <v>1673.38</v>
      </c>
      <c r="E203" s="204">
        <v>1584479</v>
      </c>
      <c r="F203" s="204">
        <v>3168958000</v>
      </c>
      <c r="G203" s="204">
        <v>542019000</v>
      </c>
      <c r="H203" s="64">
        <v>615</v>
      </c>
    </row>
    <row r="204" spans="1:8" s="350" customFormat="1" ht="17.100000000000001" customHeight="1">
      <c r="A204" s="64">
        <v>6</v>
      </c>
      <c r="B204" s="64" t="s">
        <v>23</v>
      </c>
      <c r="C204" s="64">
        <v>0</v>
      </c>
      <c r="D204" s="64">
        <v>0</v>
      </c>
      <c r="E204" s="315">
        <v>0</v>
      </c>
      <c r="F204" s="64">
        <v>0</v>
      </c>
      <c r="G204" s="199">
        <v>0</v>
      </c>
      <c r="H204" s="64">
        <v>0</v>
      </c>
    </row>
    <row r="205" spans="1:8" s="350" customFormat="1" ht="17.100000000000001" customHeight="1">
      <c r="A205" s="64">
        <v>7</v>
      </c>
      <c r="B205" s="386" t="s">
        <v>338</v>
      </c>
      <c r="C205" s="64">
        <v>1</v>
      </c>
      <c r="D205" s="64">
        <v>123.5</v>
      </c>
      <c r="E205" s="315">
        <v>3221.49</v>
      </c>
      <c r="F205" s="64"/>
      <c r="G205" s="199">
        <v>323000</v>
      </c>
      <c r="H205" s="64">
        <v>6</v>
      </c>
    </row>
    <row r="206" spans="1:8" s="350" customFormat="1" ht="17.100000000000001" customHeight="1">
      <c r="A206" s="64">
        <v>8</v>
      </c>
      <c r="B206" s="64" t="s">
        <v>14</v>
      </c>
      <c r="C206" s="64">
        <v>0</v>
      </c>
      <c r="D206" s="279">
        <v>0</v>
      </c>
      <c r="E206" s="226">
        <v>0</v>
      </c>
      <c r="F206" s="301">
        <v>0</v>
      </c>
      <c r="G206" s="199">
        <v>0</v>
      </c>
      <c r="H206" s="64">
        <v>0</v>
      </c>
    </row>
    <row r="207" spans="1:8" s="350" customFormat="1" ht="17.100000000000001" customHeight="1">
      <c r="A207" s="64">
        <v>9</v>
      </c>
      <c r="B207" s="286" t="s">
        <v>47</v>
      </c>
      <c r="C207" s="64">
        <v>1</v>
      </c>
      <c r="D207" s="305">
        <v>112.5</v>
      </c>
      <c r="E207" s="226">
        <v>0</v>
      </c>
      <c r="F207" s="301">
        <v>0</v>
      </c>
      <c r="G207" s="199">
        <v>0</v>
      </c>
      <c r="H207" s="64">
        <v>0</v>
      </c>
    </row>
    <row r="208" spans="1:8" s="350" customFormat="1" ht="17.100000000000001" customHeight="1">
      <c r="A208" s="64">
        <v>10</v>
      </c>
      <c r="B208" s="273" t="s">
        <v>339</v>
      </c>
      <c r="C208" s="64">
        <v>2</v>
      </c>
      <c r="D208" s="281">
        <v>916.64</v>
      </c>
      <c r="E208" s="578">
        <v>0</v>
      </c>
      <c r="F208" s="199">
        <v>0</v>
      </c>
      <c r="G208" s="199">
        <v>0</v>
      </c>
      <c r="H208" s="64">
        <v>0</v>
      </c>
    </row>
    <row r="209" spans="1:8" s="350" customFormat="1" ht="17.100000000000001" customHeight="1">
      <c r="A209" s="64">
        <v>11</v>
      </c>
      <c r="B209" s="286" t="s">
        <v>32</v>
      </c>
      <c r="C209" s="183">
        <v>2</v>
      </c>
      <c r="D209" s="579">
        <v>9.01</v>
      </c>
      <c r="E209" s="578">
        <v>0</v>
      </c>
      <c r="F209" s="183">
        <v>0</v>
      </c>
      <c r="G209" s="315">
        <v>0</v>
      </c>
      <c r="H209" s="183">
        <v>0</v>
      </c>
    </row>
    <row r="210" spans="1:8" s="350" customFormat="1" ht="17.100000000000001" customHeight="1">
      <c r="A210" s="64">
        <v>12</v>
      </c>
      <c r="B210" s="286" t="s">
        <v>42</v>
      </c>
      <c r="C210" s="135">
        <v>1</v>
      </c>
      <c r="D210" s="497">
        <v>4.95</v>
      </c>
      <c r="E210" s="226">
        <v>0</v>
      </c>
      <c r="F210" s="135">
        <v>0</v>
      </c>
      <c r="G210" s="226">
        <v>0</v>
      </c>
      <c r="H210" s="135">
        <v>0</v>
      </c>
    </row>
    <row r="211" spans="1:8" s="350" customFormat="1" ht="17.100000000000001" customHeight="1">
      <c r="A211" s="812" t="s">
        <v>157</v>
      </c>
      <c r="B211" s="813"/>
      <c r="C211" s="255">
        <f t="shared" ref="C211:H211" si="26">SUM(C199:C210)</f>
        <v>11</v>
      </c>
      <c r="D211" s="503">
        <f t="shared" si="26"/>
        <v>6283.68</v>
      </c>
      <c r="E211" s="505">
        <f t="shared" si="26"/>
        <v>1690694.368</v>
      </c>
      <c r="F211" s="505">
        <f t="shared" si="26"/>
        <v>5945458010</v>
      </c>
      <c r="G211" s="505">
        <f t="shared" si="26"/>
        <v>1444602000</v>
      </c>
      <c r="H211" s="255">
        <f t="shared" si="26"/>
        <v>2744</v>
      </c>
    </row>
    <row r="212" spans="1:8" ht="20.25">
      <c r="A212" s="48"/>
      <c r="B212" s="49"/>
      <c r="C212" s="66"/>
      <c r="D212" s="92"/>
      <c r="E212" s="93"/>
      <c r="F212" s="93"/>
      <c r="G212" s="93"/>
      <c r="H212" s="70"/>
    </row>
    <row r="213" spans="1:8" ht="15.75">
      <c r="A213" s="67"/>
      <c r="B213" s="68"/>
      <c r="C213" s="68"/>
      <c r="D213" s="63"/>
      <c r="E213" s="94"/>
      <c r="F213" s="94"/>
      <c r="G213" s="94"/>
      <c r="H213" s="26"/>
    </row>
    <row r="214" spans="1:8" ht="30.75">
      <c r="A214" s="822" t="s">
        <v>0</v>
      </c>
      <c r="B214" s="822"/>
      <c r="C214" s="822"/>
      <c r="D214" s="822"/>
      <c r="E214" s="822"/>
      <c r="F214" s="822"/>
      <c r="G214" s="822"/>
      <c r="H214" s="822"/>
    </row>
    <row r="215" spans="1:8" ht="25.5">
      <c r="A215" s="823" t="s">
        <v>178</v>
      </c>
      <c r="B215" s="823"/>
      <c r="C215" s="823"/>
      <c r="D215" s="823"/>
      <c r="E215" s="823"/>
      <c r="F215" s="823"/>
      <c r="G215" s="823"/>
      <c r="H215" s="823"/>
    </row>
    <row r="216" spans="1:8" ht="22.5">
      <c r="A216" s="835" t="s">
        <v>319</v>
      </c>
      <c r="B216" s="835"/>
      <c r="C216" s="835"/>
      <c r="D216" s="835"/>
      <c r="E216" s="835"/>
      <c r="F216" s="835"/>
      <c r="G216" s="835"/>
      <c r="H216" s="835"/>
    </row>
    <row r="218" spans="1:8" s="350" customFormat="1" ht="17.100000000000001" customHeight="1">
      <c r="A218" s="816" t="s">
        <v>2</v>
      </c>
      <c r="B218" s="817" t="s">
        <v>76</v>
      </c>
      <c r="C218" s="712" t="s">
        <v>4</v>
      </c>
      <c r="D218" s="673" t="s">
        <v>5</v>
      </c>
      <c r="E218" s="674" t="s">
        <v>6</v>
      </c>
      <c r="F218" s="674" t="s">
        <v>7</v>
      </c>
      <c r="G218" s="674" t="s">
        <v>8</v>
      </c>
      <c r="H218" s="712" t="s">
        <v>9</v>
      </c>
    </row>
    <row r="219" spans="1:8" s="350" customFormat="1" ht="17.100000000000001" customHeight="1">
      <c r="A219" s="816"/>
      <c r="B219" s="817"/>
      <c r="C219" s="675" t="s">
        <v>179</v>
      </c>
      <c r="D219" s="676" t="s">
        <v>77</v>
      </c>
      <c r="E219" s="106" t="s">
        <v>78</v>
      </c>
      <c r="F219" s="106" t="s">
        <v>79</v>
      </c>
      <c r="G219" s="106" t="s">
        <v>79</v>
      </c>
      <c r="H219" s="677" t="s">
        <v>12</v>
      </c>
    </row>
    <row r="220" spans="1:8" s="726" customFormat="1" ht="17.100000000000001" customHeight="1">
      <c r="A220" s="149">
        <v>1</v>
      </c>
      <c r="B220" s="149" t="s">
        <v>136</v>
      </c>
      <c r="C220" s="149">
        <f>C10</f>
        <v>1</v>
      </c>
      <c r="D220" s="670">
        <f t="shared" ref="D220:H220" si="27">D10</f>
        <v>4.3632999999999997</v>
      </c>
      <c r="E220" s="160">
        <f t="shared" si="27"/>
        <v>84</v>
      </c>
      <c r="F220" s="160">
        <f t="shared" si="27"/>
        <v>67200</v>
      </c>
      <c r="G220" s="149">
        <f t="shared" si="27"/>
        <v>15000</v>
      </c>
      <c r="H220" s="149">
        <f t="shared" si="27"/>
        <v>5</v>
      </c>
    </row>
    <row r="221" spans="1:8" s="726" customFormat="1" ht="17.100000000000001" customHeight="1">
      <c r="A221" s="149">
        <v>2</v>
      </c>
      <c r="B221" s="149" t="s">
        <v>91</v>
      </c>
      <c r="C221" s="149">
        <f t="shared" ref="C221:H221" si="28">C22</f>
        <v>12</v>
      </c>
      <c r="D221" s="670">
        <f t="shared" si="28"/>
        <v>629.755</v>
      </c>
      <c r="E221" s="160">
        <f t="shared" si="28"/>
        <v>761130</v>
      </c>
      <c r="F221" s="160">
        <f t="shared" si="28"/>
        <v>1596210000</v>
      </c>
      <c r="G221" s="149">
        <f t="shared" si="28"/>
        <v>816921070</v>
      </c>
      <c r="H221" s="149">
        <f t="shared" si="28"/>
        <v>421</v>
      </c>
    </row>
    <row r="222" spans="1:8" s="726" customFormat="1" ht="17.100000000000001" customHeight="1">
      <c r="A222" s="149">
        <v>3</v>
      </c>
      <c r="B222" s="149" t="s">
        <v>85</v>
      </c>
      <c r="C222" s="149">
        <f t="shared" ref="C222:H222" si="29">C28</f>
        <v>1</v>
      </c>
      <c r="D222" s="670">
        <f t="shared" si="29"/>
        <v>69.367000000000004</v>
      </c>
      <c r="E222" s="160">
        <f t="shared" si="29"/>
        <v>0</v>
      </c>
      <c r="F222" s="160">
        <f t="shared" si="29"/>
        <v>0</v>
      </c>
      <c r="G222" s="149">
        <f t="shared" si="29"/>
        <v>0</v>
      </c>
      <c r="H222" s="149">
        <f t="shared" si="29"/>
        <v>0</v>
      </c>
    </row>
    <row r="223" spans="1:8" s="726" customFormat="1" ht="17.100000000000001" customHeight="1">
      <c r="A223" s="149">
        <v>4</v>
      </c>
      <c r="B223" s="149" t="s">
        <v>148</v>
      </c>
      <c r="C223" s="149">
        <f t="shared" ref="C223:H223" si="30">C35</f>
        <v>2</v>
      </c>
      <c r="D223" s="670">
        <f t="shared" si="30"/>
        <v>84.717999999999989</v>
      </c>
      <c r="E223" s="160">
        <f t="shared" si="30"/>
        <v>1376934.85</v>
      </c>
      <c r="F223" s="160">
        <f t="shared" si="30"/>
        <v>10371000</v>
      </c>
      <c r="G223" s="149">
        <f t="shared" si="30"/>
        <v>109553000</v>
      </c>
      <c r="H223" s="149">
        <f t="shared" si="30"/>
        <v>320</v>
      </c>
    </row>
    <row r="224" spans="1:8" s="726" customFormat="1" ht="17.100000000000001" customHeight="1">
      <c r="A224" s="149">
        <v>5</v>
      </c>
      <c r="B224" s="149" t="s">
        <v>149</v>
      </c>
      <c r="C224" s="149">
        <f t="shared" ref="C224:H224" si="31">C43</f>
        <v>18</v>
      </c>
      <c r="D224" s="670">
        <f t="shared" si="31"/>
        <v>11953.73</v>
      </c>
      <c r="E224" s="160">
        <f t="shared" si="31"/>
        <v>7557288.1699999999</v>
      </c>
      <c r="F224" s="160">
        <f t="shared" si="31"/>
        <v>9810485021</v>
      </c>
      <c r="G224" s="149">
        <f t="shared" si="31"/>
        <v>543498205</v>
      </c>
      <c r="H224" s="149">
        <f t="shared" si="31"/>
        <v>158</v>
      </c>
    </row>
    <row r="225" spans="1:8" s="726" customFormat="1" ht="17.100000000000001" customHeight="1">
      <c r="A225" s="149">
        <v>6</v>
      </c>
      <c r="B225" s="149" t="s">
        <v>191</v>
      </c>
      <c r="C225" s="149">
        <f t="shared" ref="C225:H225" si="32">C50</f>
        <v>7</v>
      </c>
      <c r="D225" s="671">
        <f t="shared" si="32"/>
        <v>913.42000000000007</v>
      </c>
      <c r="E225" s="149">
        <f t="shared" si="32"/>
        <v>1650502</v>
      </c>
      <c r="F225" s="149">
        <f t="shared" si="32"/>
        <v>306514360</v>
      </c>
      <c r="G225" s="149">
        <f t="shared" si="32"/>
        <v>125518351</v>
      </c>
      <c r="H225" s="149">
        <f t="shared" si="32"/>
        <v>15</v>
      </c>
    </row>
    <row r="226" spans="1:8" s="726" customFormat="1" ht="17.100000000000001" customHeight="1">
      <c r="A226" s="149">
        <v>7</v>
      </c>
      <c r="B226" s="149" t="s">
        <v>80</v>
      </c>
      <c r="C226" s="149">
        <f t="shared" ref="C226:H226" si="33">C62</f>
        <v>8</v>
      </c>
      <c r="D226" s="670">
        <f t="shared" si="33"/>
        <v>3351.5544</v>
      </c>
      <c r="E226" s="160">
        <f t="shared" si="33"/>
        <v>8634400</v>
      </c>
      <c r="F226" s="160">
        <f t="shared" si="33"/>
        <v>21124965313.200001</v>
      </c>
      <c r="G226" s="149">
        <f t="shared" si="33"/>
        <v>7662351060</v>
      </c>
      <c r="H226" s="149">
        <f t="shared" si="33"/>
        <v>3506</v>
      </c>
    </row>
    <row r="227" spans="1:8" s="726" customFormat="1" ht="17.100000000000001" customHeight="1">
      <c r="A227" s="149">
        <v>8</v>
      </c>
      <c r="B227" s="149" t="s">
        <v>95</v>
      </c>
      <c r="C227" s="149">
        <f t="shared" ref="C227:H227" si="34">C69</f>
        <v>3</v>
      </c>
      <c r="D227" s="670">
        <f t="shared" si="34"/>
        <v>2743.74</v>
      </c>
      <c r="E227" s="160">
        <f t="shared" si="34"/>
        <v>1840360</v>
      </c>
      <c r="F227" s="160">
        <f t="shared" si="34"/>
        <v>2760540000</v>
      </c>
      <c r="G227" s="160">
        <f t="shared" si="34"/>
        <v>101562092</v>
      </c>
      <c r="H227" s="149">
        <f t="shared" si="34"/>
        <v>153</v>
      </c>
    </row>
    <row r="228" spans="1:8" s="726" customFormat="1" ht="17.100000000000001" customHeight="1">
      <c r="A228" s="149">
        <v>9</v>
      </c>
      <c r="B228" s="149" t="s">
        <v>103</v>
      </c>
      <c r="C228" s="149">
        <f t="shared" ref="C228:H228" si="35">C75</f>
        <v>2</v>
      </c>
      <c r="D228" s="670">
        <f t="shared" si="35"/>
        <v>1359.492</v>
      </c>
      <c r="E228" s="160">
        <f t="shared" si="35"/>
        <v>10249269</v>
      </c>
      <c r="F228" s="160">
        <f t="shared" si="35"/>
        <v>1383651315</v>
      </c>
      <c r="G228" s="149">
        <f t="shared" si="35"/>
        <v>821973717</v>
      </c>
      <c r="H228" s="149">
        <f t="shared" si="35"/>
        <v>1815</v>
      </c>
    </row>
    <row r="229" spans="1:8" s="726" customFormat="1" ht="17.100000000000001" customHeight="1">
      <c r="A229" s="149">
        <v>10</v>
      </c>
      <c r="B229" s="149" t="s">
        <v>151</v>
      </c>
      <c r="C229" s="149">
        <f t="shared" ref="C229:H229" si="36">C81</f>
        <v>2</v>
      </c>
      <c r="D229" s="670">
        <f t="shared" si="36"/>
        <v>9.9499999999999993</v>
      </c>
      <c r="E229" s="160">
        <f t="shared" si="36"/>
        <v>0</v>
      </c>
      <c r="F229" s="160">
        <f t="shared" si="36"/>
        <v>0</v>
      </c>
      <c r="G229" s="149">
        <f t="shared" si="36"/>
        <v>10000</v>
      </c>
      <c r="H229" s="149">
        <f t="shared" si="36"/>
        <v>0</v>
      </c>
    </row>
    <row r="230" spans="1:8" s="726" customFormat="1" ht="17.100000000000001" customHeight="1">
      <c r="A230" s="149">
        <v>11</v>
      </c>
      <c r="B230" s="149" t="s">
        <v>104</v>
      </c>
      <c r="C230" s="149">
        <f t="shared" ref="C230:H230" si="37">C87</f>
        <v>4</v>
      </c>
      <c r="D230" s="670">
        <f t="shared" si="37"/>
        <v>1232.8699999999999</v>
      </c>
      <c r="E230" s="160">
        <f t="shared" si="37"/>
        <v>828555.89</v>
      </c>
      <c r="F230" s="160">
        <f t="shared" si="37"/>
        <v>173996736.90000001</v>
      </c>
      <c r="G230" s="149">
        <f t="shared" si="37"/>
        <v>79271000</v>
      </c>
      <c r="H230" s="149">
        <f t="shared" si="37"/>
        <v>45</v>
      </c>
    </row>
    <row r="231" spans="1:8" s="726" customFormat="1" ht="17.100000000000001" customHeight="1">
      <c r="A231" s="149">
        <v>12</v>
      </c>
      <c r="B231" s="149" t="s">
        <v>86</v>
      </c>
      <c r="C231" s="149">
        <f t="shared" ref="C231:H231" si="38">C94</f>
        <v>2</v>
      </c>
      <c r="D231" s="670">
        <f t="shared" si="38"/>
        <v>29.481999999999999</v>
      </c>
      <c r="E231" s="160">
        <f t="shared" si="38"/>
        <v>0</v>
      </c>
      <c r="F231" s="160">
        <f t="shared" si="38"/>
        <v>0</v>
      </c>
      <c r="G231" s="149">
        <f t="shared" si="38"/>
        <v>0</v>
      </c>
      <c r="H231" s="149">
        <f t="shared" si="38"/>
        <v>2</v>
      </c>
    </row>
    <row r="232" spans="1:8" s="726" customFormat="1" ht="17.100000000000001" customHeight="1">
      <c r="A232" s="149">
        <v>13</v>
      </c>
      <c r="B232" s="149" t="s">
        <v>152</v>
      </c>
      <c r="C232" s="149">
        <f t="shared" ref="C232:H232" si="39">C101</f>
        <v>15</v>
      </c>
      <c r="D232" s="670">
        <f t="shared" si="39"/>
        <v>2104.2690000000002</v>
      </c>
      <c r="E232" s="160">
        <f t="shared" si="39"/>
        <v>2385194.7200000002</v>
      </c>
      <c r="F232" s="160">
        <f t="shared" si="39"/>
        <v>1457947979</v>
      </c>
      <c r="G232" s="149">
        <f t="shared" si="39"/>
        <v>219554000</v>
      </c>
      <c r="H232" s="149">
        <f t="shared" si="39"/>
        <v>385</v>
      </c>
    </row>
    <row r="233" spans="1:8" s="726" customFormat="1" ht="17.100000000000001" customHeight="1">
      <c r="A233" s="149">
        <v>14</v>
      </c>
      <c r="B233" s="149" t="s">
        <v>96</v>
      </c>
      <c r="C233" s="149">
        <f t="shared" ref="C233:H233" si="40">C107</f>
        <v>6</v>
      </c>
      <c r="D233" s="670">
        <f t="shared" si="40"/>
        <v>1084</v>
      </c>
      <c r="E233" s="160">
        <f t="shared" si="40"/>
        <v>0</v>
      </c>
      <c r="F233" s="160">
        <f t="shared" si="40"/>
        <v>0</v>
      </c>
      <c r="G233" s="149">
        <f t="shared" si="40"/>
        <v>431000</v>
      </c>
      <c r="H233" s="149">
        <f t="shared" si="40"/>
        <v>0</v>
      </c>
    </row>
    <row r="234" spans="1:8" s="726" customFormat="1" ht="17.100000000000001" customHeight="1">
      <c r="A234" s="149">
        <v>15</v>
      </c>
      <c r="B234" s="149" t="s">
        <v>83</v>
      </c>
      <c r="C234" s="149">
        <f t="shared" ref="C234:H234" si="41">C114</f>
        <v>10</v>
      </c>
      <c r="D234" s="670">
        <f t="shared" si="41"/>
        <v>809.71</v>
      </c>
      <c r="E234" s="160">
        <f t="shared" si="41"/>
        <v>1136686</v>
      </c>
      <c r="F234" s="160">
        <f t="shared" si="41"/>
        <v>2227600400</v>
      </c>
      <c r="G234" s="160">
        <f t="shared" si="41"/>
        <v>171462000</v>
      </c>
      <c r="H234" s="149">
        <f t="shared" si="41"/>
        <v>1915</v>
      </c>
    </row>
    <row r="235" spans="1:8" s="726" customFormat="1" ht="17.100000000000001" customHeight="1">
      <c r="A235" s="149">
        <v>16</v>
      </c>
      <c r="B235" s="149" t="s">
        <v>118</v>
      </c>
      <c r="C235" s="149">
        <f t="shared" ref="C235:H235" si="42">C120</f>
        <v>1</v>
      </c>
      <c r="D235" s="670">
        <f t="shared" si="42"/>
        <v>1516.8</v>
      </c>
      <c r="E235" s="160">
        <f t="shared" si="42"/>
        <v>791582.4</v>
      </c>
      <c r="F235" s="160">
        <f t="shared" si="42"/>
        <v>179926679.52000001</v>
      </c>
      <c r="G235" s="149">
        <f t="shared" si="42"/>
        <v>74263200</v>
      </c>
      <c r="H235" s="149">
        <f t="shared" si="42"/>
        <v>573</v>
      </c>
    </row>
    <row r="236" spans="1:8" s="726" customFormat="1" ht="17.100000000000001" customHeight="1">
      <c r="A236" s="149">
        <v>17</v>
      </c>
      <c r="B236" s="149" t="s">
        <v>87</v>
      </c>
      <c r="C236" s="149">
        <f t="shared" ref="C236:H236" si="43">C128</f>
        <v>5</v>
      </c>
      <c r="D236" s="670">
        <f t="shared" si="43"/>
        <v>595.59</v>
      </c>
      <c r="E236" s="160">
        <f t="shared" si="43"/>
        <v>4442672</v>
      </c>
      <c r="F236" s="160">
        <f t="shared" si="43"/>
        <v>1544520400</v>
      </c>
      <c r="G236" s="160">
        <f>G128</f>
        <v>339099000</v>
      </c>
      <c r="H236" s="149">
        <f t="shared" si="43"/>
        <v>470</v>
      </c>
    </row>
    <row r="237" spans="1:8" s="726" customFormat="1" ht="17.100000000000001" customHeight="1">
      <c r="A237" s="149">
        <v>18</v>
      </c>
      <c r="B237" s="149" t="s">
        <v>106</v>
      </c>
      <c r="C237" s="149">
        <f t="shared" ref="C237:H237" si="44">C135</f>
        <v>4</v>
      </c>
      <c r="D237" s="670">
        <f t="shared" si="44"/>
        <v>3033.72</v>
      </c>
      <c r="E237" s="160">
        <f t="shared" si="44"/>
        <v>441059.08999999997</v>
      </c>
      <c r="F237" s="160">
        <f t="shared" si="44"/>
        <v>143036291</v>
      </c>
      <c r="G237" s="149">
        <f t="shared" si="44"/>
        <v>37538000</v>
      </c>
      <c r="H237" s="149">
        <f t="shared" si="44"/>
        <v>165</v>
      </c>
    </row>
    <row r="238" spans="1:8" s="726" customFormat="1" ht="17.100000000000001" customHeight="1">
      <c r="A238" s="149">
        <v>19</v>
      </c>
      <c r="B238" s="149" t="s">
        <v>88</v>
      </c>
      <c r="C238" s="149">
        <f t="shared" ref="C238:H238" si="45">C148</f>
        <v>4</v>
      </c>
      <c r="D238" s="670">
        <f t="shared" si="45"/>
        <v>102.61</v>
      </c>
      <c r="E238" s="160">
        <f t="shared" si="45"/>
        <v>52375</v>
      </c>
      <c r="F238" s="160">
        <f t="shared" si="45"/>
        <v>36445000</v>
      </c>
      <c r="G238" s="160">
        <f t="shared" si="45"/>
        <v>4271000</v>
      </c>
      <c r="H238" s="149">
        <f t="shared" si="45"/>
        <v>0</v>
      </c>
    </row>
    <row r="239" spans="1:8" s="726" customFormat="1" ht="17.100000000000001" customHeight="1">
      <c r="A239" s="149">
        <v>20</v>
      </c>
      <c r="B239" s="149" t="s">
        <v>107</v>
      </c>
      <c r="C239" s="149">
        <f t="shared" ref="C239:H239" si="46">C141</f>
        <v>8</v>
      </c>
      <c r="D239" s="670">
        <f t="shared" si="46"/>
        <v>4210.0200000000004</v>
      </c>
      <c r="E239" s="160">
        <f t="shared" si="46"/>
        <v>11692063.289999999</v>
      </c>
      <c r="F239" s="160">
        <f t="shared" si="46"/>
        <v>1169206300</v>
      </c>
      <c r="G239" s="149">
        <f t="shared" si="46"/>
        <v>964802621</v>
      </c>
      <c r="H239" s="149">
        <f t="shared" si="46"/>
        <v>345</v>
      </c>
    </row>
    <row r="240" spans="1:8" s="726" customFormat="1" ht="17.100000000000001" customHeight="1">
      <c r="A240" s="149">
        <v>21</v>
      </c>
      <c r="B240" s="149" t="s">
        <v>89</v>
      </c>
      <c r="C240" s="149">
        <f t="shared" ref="C240:H240" si="47">C159</f>
        <v>3</v>
      </c>
      <c r="D240" s="670">
        <f t="shared" si="47"/>
        <v>1725.82</v>
      </c>
      <c r="E240" s="160">
        <f t="shared" si="47"/>
        <v>333008</v>
      </c>
      <c r="F240" s="160">
        <f t="shared" si="47"/>
        <v>9727060000</v>
      </c>
      <c r="G240" s="149">
        <f t="shared" si="47"/>
        <v>3142371000</v>
      </c>
      <c r="H240" s="149">
        <f t="shared" si="47"/>
        <v>1520</v>
      </c>
    </row>
    <row r="241" spans="1:8" s="726" customFormat="1" ht="17.100000000000001" customHeight="1">
      <c r="A241" s="149">
        <v>22</v>
      </c>
      <c r="B241" s="149" t="s">
        <v>119</v>
      </c>
      <c r="C241" s="149">
        <f t="shared" ref="C241:H241" si="48">C165</f>
        <v>1</v>
      </c>
      <c r="D241" s="670">
        <f t="shared" si="48"/>
        <v>895.42</v>
      </c>
      <c r="E241" s="160">
        <f t="shared" si="48"/>
        <v>2377543.21</v>
      </c>
      <c r="F241" s="160">
        <f t="shared" si="48"/>
        <v>0</v>
      </c>
      <c r="G241" s="149">
        <f t="shared" si="48"/>
        <v>180426000</v>
      </c>
      <c r="H241" s="149">
        <f t="shared" si="48"/>
        <v>68</v>
      </c>
    </row>
    <row r="242" spans="1:8" s="726" customFormat="1" ht="17.100000000000001" customHeight="1">
      <c r="A242" s="149">
        <v>23</v>
      </c>
      <c r="B242" s="149" t="s">
        <v>313</v>
      </c>
      <c r="C242" s="149">
        <f t="shared" ref="C242:H242" si="49">C172</f>
        <v>10</v>
      </c>
      <c r="D242" s="671">
        <f t="shared" si="49"/>
        <v>56.174999999999997</v>
      </c>
      <c r="E242" s="149">
        <f t="shared" si="49"/>
        <v>0</v>
      </c>
      <c r="F242" s="149">
        <f t="shared" si="49"/>
        <v>0</v>
      </c>
      <c r="G242" s="149">
        <f t="shared" si="49"/>
        <v>128090</v>
      </c>
      <c r="H242" s="149">
        <f t="shared" si="49"/>
        <v>0</v>
      </c>
    </row>
    <row r="243" spans="1:8" s="726" customFormat="1" ht="17.100000000000001" customHeight="1">
      <c r="A243" s="149">
        <v>24</v>
      </c>
      <c r="B243" s="149" t="s">
        <v>90</v>
      </c>
      <c r="C243" s="149">
        <f t="shared" ref="C243:H243" si="50">C180</f>
        <v>9</v>
      </c>
      <c r="D243" s="670">
        <f t="shared" si="50"/>
        <v>1239.01</v>
      </c>
      <c r="E243" s="160">
        <f t="shared" si="50"/>
        <v>11599655</v>
      </c>
      <c r="F243" s="160">
        <f t="shared" si="50"/>
        <v>1596205650</v>
      </c>
      <c r="G243" s="149">
        <f t="shared" si="50"/>
        <v>929315000</v>
      </c>
      <c r="H243" s="149">
        <f t="shared" si="50"/>
        <v>1140</v>
      </c>
    </row>
    <row r="244" spans="1:8" s="726" customFormat="1" ht="17.100000000000001" customHeight="1">
      <c r="A244" s="149">
        <v>25</v>
      </c>
      <c r="B244" s="149" t="s">
        <v>94</v>
      </c>
      <c r="C244" s="149">
        <f t="shared" ref="C244:H244" si="51">C188</f>
        <v>8</v>
      </c>
      <c r="D244" s="670">
        <f t="shared" si="51"/>
        <v>2585</v>
      </c>
      <c r="E244" s="160">
        <f t="shared" si="51"/>
        <v>20046721</v>
      </c>
      <c r="F244" s="160">
        <f t="shared" si="51"/>
        <v>5011680250</v>
      </c>
      <c r="G244" s="149">
        <f t="shared" si="51"/>
        <v>1616395000</v>
      </c>
      <c r="H244" s="149">
        <f t="shared" si="51"/>
        <v>421</v>
      </c>
    </row>
    <row r="245" spans="1:8" s="726" customFormat="1" ht="17.100000000000001" customHeight="1">
      <c r="A245" s="149">
        <v>26</v>
      </c>
      <c r="B245" s="157" t="s">
        <v>115</v>
      </c>
      <c r="C245" s="672">
        <f t="shared" ref="C245:H245" si="52">C194</f>
        <v>6</v>
      </c>
      <c r="D245" s="670">
        <f t="shared" si="52"/>
        <v>29.258299999999998</v>
      </c>
      <c r="E245" s="160">
        <f t="shared" si="52"/>
        <v>0</v>
      </c>
      <c r="F245" s="160">
        <f t="shared" si="52"/>
        <v>0</v>
      </c>
      <c r="G245" s="149">
        <f t="shared" si="52"/>
        <v>63000</v>
      </c>
      <c r="H245" s="149">
        <f t="shared" si="52"/>
        <v>0</v>
      </c>
    </row>
    <row r="246" spans="1:8" s="726" customFormat="1" ht="17.100000000000001" customHeight="1">
      <c r="A246" s="149">
        <v>27</v>
      </c>
      <c r="B246" s="157" t="s">
        <v>82</v>
      </c>
      <c r="C246" s="672">
        <f>C211</f>
        <v>11</v>
      </c>
      <c r="D246" s="670">
        <f t="shared" ref="D246:H246" si="53">D211</f>
        <v>6283.68</v>
      </c>
      <c r="E246" s="160">
        <f t="shared" si="53"/>
        <v>1690694.368</v>
      </c>
      <c r="F246" s="160">
        <f t="shared" si="53"/>
        <v>5945458010</v>
      </c>
      <c r="G246" s="149">
        <f t="shared" si="53"/>
        <v>1444602000</v>
      </c>
      <c r="H246" s="149">
        <f t="shared" si="53"/>
        <v>2744</v>
      </c>
    </row>
    <row r="247" spans="1:8" s="350" customFormat="1" ht="17.100000000000001" customHeight="1">
      <c r="A247" s="833" t="s">
        <v>157</v>
      </c>
      <c r="B247" s="834"/>
      <c r="C247" s="664">
        <f t="shared" ref="C247:H247" si="54">SUM(C220:C246)</f>
        <v>163</v>
      </c>
      <c r="D247" s="665">
        <f t="shared" si="54"/>
        <v>48653.524000000005</v>
      </c>
      <c r="E247" s="666">
        <f t="shared" si="54"/>
        <v>89887777.988000005</v>
      </c>
      <c r="F247" s="667">
        <f t="shared" si="54"/>
        <v>66205887905.619995</v>
      </c>
      <c r="G247" s="668">
        <f t="shared" si="54"/>
        <v>19385394406</v>
      </c>
      <c r="H247" s="669">
        <f t="shared" si="54"/>
        <v>16186</v>
      </c>
    </row>
  </sheetData>
  <sortState ref="A16:H27">
    <sortCondition ref="A15"/>
  </sortState>
  <mergeCells count="144">
    <mergeCell ref="A247:B247"/>
    <mergeCell ref="A128:B128"/>
    <mergeCell ref="A135:B135"/>
    <mergeCell ref="A141:B141"/>
    <mergeCell ref="A148:B148"/>
    <mergeCell ref="A159:B159"/>
    <mergeCell ref="A165:B165"/>
    <mergeCell ref="A172:B172"/>
    <mergeCell ref="A180:B180"/>
    <mergeCell ref="A188:B188"/>
    <mergeCell ref="A137:H137"/>
    <mergeCell ref="A143:H143"/>
    <mergeCell ref="A131:A132"/>
    <mergeCell ref="B131:B132"/>
    <mergeCell ref="C131:C132"/>
    <mergeCell ref="A130:H130"/>
    <mergeCell ref="A138:A139"/>
    <mergeCell ref="B138:B139"/>
    <mergeCell ref="C138:C139"/>
    <mergeCell ref="A175:A176"/>
    <mergeCell ref="B175:B176"/>
    <mergeCell ref="C175:C176"/>
    <mergeCell ref="A174:H174"/>
    <mergeCell ref="A216:H216"/>
    <mergeCell ref="A35:B35"/>
    <mergeCell ref="A43:B43"/>
    <mergeCell ref="A50:B50"/>
    <mergeCell ref="A62:B62"/>
    <mergeCell ref="A69:B69"/>
    <mergeCell ref="A75:B75"/>
    <mergeCell ref="A81:B81"/>
    <mergeCell ref="A87:B87"/>
    <mergeCell ref="A94:B94"/>
    <mergeCell ref="A37:H37"/>
    <mergeCell ref="A65:A66"/>
    <mergeCell ref="B65:B66"/>
    <mergeCell ref="C65:C66"/>
    <mergeCell ref="A90:H90"/>
    <mergeCell ref="A78:A79"/>
    <mergeCell ref="B78:B79"/>
    <mergeCell ref="C78:C79"/>
    <mergeCell ref="A77:H77"/>
    <mergeCell ref="C52:E52"/>
    <mergeCell ref="A53:A54"/>
    <mergeCell ref="B53:B54"/>
    <mergeCell ref="C53:C54"/>
    <mergeCell ref="A72:A73"/>
    <mergeCell ref="B72:B73"/>
    <mergeCell ref="A1:H1"/>
    <mergeCell ref="A2:H2"/>
    <mergeCell ref="A3:H3"/>
    <mergeCell ref="A6:A7"/>
    <mergeCell ref="B6:B7"/>
    <mergeCell ref="C6:C7"/>
    <mergeCell ref="A5:H5"/>
    <mergeCell ref="A31:A32"/>
    <mergeCell ref="B31:B32"/>
    <mergeCell ref="C31:C32"/>
    <mergeCell ref="A30:H30"/>
    <mergeCell ref="A24:H24"/>
    <mergeCell ref="A12:H12"/>
    <mergeCell ref="A13:A14"/>
    <mergeCell ref="B13:B14"/>
    <mergeCell ref="C13:C14"/>
    <mergeCell ref="A25:A26"/>
    <mergeCell ref="B25:B26"/>
    <mergeCell ref="C25:C26"/>
    <mergeCell ref="A10:B10"/>
    <mergeCell ref="A22:B22"/>
    <mergeCell ref="A28:B28"/>
    <mergeCell ref="C72:C73"/>
    <mergeCell ref="A71:H71"/>
    <mergeCell ref="A84:A85"/>
    <mergeCell ref="B84:B85"/>
    <mergeCell ref="C84:C85"/>
    <mergeCell ref="A83:H83"/>
    <mergeCell ref="A38:A39"/>
    <mergeCell ref="B38:B39"/>
    <mergeCell ref="C38:C39"/>
    <mergeCell ref="A45:H45"/>
    <mergeCell ref="A103:H103"/>
    <mergeCell ref="A91:A92"/>
    <mergeCell ref="B91:B92"/>
    <mergeCell ref="C91:C92"/>
    <mergeCell ref="A97:A98"/>
    <mergeCell ref="B97:B98"/>
    <mergeCell ref="C97:C98"/>
    <mergeCell ref="A96:H96"/>
    <mergeCell ref="A101:B101"/>
    <mergeCell ref="A110:A111"/>
    <mergeCell ref="B110:B111"/>
    <mergeCell ref="C110:C111"/>
    <mergeCell ref="A114:B114"/>
    <mergeCell ref="A120:B120"/>
    <mergeCell ref="A109:H109"/>
    <mergeCell ref="A104:A105"/>
    <mergeCell ref="B104:B105"/>
    <mergeCell ref="C104:C105"/>
    <mergeCell ref="A107:B107"/>
    <mergeCell ref="B168:B169"/>
    <mergeCell ref="C168:C169"/>
    <mergeCell ref="A117:A118"/>
    <mergeCell ref="B117:B118"/>
    <mergeCell ref="C117:C118"/>
    <mergeCell ref="A123:A124"/>
    <mergeCell ref="B123:B124"/>
    <mergeCell ref="C123:C124"/>
    <mergeCell ref="A116:H116"/>
    <mergeCell ref="A122:H122"/>
    <mergeCell ref="A144:A145"/>
    <mergeCell ref="B144:B145"/>
    <mergeCell ref="C144:C145"/>
    <mergeCell ref="A152:A153"/>
    <mergeCell ref="B152:B153"/>
    <mergeCell ref="C152:C153"/>
    <mergeCell ref="A162:A163"/>
    <mergeCell ref="B162:B163"/>
    <mergeCell ref="C162:C163"/>
    <mergeCell ref="A151:H151"/>
    <mergeCell ref="A161:H161"/>
    <mergeCell ref="A211:B211"/>
    <mergeCell ref="A194:B194"/>
    <mergeCell ref="A218:A219"/>
    <mergeCell ref="B218:B219"/>
    <mergeCell ref="A46:A47"/>
    <mergeCell ref="B46:B47"/>
    <mergeCell ref="C46:C47"/>
    <mergeCell ref="A64:H64"/>
    <mergeCell ref="A197:A198"/>
    <mergeCell ref="B197:B198"/>
    <mergeCell ref="C197:C198"/>
    <mergeCell ref="A214:H214"/>
    <mergeCell ref="A215:H215"/>
    <mergeCell ref="A196:H196"/>
    <mergeCell ref="A183:A184"/>
    <mergeCell ref="B183:B184"/>
    <mergeCell ref="C183:C184"/>
    <mergeCell ref="A191:A192"/>
    <mergeCell ref="B191:B192"/>
    <mergeCell ref="C191:C192"/>
    <mergeCell ref="A182:H182"/>
    <mergeCell ref="A190:H190"/>
    <mergeCell ref="A167:H167"/>
    <mergeCell ref="A168:A169"/>
  </mergeCells>
  <pageMargins left="0.9" right="0.57999999999999996" top="0.75" bottom="0.75" header="0.3" footer="0.3"/>
  <pageSetup paperSize="9" scale="75" orientation="portrait" r:id="rId1"/>
  <rowBreaks count="4" manualBreakCount="4">
    <brk id="51" max="7" man="1"/>
    <brk id="108" max="7" man="1"/>
    <brk id="166" max="7" man="1"/>
    <brk id="21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98"/>
  <sheetViews>
    <sheetView topLeftCell="A779" workbookViewId="0">
      <selection activeCell="K14" sqref="K14"/>
    </sheetView>
  </sheetViews>
  <sheetFormatPr defaultColWidth="9.140625" defaultRowHeight="15"/>
  <cols>
    <col min="1" max="1" width="6" style="85" customWidth="1"/>
    <col min="2" max="2" width="27.28515625" style="85" customWidth="1"/>
    <col min="3" max="3" width="9.140625" style="85"/>
    <col min="4" max="4" width="14.28515625" style="85" customWidth="1"/>
    <col min="5" max="5" width="17.42578125" style="85" customWidth="1"/>
    <col min="6" max="6" width="20.42578125" style="85" customWidth="1"/>
    <col min="7" max="7" width="15.42578125" style="85" customWidth="1"/>
    <col min="8" max="8" width="13.140625" style="85" customWidth="1"/>
    <col min="9" max="12" width="9.140625" style="85"/>
    <col min="13" max="13" width="12.5703125" style="85" customWidth="1"/>
    <col min="14" max="16384" width="9.140625" style="85"/>
  </cols>
  <sheetData>
    <row r="1" spans="1:8" ht="28.5" customHeight="1">
      <c r="A1" s="841" t="s">
        <v>180</v>
      </c>
      <c r="B1" s="841"/>
      <c r="C1" s="841"/>
      <c r="D1" s="841"/>
      <c r="E1" s="841"/>
      <c r="F1" s="841"/>
      <c r="G1" s="841"/>
      <c r="H1" s="841"/>
    </row>
    <row r="2" spans="1:8" ht="25.5" customHeight="1">
      <c r="A2" s="850" t="s">
        <v>181</v>
      </c>
      <c r="B2" s="850"/>
      <c r="C2" s="850"/>
      <c r="D2" s="850"/>
      <c r="E2" s="850"/>
      <c r="F2" s="850"/>
      <c r="G2" s="850"/>
      <c r="H2" s="850"/>
    </row>
    <row r="3" spans="1:8" ht="22.5" customHeight="1">
      <c r="A3" s="851" t="s">
        <v>318</v>
      </c>
      <c r="B3" s="851"/>
      <c r="C3" s="851"/>
      <c r="D3" s="851"/>
      <c r="E3" s="851"/>
      <c r="F3" s="851"/>
      <c r="G3" s="851"/>
      <c r="H3" s="851"/>
    </row>
    <row r="4" spans="1:8" ht="20.25">
      <c r="A4" s="89"/>
      <c r="B4" s="89"/>
      <c r="C4" s="89"/>
      <c r="D4" s="89"/>
      <c r="E4" s="89"/>
      <c r="F4" s="89"/>
      <c r="G4" s="89"/>
      <c r="H4" s="89"/>
    </row>
    <row r="5" spans="1:8">
      <c r="A5" s="852" t="s">
        <v>136</v>
      </c>
      <c r="B5" s="852"/>
      <c r="C5" s="852"/>
      <c r="D5" s="852"/>
      <c r="E5" s="852"/>
      <c r="F5" s="852"/>
      <c r="G5" s="852"/>
      <c r="H5" s="852"/>
    </row>
    <row r="6" spans="1:8" s="350" customFormat="1" ht="17.100000000000001" customHeight="1">
      <c r="A6" s="839" t="s">
        <v>182</v>
      </c>
      <c r="B6" s="839" t="s">
        <v>3</v>
      </c>
      <c r="C6" s="839" t="s">
        <v>4</v>
      </c>
      <c r="D6" s="352" t="s">
        <v>5</v>
      </c>
      <c r="E6" s="353" t="s">
        <v>6</v>
      </c>
      <c r="F6" s="354" t="s">
        <v>7</v>
      </c>
      <c r="G6" s="354" t="s">
        <v>8</v>
      </c>
      <c r="H6" s="353" t="s">
        <v>9</v>
      </c>
    </row>
    <row r="7" spans="1:8" s="350" customFormat="1" ht="17.100000000000001" customHeight="1">
      <c r="A7" s="840"/>
      <c r="B7" s="840"/>
      <c r="C7" s="840"/>
      <c r="D7" s="310" t="s">
        <v>317</v>
      </c>
      <c r="E7" s="355" t="s">
        <v>78</v>
      </c>
      <c r="F7" s="356" t="s">
        <v>79</v>
      </c>
      <c r="G7" s="356" t="s">
        <v>79</v>
      </c>
      <c r="H7" s="311" t="s">
        <v>12</v>
      </c>
    </row>
    <row r="8" spans="1:8" s="350" customFormat="1" ht="17.100000000000001" customHeight="1">
      <c r="A8" s="186">
        <v>1</v>
      </c>
      <c r="B8" s="64" t="s">
        <v>61</v>
      </c>
      <c r="C8" s="195">
        <v>215</v>
      </c>
      <c r="D8" s="195">
        <v>185.34</v>
      </c>
      <c r="E8" s="195">
        <v>736136</v>
      </c>
      <c r="F8" s="357">
        <v>736136000</v>
      </c>
      <c r="G8" s="195">
        <v>107124000</v>
      </c>
      <c r="H8" s="195">
        <v>5</v>
      </c>
    </row>
    <row r="9" spans="1:8" s="350" customFormat="1" ht="17.100000000000001" customHeight="1">
      <c r="A9" s="110">
        <f>+A8+1</f>
        <v>2</v>
      </c>
      <c r="B9" s="64" t="s">
        <v>57</v>
      </c>
      <c r="C9" s="195">
        <v>61</v>
      </c>
      <c r="D9" s="195">
        <v>169.11</v>
      </c>
      <c r="E9" s="195">
        <v>210875</v>
      </c>
      <c r="F9" s="358">
        <v>210875000</v>
      </c>
      <c r="G9" s="195">
        <v>33287000</v>
      </c>
      <c r="H9" s="195">
        <v>5</v>
      </c>
    </row>
    <row r="10" spans="1:8" s="350" customFormat="1" ht="17.100000000000001" customHeight="1">
      <c r="A10" s="110">
        <f>+A9+1</f>
        <v>3</v>
      </c>
      <c r="B10" s="64" t="s">
        <v>62</v>
      </c>
      <c r="C10" s="195">
        <v>11</v>
      </c>
      <c r="D10" s="195">
        <v>11</v>
      </c>
      <c r="E10" s="195">
        <v>13600</v>
      </c>
      <c r="F10" s="359">
        <v>680000</v>
      </c>
      <c r="G10" s="195">
        <v>3394000</v>
      </c>
      <c r="H10" s="195">
        <v>5</v>
      </c>
    </row>
    <row r="11" spans="1:8" s="350" customFormat="1" ht="17.100000000000001" customHeight="1">
      <c r="A11" s="110">
        <v>4</v>
      </c>
      <c r="B11" s="64" t="s">
        <v>183</v>
      </c>
      <c r="C11" s="195">
        <v>1</v>
      </c>
      <c r="D11" s="360">
        <v>2.25</v>
      </c>
      <c r="E11" s="195">
        <v>0</v>
      </c>
      <c r="F11" s="361">
        <v>0</v>
      </c>
      <c r="G11" s="195">
        <v>45000</v>
      </c>
      <c r="H11" s="195">
        <v>0</v>
      </c>
    </row>
    <row r="12" spans="1:8" s="350" customFormat="1" ht="17.100000000000001" customHeight="1">
      <c r="A12" s="110">
        <f>+A11+1</f>
        <v>5</v>
      </c>
      <c r="B12" s="64" t="s">
        <v>58</v>
      </c>
      <c r="C12" s="64">
        <v>0</v>
      </c>
      <c r="D12" s="309">
        <v>0</v>
      </c>
      <c r="E12" s="195">
        <v>94538</v>
      </c>
      <c r="F12" s="362">
        <v>9453800</v>
      </c>
      <c r="G12" s="195">
        <v>5049000</v>
      </c>
      <c r="H12" s="199">
        <v>0</v>
      </c>
    </row>
    <row r="13" spans="1:8" s="350" customFormat="1" ht="17.100000000000001" customHeight="1">
      <c r="A13" s="64">
        <v>6</v>
      </c>
      <c r="B13" s="273" t="s">
        <v>156</v>
      </c>
      <c r="C13" s="184">
        <v>504</v>
      </c>
      <c r="D13" s="184">
        <v>2492.7399999999998</v>
      </c>
      <c r="E13" s="184">
        <v>305233</v>
      </c>
      <c r="F13" s="184">
        <v>91569900</v>
      </c>
      <c r="G13" s="204">
        <v>24877000</v>
      </c>
      <c r="H13" s="204">
        <v>5</v>
      </c>
    </row>
    <row r="14" spans="1:8" s="350" customFormat="1" ht="17.100000000000001" customHeight="1">
      <c r="A14" s="110"/>
      <c r="B14" s="64" t="s">
        <v>74</v>
      </c>
      <c r="C14" s="64"/>
      <c r="D14" s="309"/>
      <c r="E14" s="309"/>
      <c r="F14" s="64"/>
      <c r="G14" s="195">
        <v>6513000</v>
      </c>
      <c r="H14" s="199"/>
    </row>
    <row r="15" spans="1:8" s="350" customFormat="1" ht="17.100000000000001" customHeight="1">
      <c r="A15" s="110"/>
      <c r="B15" s="64" t="s">
        <v>48</v>
      </c>
      <c r="C15" s="64"/>
      <c r="D15" s="309"/>
      <c r="E15" s="309"/>
      <c r="F15" s="64"/>
      <c r="G15" s="363">
        <v>26155000</v>
      </c>
      <c r="H15" s="199"/>
    </row>
    <row r="16" spans="1:8" s="350" customFormat="1" ht="17.100000000000001" customHeight="1">
      <c r="A16" s="844" t="s">
        <v>49</v>
      </c>
      <c r="B16" s="845"/>
      <c r="C16" s="351">
        <f>SUM(C8:C15)</f>
        <v>792</v>
      </c>
      <c r="D16" s="351">
        <f t="shared" ref="D16:H16" si="0">SUM(D8:D15)</f>
        <v>2860.4399999999996</v>
      </c>
      <c r="E16" s="351">
        <f t="shared" si="0"/>
        <v>1360382</v>
      </c>
      <c r="F16" s="351">
        <f t="shared" si="0"/>
        <v>1048714700</v>
      </c>
      <c r="G16" s="351">
        <f t="shared" si="0"/>
        <v>206444000</v>
      </c>
      <c r="H16" s="351">
        <f t="shared" si="0"/>
        <v>20</v>
      </c>
    </row>
    <row r="17" spans="1:8" s="350" customFormat="1" ht="17.100000000000001" customHeight="1">
      <c r="A17" s="364"/>
      <c r="B17" s="365"/>
      <c r="C17" s="365"/>
      <c r="D17" s="366"/>
      <c r="E17" s="365"/>
      <c r="F17" s="367"/>
      <c r="G17" s="367"/>
      <c r="H17" s="368"/>
    </row>
    <row r="18" spans="1:8" s="350" customFormat="1" ht="17.100000000000001" customHeight="1">
      <c r="A18" s="853" t="s">
        <v>91</v>
      </c>
      <c r="B18" s="853"/>
      <c r="C18" s="853"/>
      <c r="D18" s="853"/>
      <c r="E18" s="853"/>
      <c r="F18" s="853"/>
      <c r="G18" s="853"/>
      <c r="H18" s="853"/>
    </row>
    <row r="19" spans="1:8" s="350" customFormat="1" ht="17.100000000000001" customHeight="1">
      <c r="A19" s="839" t="s">
        <v>182</v>
      </c>
      <c r="B19" s="839" t="s">
        <v>3</v>
      </c>
      <c r="C19" s="839" t="s">
        <v>4</v>
      </c>
      <c r="D19" s="352" t="s">
        <v>5</v>
      </c>
      <c r="E19" s="353" t="s">
        <v>6</v>
      </c>
      <c r="F19" s="354" t="s">
        <v>7</v>
      </c>
      <c r="G19" s="354" t="s">
        <v>8</v>
      </c>
      <c r="H19" s="353" t="s">
        <v>9</v>
      </c>
    </row>
    <row r="20" spans="1:8" s="350" customFormat="1" ht="17.100000000000001" customHeight="1">
      <c r="A20" s="840"/>
      <c r="B20" s="840"/>
      <c r="C20" s="840"/>
      <c r="D20" s="310" t="s">
        <v>317</v>
      </c>
      <c r="E20" s="355" t="s">
        <v>78</v>
      </c>
      <c r="F20" s="356" t="s">
        <v>79</v>
      </c>
      <c r="G20" s="356" t="s">
        <v>79</v>
      </c>
      <c r="H20" s="311" t="s">
        <v>12</v>
      </c>
    </row>
    <row r="21" spans="1:8" s="350" customFormat="1" ht="17.100000000000001" customHeight="1">
      <c r="A21" s="110">
        <v>1</v>
      </c>
      <c r="B21" s="64" t="s">
        <v>61</v>
      </c>
      <c r="C21" s="64">
        <v>26</v>
      </c>
      <c r="D21" s="309">
        <v>16.95</v>
      </c>
      <c r="E21" s="64">
        <v>28129.75</v>
      </c>
      <c r="F21" s="199">
        <v>42194625</v>
      </c>
      <c r="G21" s="199">
        <v>4677000</v>
      </c>
      <c r="H21" s="110">
        <v>50</v>
      </c>
    </row>
    <row r="22" spans="1:8" s="350" customFormat="1" ht="17.100000000000001" customHeight="1">
      <c r="A22" s="110">
        <f t="shared" ref="A22" si="1">+A21+1</f>
        <v>2</v>
      </c>
      <c r="B22" s="64" t="s">
        <v>57</v>
      </c>
      <c r="C22" s="64">
        <v>2</v>
      </c>
      <c r="D22" s="309">
        <v>4</v>
      </c>
      <c r="E22" s="64">
        <v>4481.25</v>
      </c>
      <c r="F22" s="199">
        <v>8066250</v>
      </c>
      <c r="G22" s="199">
        <v>678000</v>
      </c>
      <c r="H22" s="110">
        <v>5</v>
      </c>
    </row>
    <row r="23" spans="1:8" s="350" customFormat="1" ht="17.100000000000001" customHeight="1">
      <c r="A23" s="110">
        <v>3</v>
      </c>
      <c r="B23" s="64" t="s">
        <v>144</v>
      </c>
      <c r="C23" s="64">
        <v>175</v>
      </c>
      <c r="D23" s="309">
        <v>168</v>
      </c>
      <c r="E23" s="64">
        <v>25993278</v>
      </c>
      <c r="F23" s="199">
        <v>6498319500</v>
      </c>
      <c r="G23" s="199">
        <v>39432000</v>
      </c>
      <c r="H23" s="110">
        <v>750</v>
      </c>
    </row>
    <row r="24" spans="1:8" s="350" customFormat="1" ht="17.100000000000001" customHeight="1">
      <c r="A24" s="110">
        <v>4</v>
      </c>
      <c r="B24" s="64" t="s">
        <v>67</v>
      </c>
      <c r="C24" s="64">
        <v>1</v>
      </c>
      <c r="D24" s="309">
        <v>1</v>
      </c>
      <c r="E24" s="64">
        <v>0</v>
      </c>
      <c r="F24" s="199">
        <v>0</v>
      </c>
      <c r="G24" s="199">
        <v>82000</v>
      </c>
      <c r="H24" s="110">
        <v>0</v>
      </c>
    </row>
    <row r="25" spans="1:8" s="350" customFormat="1" ht="17.100000000000001" customHeight="1">
      <c r="A25" s="110">
        <v>5</v>
      </c>
      <c r="B25" s="64" t="s">
        <v>185</v>
      </c>
      <c r="C25" s="64">
        <v>0</v>
      </c>
      <c r="D25" s="309">
        <v>0</v>
      </c>
      <c r="E25" s="64">
        <v>2845741</v>
      </c>
      <c r="F25" s="199">
        <v>626063020</v>
      </c>
      <c r="G25" s="199">
        <v>1949000</v>
      </c>
      <c r="H25" s="110">
        <v>40</v>
      </c>
    </row>
    <row r="26" spans="1:8" s="350" customFormat="1" ht="17.100000000000001" customHeight="1">
      <c r="A26" s="110">
        <v>6</v>
      </c>
      <c r="B26" s="64" t="s">
        <v>131</v>
      </c>
      <c r="C26" s="64">
        <v>0</v>
      </c>
      <c r="D26" s="309">
        <v>0</v>
      </c>
      <c r="E26" s="64">
        <v>263025</v>
      </c>
      <c r="F26" s="199">
        <v>315630000</v>
      </c>
      <c r="G26" s="199">
        <v>6484000</v>
      </c>
      <c r="H26" s="110">
        <v>120</v>
      </c>
    </row>
    <row r="27" spans="1:8" s="350" customFormat="1" ht="17.100000000000001" customHeight="1">
      <c r="A27" s="110">
        <v>7</v>
      </c>
      <c r="B27" s="277" t="s">
        <v>161</v>
      </c>
      <c r="C27" s="64">
        <v>262</v>
      </c>
      <c r="D27" s="309">
        <v>1245.7</v>
      </c>
      <c r="E27" s="64">
        <v>224616</v>
      </c>
      <c r="F27" s="199">
        <v>90392400</v>
      </c>
      <c r="G27" s="199">
        <v>18134000</v>
      </c>
      <c r="H27" s="110">
        <v>931</v>
      </c>
    </row>
    <row r="28" spans="1:8" s="350" customFormat="1" ht="17.100000000000001" customHeight="1">
      <c r="A28" s="110">
        <v>8</v>
      </c>
      <c r="B28" s="277" t="s">
        <v>64</v>
      </c>
      <c r="C28" s="64">
        <v>0</v>
      </c>
      <c r="D28" s="309">
        <v>0</v>
      </c>
      <c r="E28" s="64">
        <v>578209</v>
      </c>
      <c r="F28" s="199">
        <v>20237315</v>
      </c>
      <c r="G28" s="199">
        <v>2023732</v>
      </c>
      <c r="H28" s="110">
        <v>25</v>
      </c>
    </row>
    <row r="29" spans="1:8" s="350" customFormat="1" ht="17.100000000000001" customHeight="1">
      <c r="A29" s="110"/>
      <c r="B29" s="64" t="s">
        <v>74</v>
      </c>
      <c r="C29" s="64"/>
      <c r="D29" s="309"/>
      <c r="E29" s="64"/>
      <c r="F29" s="199"/>
      <c r="G29" s="199">
        <v>22116000</v>
      </c>
      <c r="H29" s="110"/>
    </row>
    <row r="30" spans="1:8" s="350" customFormat="1" ht="17.100000000000001" customHeight="1">
      <c r="A30" s="110"/>
      <c r="B30" s="64" t="s">
        <v>48</v>
      </c>
      <c r="C30" s="64"/>
      <c r="D30" s="309"/>
      <c r="E30" s="312"/>
      <c r="F30" s="199"/>
      <c r="G30" s="199">
        <v>13970198</v>
      </c>
      <c r="H30" s="110"/>
    </row>
    <row r="31" spans="1:8" s="350" customFormat="1" ht="17.100000000000001" customHeight="1">
      <c r="A31" s="844" t="s">
        <v>49</v>
      </c>
      <c r="B31" s="845"/>
      <c r="C31" s="369">
        <f>SUM(C21:C30)</f>
        <v>466</v>
      </c>
      <c r="D31" s="369">
        <f t="shared" ref="D31:H31" si="2">SUM(D21:D30)</f>
        <v>1435.65</v>
      </c>
      <c r="E31" s="369">
        <f t="shared" si="2"/>
        <v>29937480</v>
      </c>
      <c r="F31" s="369">
        <f t="shared" si="2"/>
        <v>7600903110</v>
      </c>
      <c r="G31" s="369">
        <f t="shared" si="2"/>
        <v>109545930</v>
      </c>
      <c r="H31" s="369">
        <f t="shared" si="2"/>
        <v>1921</v>
      </c>
    </row>
    <row r="32" spans="1:8" s="350" customFormat="1" ht="17.100000000000001" customHeight="1">
      <c r="A32" s="364"/>
      <c r="B32" s="370"/>
      <c r="C32" s="370"/>
      <c r="D32" s="371"/>
      <c r="E32" s="371"/>
      <c r="F32" s="372"/>
      <c r="G32" s="372"/>
      <c r="H32" s="368"/>
    </row>
    <row r="33" spans="1:8" s="350" customFormat="1" ht="17.100000000000001" customHeight="1">
      <c r="A33" s="838" t="s">
        <v>85</v>
      </c>
      <c r="B33" s="838"/>
      <c r="C33" s="838"/>
      <c r="D33" s="838"/>
      <c r="E33" s="838"/>
      <c r="F33" s="838"/>
      <c r="G33" s="838"/>
      <c r="H33" s="838"/>
    </row>
    <row r="34" spans="1:8" s="350" customFormat="1" ht="17.100000000000001" customHeight="1">
      <c r="A34" s="839" t="s">
        <v>182</v>
      </c>
      <c r="B34" s="839" t="s">
        <v>3</v>
      </c>
      <c r="C34" s="839" t="s">
        <v>4</v>
      </c>
      <c r="D34" s="352" t="s">
        <v>5</v>
      </c>
      <c r="E34" s="353" t="s">
        <v>6</v>
      </c>
      <c r="F34" s="354" t="s">
        <v>7</v>
      </c>
      <c r="G34" s="354" t="s">
        <v>8</v>
      </c>
      <c r="H34" s="353" t="s">
        <v>9</v>
      </c>
    </row>
    <row r="35" spans="1:8" s="350" customFormat="1" ht="17.100000000000001" customHeight="1">
      <c r="A35" s="840"/>
      <c r="B35" s="840"/>
      <c r="C35" s="840"/>
      <c r="D35" s="310" t="s">
        <v>317</v>
      </c>
      <c r="E35" s="310" t="s">
        <v>78</v>
      </c>
      <c r="F35" s="356" t="s">
        <v>79</v>
      </c>
      <c r="G35" s="356" t="s">
        <v>79</v>
      </c>
      <c r="H35" s="311" t="s">
        <v>12</v>
      </c>
    </row>
    <row r="36" spans="1:8" s="350" customFormat="1" ht="17.100000000000001" customHeight="1">
      <c r="A36" s="240">
        <v>1</v>
      </c>
      <c r="B36" s="64" t="s">
        <v>61</v>
      </c>
      <c r="C36" s="64">
        <v>73</v>
      </c>
      <c r="D36" s="64">
        <v>131.1174</v>
      </c>
      <c r="E36" s="64">
        <v>1950170</v>
      </c>
      <c r="F36" s="199">
        <v>1140983300</v>
      </c>
      <c r="G36" s="199">
        <v>175797000</v>
      </c>
      <c r="H36" s="64">
        <v>550</v>
      </c>
    </row>
    <row r="37" spans="1:8" s="350" customFormat="1" ht="17.100000000000001" customHeight="1">
      <c r="A37" s="64">
        <v>2</v>
      </c>
      <c r="B37" s="64" t="s">
        <v>62</v>
      </c>
      <c r="C37" s="64">
        <v>146</v>
      </c>
      <c r="D37" s="64">
        <v>144.89320000000001</v>
      </c>
      <c r="E37" s="64">
        <v>2875372</v>
      </c>
      <c r="F37" s="199">
        <v>1293917400</v>
      </c>
      <c r="G37" s="199">
        <v>110842184</v>
      </c>
      <c r="H37" s="64">
        <v>1150</v>
      </c>
    </row>
    <row r="38" spans="1:8" s="350" customFormat="1" ht="17.100000000000001" customHeight="1">
      <c r="A38" s="64">
        <v>3</v>
      </c>
      <c r="B38" s="64" t="s">
        <v>57</v>
      </c>
      <c r="C38" s="64">
        <v>1</v>
      </c>
      <c r="D38" s="64">
        <v>4</v>
      </c>
      <c r="E38" s="64">
        <v>12566</v>
      </c>
      <c r="F38" s="199">
        <v>8796200</v>
      </c>
      <c r="G38" s="199">
        <v>1267000</v>
      </c>
      <c r="H38" s="64">
        <v>10</v>
      </c>
    </row>
    <row r="39" spans="1:8" s="350" customFormat="1" ht="17.100000000000001" customHeight="1">
      <c r="A39" s="240">
        <v>4</v>
      </c>
      <c r="B39" s="64" t="s">
        <v>186</v>
      </c>
      <c r="C39" s="64">
        <v>1</v>
      </c>
      <c r="D39" s="64">
        <v>4.92</v>
      </c>
      <c r="E39" s="64">
        <v>0</v>
      </c>
      <c r="F39" s="199">
        <v>0</v>
      </c>
      <c r="G39" s="199">
        <v>150000</v>
      </c>
      <c r="H39" s="64">
        <v>0</v>
      </c>
    </row>
    <row r="40" spans="1:8" s="350" customFormat="1" ht="17.100000000000001" customHeight="1">
      <c r="A40" s="64">
        <v>5</v>
      </c>
      <c r="B40" s="64" t="s">
        <v>54</v>
      </c>
      <c r="C40" s="64">
        <v>1</v>
      </c>
      <c r="D40" s="64">
        <v>1</v>
      </c>
      <c r="E40" s="64">
        <v>0</v>
      </c>
      <c r="F40" s="199">
        <v>0</v>
      </c>
      <c r="G40" s="199">
        <v>77000</v>
      </c>
      <c r="H40" s="64">
        <v>0</v>
      </c>
    </row>
    <row r="41" spans="1:8" s="350" customFormat="1" ht="17.100000000000001" customHeight="1">
      <c r="A41" s="64">
        <v>6</v>
      </c>
      <c r="B41" s="64" t="s">
        <v>53</v>
      </c>
      <c r="C41" s="64">
        <v>0</v>
      </c>
      <c r="D41" s="64">
        <v>0</v>
      </c>
      <c r="E41" s="64">
        <v>1204000</v>
      </c>
      <c r="F41" s="199">
        <v>1444800000</v>
      </c>
      <c r="G41" s="199">
        <v>36334250</v>
      </c>
      <c r="H41" s="64">
        <v>1360</v>
      </c>
    </row>
    <row r="42" spans="1:8" s="350" customFormat="1" ht="17.100000000000001" customHeight="1">
      <c r="A42" s="240">
        <v>7</v>
      </c>
      <c r="B42" s="64" t="s">
        <v>58</v>
      </c>
      <c r="C42" s="64">
        <v>1</v>
      </c>
      <c r="D42" s="64">
        <v>1096.56</v>
      </c>
      <c r="E42" s="64">
        <v>117960</v>
      </c>
      <c r="F42" s="199">
        <v>41286000</v>
      </c>
      <c r="G42" s="199">
        <v>10042824</v>
      </c>
      <c r="H42" s="64">
        <v>445</v>
      </c>
    </row>
    <row r="43" spans="1:8" s="350" customFormat="1" ht="17.100000000000001" customHeight="1">
      <c r="A43" s="64">
        <v>8</v>
      </c>
      <c r="B43" s="273" t="s">
        <v>161</v>
      </c>
      <c r="C43" s="64">
        <v>1</v>
      </c>
      <c r="D43" s="64">
        <v>4</v>
      </c>
      <c r="E43" s="64">
        <v>0</v>
      </c>
      <c r="F43" s="199">
        <v>0</v>
      </c>
      <c r="G43" s="199">
        <v>74000</v>
      </c>
      <c r="H43" s="64">
        <v>0</v>
      </c>
    </row>
    <row r="44" spans="1:8" s="350" customFormat="1" ht="17.100000000000001" customHeight="1">
      <c r="A44" s="64">
        <v>9</v>
      </c>
      <c r="B44" s="277" t="s">
        <v>43</v>
      </c>
      <c r="C44" s="301">
        <v>2</v>
      </c>
      <c r="D44" s="64">
        <v>8.5024999999999995</v>
      </c>
      <c r="E44" s="64">
        <v>19220.830000000002</v>
      </c>
      <c r="F44" s="199">
        <v>6727290.5</v>
      </c>
      <c r="G44" s="199">
        <v>1699000</v>
      </c>
      <c r="H44" s="64">
        <v>5</v>
      </c>
    </row>
    <row r="45" spans="1:8" s="350" customFormat="1" ht="17.100000000000001" customHeight="1">
      <c r="A45" s="240">
        <v>10</v>
      </c>
      <c r="B45" s="277" t="s">
        <v>45</v>
      </c>
      <c r="C45" s="301">
        <v>1</v>
      </c>
      <c r="D45" s="64">
        <v>20</v>
      </c>
      <c r="E45" s="199">
        <v>1528.77</v>
      </c>
      <c r="F45" s="199">
        <v>382192.5</v>
      </c>
      <c r="G45" s="199">
        <v>180000</v>
      </c>
      <c r="H45" s="64">
        <v>6</v>
      </c>
    </row>
    <row r="46" spans="1:8" s="350" customFormat="1" ht="17.100000000000001" customHeight="1">
      <c r="A46" s="240"/>
      <c r="B46" s="240" t="s">
        <v>74</v>
      </c>
      <c r="C46" s="64"/>
      <c r="D46" s="312"/>
      <c r="E46" s="312"/>
      <c r="F46" s="199"/>
      <c r="G46" s="199">
        <v>43763000</v>
      </c>
      <c r="H46" s="64"/>
    </row>
    <row r="47" spans="1:8" s="350" customFormat="1" ht="17.100000000000001" customHeight="1">
      <c r="A47" s="64"/>
      <c r="B47" s="339" t="s">
        <v>48</v>
      </c>
      <c r="C47" s="64"/>
      <c r="D47" s="312"/>
      <c r="E47" s="312"/>
      <c r="F47" s="199"/>
      <c r="G47" s="199">
        <v>77073742</v>
      </c>
      <c r="H47" s="64"/>
    </row>
    <row r="48" spans="1:8" s="350" customFormat="1" ht="17.100000000000001" customHeight="1">
      <c r="A48" s="844" t="s">
        <v>49</v>
      </c>
      <c r="B48" s="845"/>
      <c r="C48" s="351">
        <f>SUM(C36:C47)</f>
        <v>227</v>
      </c>
      <c r="D48" s="351">
        <f t="shared" ref="D48:H48" si="3">SUM(D36:D47)</f>
        <v>1414.9931000000001</v>
      </c>
      <c r="E48" s="351">
        <f t="shared" si="3"/>
        <v>6180817.5999999996</v>
      </c>
      <c r="F48" s="351">
        <f t="shared" si="3"/>
        <v>3936892383</v>
      </c>
      <c r="G48" s="351">
        <f t="shared" si="3"/>
        <v>457300000</v>
      </c>
      <c r="H48" s="351">
        <f t="shared" si="3"/>
        <v>3526</v>
      </c>
    </row>
    <row r="49" spans="1:8" s="350" customFormat="1" ht="17.100000000000001" customHeight="1">
      <c r="A49" s="373"/>
      <c r="B49" s="374"/>
      <c r="C49" s="374"/>
      <c r="D49" s="375"/>
      <c r="E49" s="374"/>
      <c r="F49" s="376"/>
      <c r="G49" s="376"/>
      <c r="H49" s="377"/>
    </row>
    <row r="50" spans="1:8" s="350" customFormat="1" ht="17.100000000000001" customHeight="1">
      <c r="A50" s="861" t="s">
        <v>143</v>
      </c>
      <c r="B50" s="861"/>
      <c r="C50" s="861"/>
      <c r="D50" s="861"/>
      <c r="E50" s="861"/>
      <c r="F50" s="861"/>
      <c r="G50" s="861"/>
      <c r="H50" s="861"/>
    </row>
    <row r="51" spans="1:8" s="350" customFormat="1" ht="17.100000000000001" customHeight="1">
      <c r="A51" s="839" t="s">
        <v>182</v>
      </c>
      <c r="B51" s="839" t="s">
        <v>3</v>
      </c>
      <c r="C51" s="839" t="s">
        <v>4</v>
      </c>
      <c r="D51" s="352" t="s">
        <v>5</v>
      </c>
      <c r="E51" s="353" t="s">
        <v>6</v>
      </c>
      <c r="F51" s="354" t="s">
        <v>7</v>
      </c>
      <c r="G51" s="354" t="s">
        <v>8</v>
      </c>
      <c r="H51" s="353" t="s">
        <v>9</v>
      </c>
    </row>
    <row r="52" spans="1:8" s="350" customFormat="1" ht="17.100000000000001" customHeight="1">
      <c r="A52" s="840"/>
      <c r="B52" s="840"/>
      <c r="C52" s="840"/>
      <c r="D52" s="310" t="s">
        <v>317</v>
      </c>
      <c r="E52" s="310" t="s">
        <v>78</v>
      </c>
      <c r="F52" s="356" t="s">
        <v>79</v>
      </c>
      <c r="G52" s="356" t="s">
        <v>79</v>
      </c>
      <c r="H52" s="311" t="s">
        <v>12</v>
      </c>
    </row>
    <row r="53" spans="1:8" s="350" customFormat="1" ht="17.100000000000001" customHeight="1">
      <c r="A53" s="110">
        <v>1</v>
      </c>
      <c r="B53" s="64" t="s">
        <v>61</v>
      </c>
      <c r="C53" s="64">
        <v>7</v>
      </c>
      <c r="D53" s="64">
        <v>27</v>
      </c>
      <c r="E53" s="198">
        <v>3385</v>
      </c>
      <c r="F53" s="64">
        <v>10155000</v>
      </c>
      <c r="G53" s="199">
        <v>3010000</v>
      </c>
      <c r="H53" s="199">
        <v>146</v>
      </c>
    </row>
    <row r="54" spans="1:8" s="350" customFormat="1" ht="17.100000000000001" customHeight="1">
      <c r="A54" s="110">
        <f>+A53+1</f>
        <v>2</v>
      </c>
      <c r="B54" s="64" t="s">
        <v>70</v>
      </c>
      <c r="C54" s="64">
        <v>15</v>
      </c>
      <c r="D54" s="64">
        <v>14.99</v>
      </c>
      <c r="E54" s="198">
        <v>1056610</v>
      </c>
      <c r="F54" s="64">
        <v>1352460800</v>
      </c>
      <c r="G54" s="199">
        <v>153473660</v>
      </c>
      <c r="H54" s="199">
        <v>5280</v>
      </c>
    </row>
    <row r="55" spans="1:8" s="350" customFormat="1" ht="17.100000000000001" customHeight="1">
      <c r="A55" s="110">
        <v>3</v>
      </c>
      <c r="B55" s="64" t="s">
        <v>62</v>
      </c>
      <c r="C55" s="183">
        <v>61</v>
      </c>
      <c r="D55" s="183">
        <v>61</v>
      </c>
      <c r="E55" s="715">
        <v>1050980</v>
      </c>
      <c r="F55" s="183">
        <v>210196000</v>
      </c>
      <c r="G55" s="315">
        <v>102480728</v>
      </c>
      <c r="H55" s="315">
        <v>9180</v>
      </c>
    </row>
    <row r="56" spans="1:8" s="350" customFormat="1" ht="17.100000000000001" customHeight="1">
      <c r="A56" s="110">
        <v>4</v>
      </c>
      <c r="B56" s="279" t="s">
        <v>333</v>
      </c>
      <c r="C56" s="135">
        <v>0</v>
      </c>
      <c r="D56" s="135">
        <v>0</v>
      </c>
      <c r="E56" s="204">
        <v>41280</v>
      </c>
      <c r="F56" s="135">
        <v>7224000</v>
      </c>
      <c r="G56" s="226">
        <v>2580340</v>
      </c>
      <c r="H56" s="226">
        <v>2460</v>
      </c>
    </row>
    <row r="57" spans="1:8" s="350" customFormat="1" ht="17.100000000000001" customHeight="1">
      <c r="A57" s="110">
        <v>5</v>
      </c>
      <c r="B57" s="64" t="s">
        <v>187</v>
      </c>
      <c r="C57" s="316">
        <v>0</v>
      </c>
      <c r="D57" s="317">
        <v>0</v>
      </c>
      <c r="E57" s="313">
        <v>180400</v>
      </c>
      <c r="F57" s="240">
        <v>22550000</v>
      </c>
      <c r="G57" s="318">
        <v>820850</v>
      </c>
      <c r="H57" s="318">
        <v>1511</v>
      </c>
    </row>
    <row r="58" spans="1:8" s="350" customFormat="1" ht="17.100000000000001" customHeight="1">
      <c r="A58" s="110">
        <v>6</v>
      </c>
      <c r="B58" s="64" t="s">
        <v>64</v>
      </c>
      <c r="C58" s="279">
        <v>0</v>
      </c>
      <c r="D58" s="135">
        <v>0</v>
      </c>
      <c r="E58" s="314">
        <v>48900</v>
      </c>
      <c r="F58" s="64">
        <v>2200500</v>
      </c>
      <c r="G58" s="315">
        <v>1349160</v>
      </c>
      <c r="H58" s="199">
        <v>610</v>
      </c>
    </row>
    <row r="59" spans="1:8" s="350" customFormat="1" ht="17.100000000000001" customHeight="1">
      <c r="A59" s="110"/>
      <c r="B59" s="64" t="s">
        <v>74</v>
      </c>
      <c r="C59" s="279"/>
      <c r="D59" s="319"/>
      <c r="E59" s="314"/>
      <c r="F59" s="279"/>
      <c r="G59" s="286">
        <v>8241660</v>
      </c>
      <c r="H59" s="306"/>
    </row>
    <row r="60" spans="1:8" s="350" customFormat="1" ht="17.100000000000001" customHeight="1">
      <c r="A60" s="110"/>
      <c r="B60" s="64" t="s">
        <v>48</v>
      </c>
      <c r="C60" s="279"/>
      <c r="D60" s="319"/>
      <c r="E60" s="314"/>
      <c r="F60" s="279"/>
      <c r="G60" s="286">
        <v>4431602</v>
      </c>
      <c r="H60" s="306"/>
    </row>
    <row r="61" spans="1:8" s="350" customFormat="1" ht="17.100000000000001" customHeight="1">
      <c r="A61" s="844" t="s">
        <v>49</v>
      </c>
      <c r="B61" s="845"/>
      <c r="C61" s="351">
        <f>SUM(C53:C60)</f>
        <v>83</v>
      </c>
      <c r="D61" s="351">
        <f t="shared" ref="D61:H61" si="4">SUM(D53:D60)</f>
        <v>102.99000000000001</v>
      </c>
      <c r="E61" s="351">
        <f t="shared" si="4"/>
        <v>2381555</v>
      </c>
      <c r="F61" s="351">
        <f t="shared" si="4"/>
        <v>1604786300</v>
      </c>
      <c r="G61" s="351">
        <f t="shared" si="4"/>
        <v>276388000</v>
      </c>
      <c r="H61" s="351">
        <f t="shared" si="4"/>
        <v>19187</v>
      </c>
    </row>
    <row r="62" spans="1:8" s="350" customFormat="1" ht="17.100000000000001" customHeight="1">
      <c r="A62" s="378"/>
      <c r="B62" s="379"/>
      <c r="C62" s="379"/>
      <c r="D62" s="380"/>
      <c r="E62" s="380"/>
      <c r="F62" s="381"/>
      <c r="G62" s="381"/>
      <c r="H62" s="382"/>
    </row>
    <row r="63" spans="1:8" s="350" customFormat="1" ht="17.100000000000001" customHeight="1">
      <c r="A63" s="838" t="s">
        <v>148</v>
      </c>
      <c r="B63" s="838"/>
      <c r="C63" s="838"/>
      <c r="D63" s="838"/>
      <c r="E63" s="838"/>
      <c r="F63" s="838"/>
      <c r="G63" s="838"/>
      <c r="H63" s="838"/>
    </row>
    <row r="64" spans="1:8" s="350" customFormat="1" ht="17.100000000000001" customHeight="1">
      <c r="A64" s="839" t="s">
        <v>182</v>
      </c>
      <c r="B64" s="839" t="s">
        <v>3</v>
      </c>
      <c r="C64" s="839" t="s">
        <v>4</v>
      </c>
      <c r="D64" s="352" t="s">
        <v>5</v>
      </c>
      <c r="E64" s="353" t="s">
        <v>6</v>
      </c>
      <c r="F64" s="354" t="s">
        <v>7</v>
      </c>
      <c r="G64" s="354" t="s">
        <v>8</v>
      </c>
      <c r="H64" s="353" t="s">
        <v>9</v>
      </c>
    </row>
    <row r="65" spans="1:8" s="350" customFormat="1" ht="17.100000000000001" customHeight="1">
      <c r="A65" s="840"/>
      <c r="B65" s="840"/>
      <c r="C65" s="840"/>
      <c r="D65" s="310" t="s">
        <v>317</v>
      </c>
      <c r="E65" s="310" t="s">
        <v>78</v>
      </c>
      <c r="F65" s="356" t="s">
        <v>79</v>
      </c>
      <c r="G65" s="356" t="s">
        <v>79</v>
      </c>
      <c r="H65" s="311" t="s">
        <v>12</v>
      </c>
    </row>
    <row r="66" spans="1:8" s="350" customFormat="1" ht="17.100000000000001" customHeight="1">
      <c r="A66" s="110">
        <v>1</v>
      </c>
      <c r="B66" s="64" t="s">
        <v>61</v>
      </c>
      <c r="C66" s="110">
        <v>93</v>
      </c>
      <c r="D66" s="309">
        <v>140</v>
      </c>
      <c r="E66" s="64">
        <v>760416.66</v>
      </c>
      <c r="F66" s="199">
        <v>1140618990</v>
      </c>
      <c r="G66" s="199">
        <v>209772000</v>
      </c>
      <c r="H66" s="110">
        <v>1000</v>
      </c>
    </row>
    <row r="67" spans="1:8" s="350" customFormat="1" ht="17.100000000000001" customHeight="1">
      <c r="A67" s="110">
        <f>+A66+1</f>
        <v>2</v>
      </c>
      <c r="B67" s="64" t="s">
        <v>59</v>
      </c>
      <c r="C67" s="64">
        <v>6</v>
      </c>
      <c r="D67" s="64">
        <v>6</v>
      </c>
      <c r="E67" s="198">
        <v>0</v>
      </c>
      <c r="F67" s="64">
        <v>0</v>
      </c>
      <c r="G67" s="199">
        <v>963000</v>
      </c>
      <c r="H67" s="199">
        <v>0</v>
      </c>
    </row>
    <row r="68" spans="1:8" s="350" customFormat="1" ht="17.100000000000001" customHeight="1">
      <c r="A68" s="110">
        <f>+A67+1</f>
        <v>3</v>
      </c>
      <c r="B68" s="64" t="s">
        <v>62</v>
      </c>
      <c r="C68" s="64">
        <v>26</v>
      </c>
      <c r="D68" s="64">
        <v>26</v>
      </c>
      <c r="E68" s="198">
        <v>750261.17</v>
      </c>
      <c r="F68" s="64">
        <v>150052234</v>
      </c>
      <c r="G68" s="199">
        <v>17256000</v>
      </c>
      <c r="H68" s="199">
        <v>250</v>
      </c>
    </row>
    <row r="69" spans="1:8" s="350" customFormat="1" ht="17.100000000000001" customHeight="1">
      <c r="A69" s="110">
        <f t="shared" ref="A69:A72" si="5">+A68+1</f>
        <v>4</v>
      </c>
      <c r="B69" s="64" t="s">
        <v>58</v>
      </c>
      <c r="C69" s="64">
        <v>0</v>
      </c>
      <c r="D69" s="64">
        <v>0</v>
      </c>
      <c r="E69" s="198">
        <v>0</v>
      </c>
      <c r="F69" s="64">
        <v>0</v>
      </c>
      <c r="G69" s="199">
        <v>0</v>
      </c>
      <c r="H69" s="199">
        <v>0</v>
      </c>
    </row>
    <row r="70" spans="1:8" s="350" customFormat="1" ht="17.100000000000001" customHeight="1">
      <c r="A70" s="110">
        <f t="shared" si="5"/>
        <v>5</v>
      </c>
      <c r="B70" s="64" t="s">
        <v>53</v>
      </c>
      <c r="C70" s="64">
        <v>0</v>
      </c>
      <c r="D70" s="64">
        <v>0</v>
      </c>
      <c r="E70" s="198">
        <v>18640</v>
      </c>
      <c r="F70" s="102">
        <v>932000</v>
      </c>
      <c r="G70" s="199">
        <v>466000</v>
      </c>
      <c r="H70" s="199">
        <v>100</v>
      </c>
    </row>
    <row r="71" spans="1:8" s="350" customFormat="1" ht="17.100000000000001" customHeight="1">
      <c r="A71" s="110">
        <f t="shared" si="5"/>
        <v>6</v>
      </c>
      <c r="B71" s="277" t="s">
        <v>26</v>
      </c>
      <c r="C71" s="64">
        <v>1</v>
      </c>
      <c r="D71" s="64">
        <v>71.322900000000004</v>
      </c>
      <c r="E71" s="320">
        <v>6532</v>
      </c>
      <c r="F71" s="102">
        <v>1306400</v>
      </c>
      <c r="G71" s="306">
        <v>609000</v>
      </c>
      <c r="H71" s="199">
        <v>20</v>
      </c>
    </row>
    <row r="72" spans="1:8" s="350" customFormat="1" ht="17.100000000000001" customHeight="1">
      <c r="A72" s="110">
        <f t="shared" si="5"/>
        <v>7</v>
      </c>
      <c r="B72" s="277" t="s">
        <v>45</v>
      </c>
      <c r="C72" s="64">
        <v>1</v>
      </c>
      <c r="D72" s="64">
        <v>63.386600000000001</v>
      </c>
      <c r="E72" s="320">
        <v>0</v>
      </c>
      <c r="F72" s="102">
        <v>0</v>
      </c>
      <c r="G72" s="306">
        <v>0</v>
      </c>
      <c r="H72" s="199">
        <v>0</v>
      </c>
    </row>
    <row r="73" spans="1:8" s="350" customFormat="1" ht="17.100000000000001" customHeight="1">
      <c r="A73" s="110"/>
      <c r="B73" s="64" t="s">
        <v>74</v>
      </c>
      <c r="C73" s="64"/>
      <c r="D73" s="198"/>
      <c r="E73" s="198"/>
      <c r="F73" s="240"/>
      <c r="G73" s="199">
        <v>69952000</v>
      </c>
      <c r="H73" s="199"/>
    </row>
    <row r="74" spans="1:8" s="350" customFormat="1" ht="17.100000000000001" customHeight="1">
      <c r="A74" s="110"/>
      <c r="B74" s="64" t="s">
        <v>48</v>
      </c>
      <c r="C74" s="64"/>
      <c r="D74" s="198"/>
      <c r="E74" s="198"/>
      <c r="F74" s="64"/>
      <c r="G74" s="199">
        <v>10377000</v>
      </c>
      <c r="H74" s="199"/>
    </row>
    <row r="75" spans="1:8" s="350" customFormat="1" ht="17.100000000000001" customHeight="1">
      <c r="A75" s="844" t="s">
        <v>49</v>
      </c>
      <c r="B75" s="845"/>
      <c r="C75" s="383">
        <f>SUM(C66:C74)</f>
        <v>127</v>
      </c>
      <c r="D75" s="383">
        <f t="shared" ref="D75:H75" si="6">SUM(D66:D74)</f>
        <v>306.70949999999999</v>
      </c>
      <c r="E75" s="383">
        <f t="shared" si="6"/>
        <v>1535849.83</v>
      </c>
      <c r="F75" s="383">
        <f t="shared" si="6"/>
        <v>1292909624</v>
      </c>
      <c r="G75" s="383">
        <f t="shared" si="6"/>
        <v>309395000</v>
      </c>
      <c r="H75" s="383">
        <f t="shared" si="6"/>
        <v>1370</v>
      </c>
    </row>
    <row r="76" spans="1:8" s="350" customFormat="1" ht="17.100000000000001" customHeight="1">
      <c r="A76" s="378"/>
      <c r="B76" s="379"/>
      <c r="C76" s="379"/>
      <c r="D76" s="380"/>
      <c r="E76" s="380"/>
      <c r="F76" s="381"/>
      <c r="G76" s="381"/>
      <c r="H76" s="382"/>
    </row>
    <row r="77" spans="1:8" s="350" customFormat="1" ht="17.100000000000001" customHeight="1">
      <c r="A77" s="364"/>
      <c r="B77" s="370"/>
      <c r="C77" s="370"/>
      <c r="D77" s="371"/>
      <c r="E77" s="371"/>
      <c r="F77" s="372"/>
      <c r="G77" s="372"/>
      <c r="H77" s="368"/>
    </row>
    <row r="78" spans="1:8" s="350" customFormat="1" ht="17.100000000000001" customHeight="1">
      <c r="A78" s="798" t="s">
        <v>138</v>
      </c>
      <c r="B78" s="798"/>
      <c r="C78" s="798"/>
      <c r="D78" s="798"/>
      <c r="E78" s="798"/>
      <c r="F78" s="798"/>
      <c r="G78" s="798"/>
      <c r="H78" s="798"/>
    </row>
    <row r="79" spans="1:8" s="350" customFormat="1" ht="17.100000000000001" customHeight="1">
      <c r="A79" s="854" t="s">
        <v>182</v>
      </c>
      <c r="B79" s="854" t="s">
        <v>3</v>
      </c>
      <c r="C79" s="854" t="s">
        <v>4</v>
      </c>
      <c r="D79" s="581" t="s">
        <v>5</v>
      </c>
      <c r="E79" s="582" t="s">
        <v>6</v>
      </c>
      <c r="F79" s="583" t="s">
        <v>7</v>
      </c>
      <c r="G79" s="583" t="s">
        <v>8</v>
      </c>
      <c r="H79" s="582" t="s">
        <v>9</v>
      </c>
    </row>
    <row r="80" spans="1:8" s="350" customFormat="1" ht="17.100000000000001" customHeight="1">
      <c r="A80" s="855"/>
      <c r="B80" s="855"/>
      <c r="C80" s="855"/>
      <c r="D80" s="584" t="s">
        <v>317</v>
      </c>
      <c r="E80" s="585" t="s">
        <v>78</v>
      </c>
      <c r="F80" s="586" t="s">
        <v>79</v>
      </c>
      <c r="G80" s="586" t="s">
        <v>79</v>
      </c>
      <c r="H80" s="587" t="s">
        <v>12</v>
      </c>
    </row>
    <row r="81" spans="1:8" s="350" customFormat="1" ht="17.100000000000001" customHeight="1">
      <c r="A81" s="102">
        <v>1</v>
      </c>
      <c r="B81" s="135" t="s">
        <v>62</v>
      </c>
      <c r="C81" s="184">
        <v>41</v>
      </c>
      <c r="D81" s="184">
        <v>41</v>
      </c>
      <c r="E81" s="384">
        <v>858784</v>
      </c>
      <c r="F81" s="204">
        <v>154581120</v>
      </c>
      <c r="G81" s="248">
        <v>39421000</v>
      </c>
      <c r="H81" s="184">
        <v>410</v>
      </c>
    </row>
    <row r="82" spans="1:8" s="350" customFormat="1" ht="17.100000000000001" customHeight="1">
      <c r="A82" s="102">
        <v>2</v>
      </c>
      <c r="B82" s="135" t="s">
        <v>70</v>
      </c>
      <c r="C82" s="184">
        <v>2</v>
      </c>
      <c r="D82" s="184">
        <v>2</v>
      </c>
      <c r="E82" s="384">
        <v>1485</v>
      </c>
      <c r="F82" s="204">
        <v>1188000</v>
      </c>
      <c r="G82" s="248">
        <v>18000</v>
      </c>
      <c r="H82" s="184">
        <v>10</v>
      </c>
    </row>
    <row r="83" spans="1:8" s="350" customFormat="1" ht="17.100000000000001" customHeight="1">
      <c r="A83" s="102">
        <v>3</v>
      </c>
      <c r="B83" s="135" t="s">
        <v>58</v>
      </c>
      <c r="C83" s="184">
        <v>1</v>
      </c>
      <c r="D83" s="184">
        <v>159.27000000000001</v>
      </c>
      <c r="E83" s="384">
        <v>65200</v>
      </c>
      <c r="F83" s="204">
        <v>24971600</v>
      </c>
      <c r="G83" s="248">
        <v>1956000</v>
      </c>
      <c r="H83" s="184">
        <v>100</v>
      </c>
    </row>
    <row r="84" spans="1:8" s="350" customFormat="1" ht="17.100000000000001" customHeight="1">
      <c r="A84" s="102">
        <v>4</v>
      </c>
      <c r="B84" s="135" t="s">
        <v>64</v>
      </c>
      <c r="C84" s="184">
        <v>0</v>
      </c>
      <c r="D84" s="184">
        <v>0</v>
      </c>
      <c r="E84" s="384">
        <v>962327</v>
      </c>
      <c r="F84" s="204">
        <v>67362890</v>
      </c>
      <c r="G84" s="248">
        <v>2887000</v>
      </c>
      <c r="H84" s="184">
        <v>0</v>
      </c>
    </row>
    <row r="85" spans="1:8" s="350" customFormat="1" ht="17.100000000000001" customHeight="1">
      <c r="A85" s="102">
        <v>5</v>
      </c>
      <c r="B85" s="135" t="s">
        <v>188</v>
      </c>
      <c r="C85" s="102">
        <v>0</v>
      </c>
      <c r="D85" s="327">
        <v>0</v>
      </c>
      <c r="E85" s="384">
        <v>292072</v>
      </c>
      <c r="F85" s="204">
        <v>73018000</v>
      </c>
      <c r="G85" s="248">
        <v>6718000</v>
      </c>
      <c r="H85" s="184">
        <v>0</v>
      </c>
    </row>
    <row r="86" spans="1:8" s="350" customFormat="1" ht="17.100000000000001" customHeight="1">
      <c r="A86" s="102"/>
      <c r="B86" s="135" t="s">
        <v>74</v>
      </c>
      <c r="C86" s="102"/>
      <c r="D86" s="327"/>
      <c r="E86" s="384"/>
      <c r="F86" s="204"/>
      <c r="G86" s="187">
        <v>26923000</v>
      </c>
      <c r="H86" s="102"/>
    </row>
    <row r="87" spans="1:8" s="350" customFormat="1" ht="17.100000000000001" customHeight="1">
      <c r="A87" s="102"/>
      <c r="B87" s="135" t="s">
        <v>48</v>
      </c>
      <c r="C87" s="102"/>
      <c r="D87" s="327"/>
      <c r="E87" s="327"/>
      <c r="F87" s="204"/>
      <c r="G87" s="321">
        <v>17222000</v>
      </c>
      <c r="H87" s="102"/>
    </row>
    <row r="88" spans="1:8" s="350" customFormat="1" ht="17.100000000000001" customHeight="1">
      <c r="A88" s="859" t="s">
        <v>49</v>
      </c>
      <c r="B88" s="860"/>
      <c r="C88" s="580">
        <f>SUM(C81:C87)</f>
        <v>44</v>
      </c>
      <c r="D88" s="580">
        <f t="shared" ref="D88:H88" si="7">SUM(D81:D87)</f>
        <v>202.27</v>
      </c>
      <c r="E88" s="580">
        <f t="shared" si="7"/>
        <v>2179868</v>
      </c>
      <c r="F88" s="580">
        <f t="shared" si="7"/>
        <v>321121610</v>
      </c>
      <c r="G88" s="580">
        <f t="shared" si="7"/>
        <v>95145000</v>
      </c>
      <c r="H88" s="580">
        <f t="shared" si="7"/>
        <v>520</v>
      </c>
    </row>
    <row r="89" spans="1:8" s="350" customFormat="1" ht="17.100000000000001" customHeight="1">
      <c r="A89" s="364"/>
      <c r="B89" s="370"/>
      <c r="C89" s="370"/>
      <c r="D89" s="371"/>
      <c r="E89" s="371"/>
      <c r="F89" s="372"/>
      <c r="G89" s="372"/>
      <c r="H89" s="368"/>
    </row>
    <row r="90" spans="1:8" s="350" customFormat="1" ht="17.100000000000001" customHeight="1">
      <c r="A90" s="364"/>
      <c r="B90" s="370"/>
      <c r="C90" s="370"/>
      <c r="D90" s="371"/>
      <c r="E90" s="371"/>
      <c r="F90" s="372"/>
      <c r="G90" s="372"/>
      <c r="H90" s="368"/>
    </row>
    <row r="91" spans="1:8" s="350" customFormat="1" ht="17.100000000000001" customHeight="1">
      <c r="A91" s="838" t="s">
        <v>149</v>
      </c>
      <c r="B91" s="838"/>
      <c r="C91" s="838"/>
      <c r="D91" s="838"/>
      <c r="E91" s="838"/>
      <c r="F91" s="838"/>
      <c r="G91" s="838"/>
      <c r="H91" s="838"/>
    </row>
    <row r="92" spans="1:8" s="350" customFormat="1" ht="17.100000000000001" customHeight="1">
      <c r="A92" s="854" t="s">
        <v>182</v>
      </c>
      <c r="B92" s="854" t="s">
        <v>3</v>
      </c>
      <c r="C92" s="854" t="s">
        <v>4</v>
      </c>
      <c r="D92" s="581" t="s">
        <v>5</v>
      </c>
      <c r="E92" s="582" t="s">
        <v>6</v>
      </c>
      <c r="F92" s="583" t="s">
        <v>7</v>
      </c>
      <c r="G92" s="583" t="s">
        <v>8</v>
      </c>
      <c r="H92" s="582" t="s">
        <v>9</v>
      </c>
    </row>
    <row r="93" spans="1:8" s="350" customFormat="1" ht="17.100000000000001" customHeight="1">
      <c r="A93" s="855"/>
      <c r="B93" s="855"/>
      <c r="C93" s="855"/>
      <c r="D93" s="584" t="s">
        <v>317</v>
      </c>
      <c r="E93" s="585" t="s">
        <v>78</v>
      </c>
      <c r="F93" s="586" t="s">
        <v>79</v>
      </c>
      <c r="G93" s="586" t="s">
        <v>79</v>
      </c>
      <c r="H93" s="587" t="s">
        <v>12</v>
      </c>
    </row>
    <row r="94" spans="1:8" s="350" customFormat="1" ht="17.100000000000001" customHeight="1">
      <c r="A94" s="113">
        <v>1</v>
      </c>
      <c r="B94" s="64" t="s">
        <v>57</v>
      </c>
      <c r="C94" s="64">
        <v>70</v>
      </c>
      <c r="D94" s="64">
        <v>182.65</v>
      </c>
      <c r="E94" s="198">
        <v>88753</v>
      </c>
      <c r="F94" s="64">
        <v>177506000</v>
      </c>
      <c r="G94" s="199">
        <v>29192023</v>
      </c>
      <c r="H94" s="199">
        <v>583</v>
      </c>
    </row>
    <row r="95" spans="1:8" s="350" customFormat="1" ht="17.100000000000001" customHeight="1">
      <c r="A95" s="113">
        <v>2</v>
      </c>
      <c r="B95" s="64" t="s">
        <v>52</v>
      </c>
      <c r="C95" s="64">
        <v>23</v>
      </c>
      <c r="D95" s="64">
        <v>48.44</v>
      </c>
      <c r="E95" s="229">
        <v>161251</v>
      </c>
      <c r="F95" s="357">
        <v>40312750</v>
      </c>
      <c r="G95" s="199">
        <v>29663988</v>
      </c>
      <c r="H95" s="199">
        <v>115</v>
      </c>
    </row>
    <row r="96" spans="1:8" s="350" customFormat="1" ht="17.100000000000001" customHeight="1">
      <c r="A96" s="113">
        <v>3</v>
      </c>
      <c r="B96" s="64" t="s">
        <v>70</v>
      </c>
      <c r="C96" s="64">
        <v>4</v>
      </c>
      <c r="D96" s="64">
        <v>9.1999999999999993</v>
      </c>
      <c r="E96" s="385">
        <v>210</v>
      </c>
      <c r="F96" s="357">
        <v>105000</v>
      </c>
      <c r="G96" s="199">
        <v>463000</v>
      </c>
      <c r="H96" s="199">
        <v>233</v>
      </c>
    </row>
    <row r="97" spans="1:8" s="350" customFormat="1" ht="17.100000000000001" customHeight="1">
      <c r="A97" s="113">
        <v>4</v>
      </c>
      <c r="B97" s="64" t="s">
        <v>189</v>
      </c>
      <c r="C97" s="64">
        <v>284</v>
      </c>
      <c r="D97" s="64">
        <v>282</v>
      </c>
      <c r="E97" s="322">
        <v>1947839</v>
      </c>
      <c r="F97" s="357">
        <v>389567800</v>
      </c>
      <c r="G97" s="199">
        <v>131060570</v>
      </c>
      <c r="H97" s="199">
        <v>1040</v>
      </c>
    </row>
    <row r="98" spans="1:8" s="350" customFormat="1" ht="17.100000000000001" customHeight="1">
      <c r="A98" s="113">
        <v>5</v>
      </c>
      <c r="B98" s="64" t="s">
        <v>190</v>
      </c>
      <c r="C98" s="64">
        <v>12</v>
      </c>
      <c r="D98" s="64">
        <v>28.82</v>
      </c>
      <c r="E98" s="229">
        <v>6897</v>
      </c>
      <c r="F98" s="357">
        <v>1517340</v>
      </c>
      <c r="G98" s="199">
        <v>2120619</v>
      </c>
      <c r="H98" s="199">
        <v>34</v>
      </c>
    </row>
    <row r="99" spans="1:8" s="350" customFormat="1" ht="17.100000000000001" customHeight="1">
      <c r="A99" s="113">
        <v>6</v>
      </c>
      <c r="B99" s="64" t="s">
        <v>58</v>
      </c>
      <c r="C99" s="64">
        <v>4</v>
      </c>
      <c r="D99" s="281">
        <v>8287.8009000000002</v>
      </c>
      <c r="E99" s="229">
        <v>2453858</v>
      </c>
      <c r="F99" s="361">
        <v>404886570</v>
      </c>
      <c r="G99" s="199">
        <v>209512004</v>
      </c>
      <c r="H99" s="199">
        <v>233</v>
      </c>
    </row>
    <row r="100" spans="1:8" s="350" customFormat="1" ht="17.100000000000001" customHeight="1">
      <c r="A100" s="113">
        <v>7</v>
      </c>
      <c r="B100" s="277" t="s">
        <v>25</v>
      </c>
      <c r="C100" s="64">
        <v>3</v>
      </c>
      <c r="D100" s="281">
        <v>14.9</v>
      </c>
      <c r="E100" s="199">
        <v>0</v>
      </c>
      <c r="F100" s="199">
        <v>0</v>
      </c>
      <c r="G100" s="199">
        <v>132375</v>
      </c>
      <c r="H100" s="199">
        <v>3</v>
      </c>
    </row>
    <row r="101" spans="1:8" s="350" customFormat="1" ht="17.100000000000001" customHeight="1">
      <c r="A101" s="113">
        <v>8</v>
      </c>
      <c r="B101" s="277" t="s">
        <v>30</v>
      </c>
      <c r="C101" s="64">
        <v>2</v>
      </c>
      <c r="D101" s="281">
        <v>340.68</v>
      </c>
      <c r="E101" s="199">
        <v>11821</v>
      </c>
      <c r="F101" s="199">
        <v>6501550</v>
      </c>
      <c r="G101" s="199">
        <v>2098250</v>
      </c>
      <c r="H101" s="199">
        <v>10</v>
      </c>
    </row>
    <row r="102" spans="1:8" s="350" customFormat="1" ht="17.100000000000001" customHeight="1">
      <c r="A102" s="113">
        <v>9</v>
      </c>
      <c r="B102" s="277" t="s">
        <v>43</v>
      </c>
      <c r="C102" s="64">
        <v>4</v>
      </c>
      <c r="D102" s="281">
        <v>18</v>
      </c>
      <c r="E102" s="199">
        <v>0</v>
      </c>
      <c r="F102" s="199">
        <v>0</v>
      </c>
      <c r="G102" s="199">
        <v>7000</v>
      </c>
      <c r="H102" s="199">
        <v>7</v>
      </c>
    </row>
    <row r="103" spans="1:8" s="350" customFormat="1" ht="17.100000000000001" customHeight="1">
      <c r="A103" s="113"/>
      <c r="B103" s="64" t="s">
        <v>74</v>
      </c>
      <c r="C103" s="64"/>
      <c r="D103" s="309"/>
      <c r="E103" s="229"/>
      <c r="F103" s="357"/>
      <c r="G103" s="199">
        <v>62123000</v>
      </c>
      <c r="H103" s="199"/>
    </row>
    <row r="104" spans="1:8" s="350" customFormat="1" ht="17.100000000000001" customHeight="1">
      <c r="A104" s="113"/>
      <c r="B104" s="64" t="s">
        <v>48</v>
      </c>
      <c r="C104" s="64"/>
      <c r="D104" s="309"/>
      <c r="E104" s="309"/>
      <c r="F104" s="64"/>
      <c r="G104" s="199">
        <v>139519000</v>
      </c>
      <c r="H104" s="199"/>
    </row>
    <row r="105" spans="1:8" s="350" customFormat="1" ht="17.100000000000001" customHeight="1">
      <c r="A105" s="844" t="s">
        <v>49</v>
      </c>
      <c r="B105" s="845"/>
      <c r="C105" s="351">
        <f>SUM(C94:C104)</f>
        <v>406</v>
      </c>
      <c r="D105" s="351">
        <f t="shared" ref="D105:H105" si="8">SUM(D94:D104)</f>
        <v>9212.4909000000007</v>
      </c>
      <c r="E105" s="351">
        <f t="shared" si="8"/>
        <v>4670629</v>
      </c>
      <c r="F105" s="351">
        <f t="shared" si="8"/>
        <v>1020397010</v>
      </c>
      <c r="G105" s="351">
        <f t="shared" si="8"/>
        <v>605891829</v>
      </c>
      <c r="H105" s="351">
        <f t="shared" si="8"/>
        <v>2258</v>
      </c>
    </row>
    <row r="106" spans="1:8" s="350" customFormat="1" ht="17.100000000000001" customHeight="1">
      <c r="A106" s="364"/>
      <c r="B106" s="365"/>
      <c r="C106" s="365"/>
      <c r="D106" s="366"/>
      <c r="E106" s="366"/>
      <c r="F106" s="367"/>
      <c r="G106" s="367"/>
      <c r="H106" s="368"/>
    </row>
    <row r="107" spans="1:8" s="350" customFormat="1" ht="17.100000000000001" customHeight="1">
      <c r="A107" s="838" t="s">
        <v>191</v>
      </c>
      <c r="B107" s="838"/>
      <c r="C107" s="838"/>
      <c r="D107" s="838"/>
      <c r="E107" s="838"/>
      <c r="F107" s="838"/>
      <c r="G107" s="838"/>
      <c r="H107" s="838"/>
    </row>
    <row r="108" spans="1:8" s="350" customFormat="1" ht="17.100000000000001" customHeight="1">
      <c r="A108" s="839" t="s">
        <v>182</v>
      </c>
      <c r="B108" s="839" t="s">
        <v>3</v>
      </c>
      <c r="C108" s="839" t="s">
        <v>4</v>
      </c>
      <c r="D108" s="352" t="s">
        <v>5</v>
      </c>
      <c r="E108" s="353" t="s">
        <v>6</v>
      </c>
      <c r="F108" s="354" t="s">
        <v>7</v>
      </c>
      <c r="G108" s="354" t="s">
        <v>8</v>
      </c>
      <c r="H108" s="353" t="s">
        <v>9</v>
      </c>
    </row>
    <row r="109" spans="1:8" s="350" customFormat="1" ht="17.100000000000001" customHeight="1">
      <c r="A109" s="840"/>
      <c r="B109" s="840"/>
      <c r="C109" s="840"/>
      <c r="D109" s="310" t="s">
        <v>317</v>
      </c>
      <c r="E109" s="355" t="s">
        <v>78</v>
      </c>
      <c r="F109" s="356" t="s">
        <v>79</v>
      </c>
      <c r="G109" s="356" t="s">
        <v>79</v>
      </c>
      <c r="H109" s="311" t="s">
        <v>12</v>
      </c>
    </row>
    <row r="110" spans="1:8" s="350" customFormat="1" ht="17.100000000000001" customHeight="1">
      <c r="A110" s="110">
        <v>1</v>
      </c>
      <c r="B110" s="64" t="s">
        <v>61</v>
      </c>
      <c r="C110" s="110">
        <v>1</v>
      </c>
      <c r="D110" s="309">
        <v>1</v>
      </c>
      <c r="E110" s="64">
        <v>17000</v>
      </c>
      <c r="F110" s="199">
        <v>1530000</v>
      </c>
      <c r="G110" s="199">
        <v>2359000</v>
      </c>
      <c r="H110" s="110">
        <v>6</v>
      </c>
    </row>
    <row r="111" spans="1:8" s="350" customFormat="1" ht="17.100000000000001" customHeight="1">
      <c r="A111" s="110">
        <f t="shared" ref="A111:A112" si="9">+A110+1</f>
        <v>2</v>
      </c>
      <c r="B111" s="64" t="s">
        <v>57</v>
      </c>
      <c r="C111" s="110">
        <v>11</v>
      </c>
      <c r="D111" s="309">
        <v>30.5</v>
      </c>
      <c r="E111" s="64">
        <v>126335.48</v>
      </c>
      <c r="F111" s="199">
        <v>141600000</v>
      </c>
      <c r="G111" s="199">
        <v>2546000</v>
      </c>
      <c r="H111" s="110">
        <v>46</v>
      </c>
    </row>
    <row r="112" spans="1:8" s="350" customFormat="1" ht="17.100000000000001" customHeight="1">
      <c r="A112" s="110">
        <f t="shared" si="9"/>
        <v>3</v>
      </c>
      <c r="B112" s="64" t="s">
        <v>144</v>
      </c>
      <c r="C112" s="110">
        <v>61</v>
      </c>
      <c r="D112" s="309">
        <v>61</v>
      </c>
      <c r="E112" s="64">
        <v>4111648</v>
      </c>
      <c r="F112" s="199">
        <v>336930000</v>
      </c>
      <c r="G112" s="199">
        <v>47073000</v>
      </c>
      <c r="H112" s="110">
        <v>261</v>
      </c>
    </row>
    <row r="113" spans="1:8" s="350" customFormat="1" ht="17.100000000000001" customHeight="1">
      <c r="A113" s="110">
        <v>4</v>
      </c>
      <c r="B113" s="64" t="s">
        <v>184</v>
      </c>
      <c r="C113" s="110">
        <v>1</v>
      </c>
      <c r="D113" s="309">
        <v>2467.77</v>
      </c>
      <c r="E113" s="64">
        <v>684522</v>
      </c>
      <c r="F113" s="199">
        <v>51184000</v>
      </c>
      <c r="G113" s="199">
        <v>23800000</v>
      </c>
      <c r="H113" s="110">
        <v>30</v>
      </c>
    </row>
    <row r="114" spans="1:8" s="350" customFormat="1" ht="17.100000000000001" customHeight="1">
      <c r="A114" s="110">
        <v>5</v>
      </c>
      <c r="B114" s="64" t="s">
        <v>186</v>
      </c>
      <c r="C114" s="110">
        <v>0</v>
      </c>
      <c r="D114" s="309">
        <v>0</v>
      </c>
      <c r="E114" s="64">
        <v>1008000</v>
      </c>
      <c r="F114" s="199">
        <v>7197000</v>
      </c>
      <c r="G114" s="199">
        <v>1258000</v>
      </c>
      <c r="H114" s="110">
        <v>258</v>
      </c>
    </row>
    <row r="115" spans="1:8" s="350" customFormat="1" ht="17.100000000000001" customHeight="1">
      <c r="A115" s="110">
        <v>6</v>
      </c>
      <c r="B115" s="64" t="s">
        <v>34</v>
      </c>
      <c r="C115" s="110">
        <v>2</v>
      </c>
      <c r="D115" s="309">
        <v>9</v>
      </c>
      <c r="E115" s="64">
        <v>3630</v>
      </c>
      <c r="F115" s="199">
        <v>690000</v>
      </c>
      <c r="G115" s="199">
        <v>186000</v>
      </c>
      <c r="H115" s="110">
        <v>9</v>
      </c>
    </row>
    <row r="116" spans="1:8" s="350" customFormat="1" ht="17.100000000000001" customHeight="1">
      <c r="A116" s="110">
        <v>7</v>
      </c>
      <c r="B116" s="64" t="s">
        <v>131</v>
      </c>
      <c r="C116" s="110">
        <v>0</v>
      </c>
      <c r="D116" s="309">
        <v>0</v>
      </c>
      <c r="E116" s="110">
        <v>169000</v>
      </c>
      <c r="F116" s="198">
        <v>8281000</v>
      </c>
      <c r="G116" s="198">
        <v>1596000</v>
      </c>
      <c r="H116" s="110">
        <v>230</v>
      </c>
    </row>
    <row r="117" spans="1:8" s="350" customFormat="1" ht="17.100000000000001" customHeight="1">
      <c r="A117" s="110">
        <v>8</v>
      </c>
      <c r="B117" s="386" t="s">
        <v>192</v>
      </c>
      <c r="C117" s="110">
        <v>6</v>
      </c>
      <c r="D117" s="309">
        <v>13.5</v>
      </c>
      <c r="E117" s="110">
        <v>420000</v>
      </c>
      <c r="F117" s="198">
        <v>37800000</v>
      </c>
      <c r="G117" s="198">
        <v>904000</v>
      </c>
      <c r="H117" s="110">
        <v>22</v>
      </c>
    </row>
    <row r="118" spans="1:8" s="350" customFormat="1" ht="17.100000000000001" customHeight="1">
      <c r="A118" s="110">
        <v>9</v>
      </c>
      <c r="B118" s="273" t="s">
        <v>161</v>
      </c>
      <c r="C118" s="110">
        <v>220</v>
      </c>
      <c r="D118" s="309">
        <v>910</v>
      </c>
      <c r="E118" s="110">
        <v>546250</v>
      </c>
      <c r="F118" s="198">
        <v>136562500</v>
      </c>
      <c r="G118" s="198">
        <v>37848613</v>
      </c>
      <c r="H118" s="110">
        <v>663</v>
      </c>
    </row>
    <row r="119" spans="1:8" s="350" customFormat="1" ht="17.100000000000001" customHeight="1">
      <c r="A119" s="110"/>
      <c r="B119" s="64" t="s">
        <v>74</v>
      </c>
      <c r="C119" s="323"/>
      <c r="D119" s="324"/>
      <c r="E119" s="64"/>
      <c r="F119" s="199"/>
      <c r="G119" s="199">
        <v>7453000</v>
      </c>
      <c r="H119" s="110"/>
    </row>
    <row r="120" spans="1:8" s="350" customFormat="1" ht="17.100000000000001" customHeight="1">
      <c r="A120" s="110"/>
      <c r="B120" s="64" t="s">
        <v>48</v>
      </c>
      <c r="C120" s="323"/>
      <c r="D120" s="324"/>
      <c r="E120" s="312"/>
      <c r="F120" s="199"/>
      <c r="G120" s="199">
        <v>4130000</v>
      </c>
      <c r="H120" s="110"/>
    </row>
    <row r="121" spans="1:8" s="350" customFormat="1" ht="17.100000000000001" customHeight="1">
      <c r="A121" s="844" t="s">
        <v>49</v>
      </c>
      <c r="B121" s="845"/>
      <c r="C121" s="369">
        <f>SUM(C110:C120)</f>
        <v>302</v>
      </c>
      <c r="D121" s="369">
        <f t="shared" ref="D121:H121" si="10">SUM(D110:D120)</f>
        <v>3492.77</v>
      </c>
      <c r="E121" s="369">
        <f t="shared" si="10"/>
        <v>7086385.4800000004</v>
      </c>
      <c r="F121" s="369">
        <f t="shared" si="10"/>
        <v>721774500</v>
      </c>
      <c r="G121" s="369">
        <f t="shared" si="10"/>
        <v>129153613</v>
      </c>
      <c r="H121" s="369">
        <f t="shared" si="10"/>
        <v>1525</v>
      </c>
    </row>
    <row r="122" spans="1:8" s="350" customFormat="1" ht="17.100000000000001" customHeight="1">
      <c r="A122" s="364"/>
      <c r="B122" s="365"/>
      <c r="C122" s="365"/>
      <c r="D122" s="366"/>
      <c r="E122" s="366"/>
      <c r="F122" s="367"/>
      <c r="G122" s="367"/>
      <c r="H122" s="368"/>
    </row>
    <row r="123" spans="1:8" s="350" customFormat="1" ht="17.100000000000001" customHeight="1">
      <c r="A123" s="364"/>
      <c r="B123" s="365"/>
      <c r="C123" s="365"/>
      <c r="D123" s="366"/>
      <c r="E123" s="366"/>
      <c r="F123" s="367"/>
      <c r="G123" s="367"/>
      <c r="H123" s="368"/>
    </row>
    <row r="124" spans="1:8" s="350" customFormat="1" ht="17.100000000000001" customHeight="1">
      <c r="A124" s="838" t="s">
        <v>139</v>
      </c>
      <c r="B124" s="838"/>
      <c r="C124" s="838"/>
      <c r="D124" s="838"/>
      <c r="E124" s="838"/>
      <c r="F124" s="838"/>
      <c r="G124" s="838"/>
      <c r="H124" s="838"/>
    </row>
    <row r="125" spans="1:8" s="350" customFormat="1" ht="17.100000000000001" customHeight="1">
      <c r="A125" s="839" t="s">
        <v>182</v>
      </c>
      <c r="B125" s="839" t="s">
        <v>3</v>
      </c>
      <c r="C125" s="839" t="s">
        <v>4</v>
      </c>
      <c r="D125" s="352" t="s">
        <v>5</v>
      </c>
      <c r="E125" s="353" t="s">
        <v>6</v>
      </c>
      <c r="F125" s="354" t="s">
        <v>7</v>
      </c>
      <c r="G125" s="354" t="s">
        <v>8</v>
      </c>
      <c r="H125" s="353" t="s">
        <v>9</v>
      </c>
    </row>
    <row r="126" spans="1:8" s="350" customFormat="1" ht="17.100000000000001" customHeight="1">
      <c r="A126" s="840"/>
      <c r="B126" s="840"/>
      <c r="C126" s="840"/>
      <c r="D126" s="310" t="s">
        <v>317</v>
      </c>
      <c r="E126" s="355" t="s">
        <v>78</v>
      </c>
      <c r="F126" s="356" t="s">
        <v>79</v>
      </c>
      <c r="G126" s="356" t="s">
        <v>79</v>
      </c>
      <c r="H126" s="311" t="s">
        <v>12</v>
      </c>
    </row>
    <row r="127" spans="1:8" s="350" customFormat="1" ht="17.100000000000001" customHeight="1">
      <c r="A127" s="186">
        <v>1</v>
      </c>
      <c r="B127" s="64" t="s">
        <v>70</v>
      </c>
      <c r="C127" s="64">
        <v>0</v>
      </c>
      <c r="D127" s="64">
        <v>0</v>
      </c>
      <c r="E127" s="204">
        <v>2101040</v>
      </c>
      <c r="F127" s="102">
        <v>2101040000</v>
      </c>
      <c r="G127" s="199">
        <v>275033000</v>
      </c>
      <c r="H127" s="199">
        <v>12000</v>
      </c>
    </row>
    <row r="128" spans="1:8" s="350" customFormat="1" ht="17.100000000000001" customHeight="1">
      <c r="A128" s="112">
        <f>+A127+1</f>
        <v>2</v>
      </c>
      <c r="B128" s="64" t="s">
        <v>62</v>
      </c>
      <c r="C128" s="64">
        <v>2</v>
      </c>
      <c r="D128" s="64">
        <v>2</v>
      </c>
      <c r="E128" s="198">
        <v>8992</v>
      </c>
      <c r="F128" s="64">
        <v>1798400</v>
      </c>
      <c r="G128" s="199">
        <v>235000</v>
      </c>
      <c r="H128" s="199">
        <v>10</v>
      </c>
    </row>
    <row r="129" spans="1:8" s="350" customFormat="1" ht="17.100000000000001" customHeight="1">
      <c r="A129" s="102">
        <v>3</v>
      </c>
      <c r="B129" s="301" t="s">
        <v>58</v>
      </c>
      <c r="C129" s="64">
        <v>1</v>
      </c>
      <c r="D129" s="64">
        <v>1675.85</v>
      </c>
      <c r="E129" s="198">
        <v>529260</v>
      </c>
      <c r="F129" s="64">
        <v>105852000</v>
      </c>
      <c r="G129" s="199">
        <v>28697000</v>
      </c>
      <c r="H129" s="199">
        <v>700</v>
      </c>
    </row>
    <row r="130" spans="1:8" s="350" customFormat="1" ht="17.100000000000001" customHeight="1">
      <c r="A130" s="102">
        <v>4</v>
      </c>
      <c r="B130" s="387" t="s">
        <v>25</v>
      </c>
      <c r="C130" s="64">
        <v>5</v>
      </c>
      <c r="D130" s="64">
        <v>23.57</v>
      </c>
      <c r="E130" s="198">
        <v>12320</v>
      </c>
      <c r="F130" s="64">
        <v>3696000</v>
      </c>
      <c r="G130" s="199">
        <v>262000</v>
      </c>
      <c r="H130" s="199">
        <v>20</v>
      </c>
    </row>
    <row r="131" spans="1:8" s="350" customFormat="1" ht="17.100000000000001" customHeight="1">
      <c r="A131" s="102">
        <v>5</v>
      </c>
      <c r="B131" s="387" t="s">
        <v>45</v>
      </c>
      <c r="C131" s="64">
        <v>4</v>
      </c>
      <c r="D131" s="64">
        <v>192.1523</v>
      </c>
      <c r="E131" s="198">
        <v>41128</v>
      </c>
      <c r="F131" s="64">
        <v>18507600</v>
      </c>
      <c r="G131" s="199">
        <v>3177000</v>
      </c>
      <c r="H131" s="199">
        <v>16</v>
      </c>
    </row>
    <row r="132" spans="1:8" s="350" customFormat="1" ht="17.100000000000001" customHeight="1">
      <c r="A132" s="102">
        <v>6</v>
      </c>
      <c r="B132" s="387" t="s">
        <v>164</v>
      </c>
      <c r="C132" s="64">
        <v>1</v>
      </c>
      <c r="D132" s="64">
        <v>4</v>
      </c>
      <c r="E132" s="198">
        <v>2900</v>
      </c>
      <c r="F132" s="64">
        <v>870000</v>
      </c>
      <c r="G132" s="199">
        <v>54000</v>
      </c>
      <c r="H132" s="199">
        <v>4</v>
      </c>
    </row>
    <row r="133" spans="1:8" s="350" customFormat="1" ht="17.100000000000001" customHeight="1">
      <c r="A133" s="102">
        <v>7</v>
      </c>
      <c r="B133" s="387" t="s">
        <v>39</v>
      </c>
      <c r="C133" s="64">
        <v>2</v>
      </c>
      <c r="D133" s="64">
        <v>9.7200000000000006</v>
      </c>
      <c r="E133" s="198">
        <v>800</v>
      </c>
      <c r="F133" s="64">
        <v>160000</v>
      </c>
      <c r="G133" s="199">
        <v>24000</v>
      </c>
      <c r="H133" s="199">
        <v>8</v>
      </c>
    </row>
    <row r="134" spans="1:8" s="350" customFormat="1" ht="17.100000000000001" customHeight="1">
      <c r="A134" s="102"/>
      <c r="B134" s="301" t="s">
        <v>74</v>
      </c>
      <c r="C134" s="64"/>
      <c r="D134" s="64"/>
      <c r="E134" s="198"/>
      <c r="F134" s="64"/>
      <c r="G134" s="199">
        <v>954000</v>
      </c>
      <c r="H134" s="199"/>
    </row>
    <row r="135" spans="1:8" s="350" customFormat="1" ht="17.100000000000001" customHeight="1">
      <c r="A135" s="388"/>
      <c r="B135" s="64" t="s">
        <v>48</v>
      </c>
      <c r="C135" s="64"/>
      <c r="D135" s="64"/>
      <c r="E135" s="198"/>
      <c r="F135" s="64"/>
      <c r="G135" s="199">
        <v>9430000</v>
      </c>
      <c r="H135" s="199"/>
    </row>
    <row r="136" spans="1:8" s="350" customFormat="1" ht="17.100000000000001" customHeight="1">
      <c r="A136" s="844" t="s">
        <v>49</v>
      </c>
      <c r="B136" s="845"/>
      <c r="C136" s="351">
        <f>SUM(C127:C135)</f>
        <v>15</v>
      </c>
      <c r="D136" s="351">
        <f t="shared" ref="D136:H136" si="11">SUM(D127:D135)</f>
        <v>1907.2922999999998</v>
      </c>
      <c r="E136" s="351">
        <f t="shared" si="11"/>
        <v>2696440</v>
      </c>
      <c r="F136" s="351">
        <f t="shared" si="11"/>
        <v>2231924000</v>
      </c>
      <c r="G136" s="351">
        <f t="shared" si="11"/>
        <v>317866000</v>
      </c>
      <c r="H136" s="351">
        <f t="shared" si="11"/>
        <v>12758</v>
      </c>
    </row>
    <row r="137" spans="1:8" s="350" customFormat="1" ht="17.100000000000001" customHeight="1">
      <c r="A137" s="364"/>
      <c r="B137" s="365"/>
      <c r="C137" s="365"/>
      <c r="D137" s="366"/>
      <c r="E137" s="365"/>
      <c r="F137" s="367"/>
      <c r="G137" s="367"/>
      <c r="H137" s="368"/>
    </row>
    <row r="138" spans="1:8" s="350" customFormat="1" ht="17.100000000000001" customHeight="1">
      <c r="A138" s="838" t="s">
        <v>112</v>
      </c>
      <c r="B138" s="838"/>
      <c r="C138" s="838"/>
      <c r="D138" s="838"/>
      <c r="E138" s="838"/>
      <c r="F138" s="838"/>
      <c r="G138" s="838"/>
      <c r="H138" s="838"/>
    </row>
    <row r="139" spans="1:8" s="350" customFormat="1" ht="17.100000000000001" customHeight="1">
      <c r="A139" s="839" t="s">
        <v>182</v>
      </c>
      <c r="B139" s="839" t="s">
        <v>3</v>
      </c>
      <c r="C139" s="839" t="s">
        <v>4</v>
      </c>
      <c r="D139" s="352" t="s">
        <v>5</v>
      </c>
      <c r="E139" s="353" t="s">
        <v>6</v>
      </c>
      <c r="F139" s="354" t="s">
        <v>7</v>
      </c>
      <c r="G139" s="354" t="s">
        <v>8</v>
      </c>
      <c r="H139" s="353" t="s">
        <v>9</v>
      </c>
    </row>
    <row r="140" spans="1:8" s="350" customFormat="1" ht="17.100000000000001" customHeight="1">
      <c r="A140" s="840"/>
      <c r="B140" s="840"/>
      <c r="C140" s="840"/>
      <c r="D140" s="310" t="s">
        <v>317</v>
      </c>
      <c r="E140" s="355" t="s">
        <v>78</v>
      </c>
      <c r="F140" s="356" t="s">
        <v>79</v>
      </c>
      <c r="G140" s="356" t="s">
        <v>79</v>
      </c>
      <c r="H140" s="311" t="s">
        <v>12</v>
      </c>
    </row>
    <row r="141" spans="1:8" s="350" customFormat="1" ht="17.100000000000001" customHeight="1">
      <c r="A141" s="113">
        <v>1</v>
      </c>
      <c r="B141" s="64" t="s">
        <v>62</v>
      </c>
      <c r="C141" s="176">
        <v>477</v>
      </c>
      <c r="D141" s="325">
        <v>487.88350000000003</v>
      </c>
      <c r="E141" s="278">
        <v>13539173</v>
      </c>
      <c r="F141" s="361">
        <v>406175190</v>
      </c>
      <c r="G141" s="199">
        <v>441411539</v>
      </c>
      <c r="H141" s="199">
        <v>2198</v>
      </c>
    </row>
    <row r="142" spans="1:8" s="350" customFormat="1" ht="17.100000000000001" customHeight="1">
      <c r="A142" s="113">
        <v>2</v>
      </c>
      <c r="B142" s="64" t="s">
        <v>53</v>
      </c>
      <c r="C142" s="64"/>
      <c r="D142" s="309"/>
      <c r="E142" s="278">
        <v>1063125</v>
      </c>
      <c r="F142" s="361">
        <v>26578125</v>
      </c>
      <c r="G142" s="199">
        <v>32545959</v>
      </c>
      <c r="H142" s="199">
        <v>0</v>
      </c>
    </row>
    <row r="143" spans="1:8" s="350" customFormat="1" ht="17.100000000000001" customHeight="1">
      <c r="A143" s="113"/>
      <c r="B143" s="64" t="s">
        <v>74</v>
      </c>
      <c r="C143" s="64"/>
      <c r="D143" s="309"/>
      <c r="E143" s="278"/>
      <c r="F143" s="361"/>
      <c r="G143" s="199">
        <v>13447511</v>
      </c>
      <c r="H143" s="199"/>
    </row>
    <row r="144" spans="1:8" s="350" customFormat="1" ht="17.100000000000001" customHeight="1">
      <c r="A144" s="113"/>
      <c r="B144" s="64" t="s">
        <v>48</v>
      </c>
      <c r="C144" s="64"/>
      <c r="D144" s="309"/>
      <c r="E144" s="278"/>
      <c r="F144" s="361"/>
      <c r="G144" s="199">
        <v>17198115</v>
      </c>
      <c r="H144" s="199"/>
    </row>
    <row r="145" spans="1:8" s="350" customFormat="1" ht="17.100000000000001" customHeight="1">
      <c r="A145" s="844" t="s">
        <v>49</v>
      </c>
      <c r="B145" s="845"/>
      <c r="C145" s="383">
        <f>SUM(C141:C144)</f>
        <v>477</v>
      </c>
      <c r="D145" s="383">
        <f t="shared" ref="D145:H145" si="12">SUM(D141:D144)</f>
        <v>487.88350000000003</v>
      </c>
      <c r="E145" s="383">
        <f t="shared" si="12"/>
        <v>14602298</v>
      </c>
      <c r="F145" s="383">
        <f t="shared" si="12"/>
        <v>432753315</v>
      </c>
      <c r="G145" s="383">
        <f t="shared" si="12"/>
        <v>504603124</v>
      </c>
      <c r="H145" s="383">
        <f t="shared" si="12"/>
        <v>2198</v>
      </c>
    </row>
    <row r="146" spans="1:8" s="350" customFormat="1" ht="17.100000000000001" customHeight="1">
      <c r="A146" s="378"/>
      <c r="B146" s="379"/>
      <c r="C146" s="379"/>
      <c r="D146" s="380"/>
      <c r="E146" s="380"/>
      <c r="F146" s="381"/>
      <c r="G146" s="381"/>
      <c r="H146" s="382"/>
    </row>
    <row r="147" spans="1:8" s="350" customFormat="1" ht="17.100000000000001" customHeight="1">
      <c r="A147" s="838" t="s">
        <v>80</v>
      </c>
      <c r="B147" s="838"/>
      <c r="C147" s="838"/>
      <c r="D147" s="838"/>
      <c r="E147" s="838"/>
      <c r="F147" s="838"/>
      <c r="G147" s="838"/>
      <c r="H147" s="838"/>
    </row>
    <row r="148" spans="1:8" s="350" customFormat="1" ht="17.100000000000001" customHeight="1">
      <c r="A148" s="839" t="s">
        <v>182</v>
      </c>
      <c r="B148" s="839" t="s">
        <v>3</v>
      </c>
      <c r="C148" s="839" t="s">
        <v>4</v>
      </c>
      <c r="D148" s="352" t="s">
        <v>5</v>
      </c>
      <c r="E148" s="353" t="s">
        <v>6</v>
      </c>
      <c r="F148" s="354" t="s">
        <v>7</v>
      </c>
      <c r="G148" s="354" t="s">
        <v>8</v>
      </c>
      <c r="H148" s="353" t="s">
        <v>9</v>
      </c>
    </row>
    <row r="149" spans="1:8" s="350" customFormat="1" ht="17.100000000000001" customHeight="1">
      <c r="A149" s="840"/>
      <c r="B149" s="840"/>
      <c r="C149" s="840"/>
      <c r="D149" s="310" t="s">
        <v>317</v>
      </c>
      <c r="E149" s="355" t="s">
        <v>78</v>
      </c>
      <c r="F149" s="356" t="s">
        <v>79</v>
      </c>
      <c r="G149" s="356" t="s">
        <v>79</v>
      </c>
      <c r="H149" s="311" t="s">
        <v>12</v>
      </c>
    </row>
    <row r="150" spans="1:8" s="350" customFormat="1" ht="17.100000000000001" customHeight="1">
      <c r="A150" s="110">
        <v>1</v>
      </c>
      <c r="B150" s="64" t="s">
        <v>62</v>
      </c>
      <c r="C150" s="64">
        <v>157</v>
      </c>
      <c r="D150" s="278">
        <v>157</v>
      </c>
      <c r="E150" s="198">
        <v>2633000</v>
      </c>
      <c r="F150" s="64">
        <v>789900000</v>
      </c>
      <c r="G150" s="199">
        <v>55073879</v>
      </c>
      <c r="H150" s="199">
        <v>3168</v>
      </c>
    </row>
    <row r="151" spans="1:8" s="350" customFormat="1" ht="17.100000000000001" customHeight="1">
      <c r="A151" s="110">
        <v>2</v>
      </c>
      <c r="B151" s="64" t="s">
        <v>57</v>
      </c>
      <c r="C151" s="64">
        <v>120</v>
      </c>
      <c r="D151" s="278">
        <v>330.16300000000001</v>
      </c>
      <c r="E151" s="198">
        <v>348461</v>
      </c>
      <c r="F151" s="64">
        <v>731768100</v>
      </c>
      <c r="G151" s="199">
        <v>108106244</v>
      </c>
      <c r="H151" s="199">
        <v>718</v>
      </c>
    </row>
    <row r="152" spans="1:8" s="350" customFormat="1" ht="17.100000000000001" customHeight="1">
      <c r="A152" s="110">
        <v>3</v>
      </c>
      <c r="B152" s="64" t="s">
        <v>59</v>
      </c>
      <c r="C152" s="64">
        <v>5</v>
      </c>
      <c r="D152" s="278">
        <v>4.5599999999999996</v>
      </c>
      <c r="E152" s="198">
        <v>5000</v>
      </c>
      <c r="F152" s="64">
        <v>1750000</v>
      </c>
      <c r="G152" s="199">
        <v>2493799</v>
      </c>
      <c r="H152" s="199">
        <v>35</v>
      </c>
    </row>
    <row r="153" spans="1:8" s="350" customFormat="1" ht="17.100000000000001" customHeight="1">
      <c r="A153" s="110">
        <v>4</v>
      </c>
      <c r="B153" s="64" t="s">
        <v>192</v>
      </c>
      <c r="C153" s="64">
        <v>7</v>
      </c>
      <c r="D153" s="278">
        <v>6.82</v>
      </c>
      <c r="E153" s="198">
        <v>800</v>
      </c>
      <c r="F153" s="64">
        <v>560000</v>
      </c>
      <c r="G153" s="199">
        <v>135880</v>
      </c>
      <c r="H153" s="199">
        <v>34</v>
      </c>
    </row>
    <row r="154" spans="1:8" s="350" customFormat="1" ht="17.100000000000001" customHeight="1">
      <c r="A154" s="110">
        <v>5</v>
      </c>
      <c r="B154" s="64" t="s">
        <v>193</v>
      </c>
      <c r="C154" s="64">
        <v>1</v>
      </c>
      <c r="D154" s="278">
        <v>1</v>
      </c>
      <c r="E154" s="198">
        <v>0</v>
      </c>
      <c r="F154" s="64">
        <v>0</v>
      </c>
      <c r="G154" s="199">
        <v>33551</v>
      </c>
      <c r="H154" s="199">
        <v>5</v>
      </c>
    </row>
    <row r="155" spans="1:8" s="350" customFormat="1" ht="17.100000000000001" customHeight="1">
      <c r="A155" s="110">
        <v>6</v>
      </c>
      <c r="B155" s="64" t="s">
        <v>53</v>
      </c>
      <c r="C155" s="64">
        <v>0</v>
      </c>
      <c r="D155" s="278">
        <v>86</v>
      </c>
      <c r="E155" s="198">
        <v>963888</v>
      </c>
      <c r="F155" s="64">
        <v>240972000</v>
      </c>
      <c r="G155" s="199">
        <v>20213136</v>
      </c>
      <c r="H155" s="199">
        <v>2666</v>
      </c>
    </row>
    <row r="156" spans="1:8" s="350" customFormat="1" ht="17.100000000000001" customHeight="1">
      <c r="A156" s="110">
        <v>7</v>
      </c>
      <c r="B156" s="64" t="s">
        <v>58</v>
      </c>
      <c r="C156" s="64">
        <v>6</v>
      </c>
      <c r="D156" s="278">
        <v>6263</v>
      </c>
      <c r="E156" s="198">
        <v>8089433</v>
      </c>
      <c r="F156" s="64">
        <v>2831301550</v>
      </c>
      <c r="G156" s="199">
        <v>253348197</v>
      </c>
      <c r="H156" s="199">
        <v>2363</v>
      </c>
    </row>
    <row r="157" spans="1:8" s="350" customFormat="1" ht="17.100000000000001" customHeight="1">
      <c r="A157" s="110">
        <v>8</v>
      </c>
      <c r="B157" s="64" t="s">
        <v>61</v>
      </c>
      <c r="C157" s="64">
        <v>27</v>
      </c>
      <c r="D157" s="309">
        <v>33</v>
      </c>
      <c r="E157" s="198">
        <v>2633000</v>
      </c>
      <c r="F157" s="64">
        <v>789900000</v>
      </c>
      <c r="G157" s="199">
        <v>6781663</v>
      </c>
      <c r="H157" s="199">
        <v>3168</v>
      </c>
    </row>
    <row r="158" spans="1:8" s="350" customFormat="1" ht="17.100000000000001" customHeight="1">
      <c r="A158" s="110">
        <v>9</v>
      </c>
      <c r="B158" s="277" t="s">
        <v>158</v>
      </c>
      <c r="C158" s="64">
        <v>3</v>
      </c>
      <c r="D158" s="309">
        <v>121.38</v>
      </c>
      <c r="E158" s="198">
        <v>2350</v>
      </c>
      <c r="F158" s="64">
        <v>3055000</v>
      </c>
      <c r="G158" s="199">
        <v>689840</v>
      </c>
      <c r="H158" s="199">
        <v>15</v>
      </c>
    </row>
    <row r="159" spans="1:8" s="350" customFormat="1" ht="17.100000000000001" customHeight="1">
      <c r="A159" s="110">
        <v>10</v>
      </c>
      <c r="B159" s="277" t="s">
        <v>45</v>
      </c>
      <c r="C159" s="64">
        <v>24</v>
      </c>
      <c r="D159" s="309">
        <v>2828.8501999999999</v>
      </c>
      <c r="E159" s="198">
        <v>335772</v>
      </c>
      <c r="F159" s="64">
        <v>302194800</v>
      </c>
      <c r="G159" s="199">
        <v>99588431</v>
      </c>
      <c r="H159" s="199">
        <v>718</v>
      </c>
    </row>
    <row r="160" spans="1:8" s="350" customFormat="1" ht="17.100000000000001" customHeight="1">
      <c r="A160" s="110">
        <v>11</v>
      </c>
      <c r="B160" s="277" t="s">
        <v>24</v>
      </c>
      <c r="C160" s="64">
        <v>4</v>
      </c>
      <c r="D160" s="309">
        <v>18.899999999999999</v>
      </c>
      <c r="E160" s="198">
        <v>0</v>
      </c>
      <c r="F160" s="64">
        <v>0</v>
      </c>
      <c r="G160" s="199">
        <v>0</v>
      </c>
      <c r="H160" s="199">
        <v>0</v>
      </c>
    </row>
    <row r="161" spans="1:8" s="350" customFormat="1" ht="17.100000000000001" customHeight="1">
      <c r="A161" s="110">
        <v>12</v>
      </c>
      <c r="B161" s="277" t="s">
        <v>25</v>
      </c>
      <c r="C161" s="64">
        <v>22</v>
      </c>
      <c r="D161" s="309">
        <v>399.92200000000003</v>
      </c>
      <c r="E161" s="198">
        <v>175445</v>
      </c>
      <c r="F161" s="64">
        <v>70178000</v>
      </c>
      <c r="G161" s="199">
        <v>12705967</v>
      </c>
      <c r="H161" s="199">
        <v>240</v>
      </c>
    </row>
    <row r="162" spans="1:8" s="350" customFormat="1" ht="17.100000000000001" customHeight="1">
      <c r="A162" s="110">
        <v>13</v>
      </c>
      <c r="B162" s="277" t="s">
        <v>163</v>
      </c>
      <c r="C162" s="64">
        <v>8</v>
      </c>
      <c r="D162" s="309">
        <v>35.253799999999998</v>
      </c>
      <c r="E162" s="198">
        <v>63130</v>
      </c>
      <c r="F162" s="64">
        <v>25252000</v>
      </c>
      <c r="G162" s="199">
        <v>4104851</v>
      </c>
      <c r="H162" s="199">
        <v>58</v>
      </c>
    </row>
    <row r="163" spans="1:8" s="350" customFormat="1" ht="17.100000000000001" customHeight="1">
      <c r="A163" s="110">
        <v>14</v>
      </c>
      <c r="B163" s="273" t="s">
        <v>40</v>
      </c>
      <c r="C163" s="64">
        <v>744</v>
      </c>
      <c r="D163" s="309">
        <v>4036.1424000000002</v>
      </c>
      <c r="E163" s="198">
        <v>536486</v>
      </c>
      <c r="F163" s="64">
        <v>268243000</v>
      </c>
      <c r="G163" s="857">
        <v>70475222</v>
      </c>
      <c r="H163" s="857">
        <v>3188</v>
      </c>
    </row>
    <row r="164" spans="1:8" s="350" customFormat="1" ht="17.100000000000001" customHeight="1">
      <c r="A164" s="110">
        <v>15</v>
      </c>
      <c r="B164" s="277" t="s">
        <v>39</v>
      </c>
      <c r="C164" s="64">
        <v>0</v>
      </c>
      <c r="D164" s="309">
        <v>0</v>
      </c>
      <c r="E164" s="309">
        <v>52790</v>
      </c>
      <c r="F164" s="198">
        <v>26395000</v>
      </c>
      <c r="G164" s="858"/>
      <c r="H164" s="858"/>
    </row>
    <row r="165" spans="1:8" s="350" customFormat="1" ht="17.100000000000001" customHeight="1">
      <c r="A165" s="110">
        <v>16</v>
      </c>
      <c r="B165" s="277" t="s">
        <v>43</v>
      </c>
      <c r="C165" s="64">
        <v>1</v>
      </c>
      <c r="D165" s="309">
        <v>5</v>
      </c>
      <c r="E165" s="198">
        <v>0</v>
      </c>
      <c r="F165" s="64">
        <v>0</v>
      </c>
      <c r="G165" s="199">
        <v>0</v>
      </c>
      <c r="H165" s="199">
        <v>0</v>
      </c>
    </row>
    <row r="166" spans="1:8" s="350" customFormat="1" ht="17.100000000000001" customHeight="1">
      <c r="A166" s="110"/>
      <c r="B166" s="64" t="s">
        <v>74</v>
      </c>
      <c r="C166" s="64"/>
      <c r="D166" s="309"/>
      <c r="E166" s="198"/>
      <c r="F166" s="64"/>
      <c r="G166" s="199">
        <v>44817983</v>
      </c>
      <c r="H166" s="199"/>
    </row>
    <row r="167" spans="1:8" s="350" customFormat="1" ht="17.100000000000001" customHeight="1">
      <c r="A167" s="110"/>
      <c r="B167" s="64" t="s">
        <v>48</v>
      </c>
      <c r="C167" s="64"/>
      <c r="D167" s="312"/>
      <c r="E167" s="312"/>
      <c r="F167" s="199"/>
      <c r="G167" s="199">
        <v>21655297</v>
      </c>
      <c r="H167" s="110"/>
    </row>
    <row r="168" spans="1:8" s="350" customFormat="1" ht="17.100000000000001" customHeight="1">
      <c r="A168" s="844" t="s">
        <v>49</v>
      </c>
      <c r="B168" s="845"/>
      <c r="C168" s="383">
        <f>SUM(C150:C167)</f>
        <v>1129</v>
      </c>
      <c r="D168" s="383">
        <f t="shared" ref="D168:H168" si="13">SUM(D150:D167)</f>
        <v>14326.991400000001</v>
      </c>
      <c r="E168" s="383">
        <f t="shared" si="13"/>
        <v>15839555</v>
      </c>
      <c r="F168" s="383">
        <f t="shared" si="13"/>
        <v>6081469450</v>
      </c>
      <c r="G168" s="685">
        <f t="shared" si="13"/>
        <v>700223940</v>
      </c>
      <c r="H168" s="383">
        <f t="shared" si="13"/>
        <v>16376</v>
      </c>
    </row>
    <row r="169" spans="1:8" s="350" customFormat="1" ht="17.100000000000001" customHeight="1">
      <c r="A169" s="378"/>
      <c r="B169" s="389"/>
      <c r="C169" s="379"/>
      <c r="D169" s="380"/>
      <c r="E169" s="380"/>
      <c r="F169" s="381"/>
      <c r="G169" s="390"/>
      <c r="H169" s="382"/>
    </row>
    <row r="170" spans="1:8" s="350" customFormat="1" ht="17.100000000000001" customHeight="1">
      <c r="A170" s="838" t="s">
        <v>95</v>
      </c>
      <c r="B170" s="838"/>
      <c r="C170" s="838"/>
      <c r="D170" s="838"/>
      <c r="E170" s="838"/>
      <c r="F170" s="838"/>
      <c r="G170" s="838"/>
      <c r="H170" s="838"/>
    </row>
    <row r="171" spans="1:8" s="350" customFormat="1" ht="17.100000000000001" customHeight="1">
      <c r="A171" s="839" t="s">
        <v>182</v>
      </c>
      <c r="B171" s="839" t="s">
        <v>3</v>
      </c>
      <c r="C171" s="839" t="s">
        <v>4</v>
      </c>
      <c r="D171" s="352" t="s">
        <v>5</v>
      </c>
      <c r="E171" s="353" t="s">
        <v>6</v>
      </c>
      <c r="F171" s="354" t="s">
        <v>7</v>
      </c>
      <c r="G171" s="354" t="s">
        <v>8</v>
      </c>
      <c r="H171" s="353" t="s">
        <v>9</v>
      </c>
    </row>
    <row r="172" spans="1:8" s="350" customFormat="1" ht="17.100000000000001" customHeight="1">
      <c r="A172" s="840"/>
      <c r="B172" s="840"/>
      <c r="C172" s="840"/>
      <c r="D172" s="310" t="s">
        <v>317</v>
      </c>
      <c r="E172" s="355" t="s">
        <v>78</v>
      </c>
      <c r="F172" s="356" t="s">
        <v>79</v>
      </c>
      <c r="G172" s="356" t="s">
        <v>79</v>
      </c>
      <c r="H172" s="311" t="s">
        <v>12</v>
      </c>
    </row>
    <row r="173" spans="1:8" s="350" customFormat="1" ht="17.100000000000001" customHeight="1">
      <c r="A173" s="110">
        <v>1</v>
      </c>
      <c r="B173" s="64" t="s">
        <v>58</v>
      </c>
      <c r="C173" s="64">
        <v>64</v>
      </c>
      <c r="D173" s="309">
        <v>197.15</v>
      </c>
      <c r="E173" s="229">
        <v>9216081</v>
      </c>
      <c r="F173" s="229">
        <v>921608100</v>
      </c>
      <c r="G173" s="199">
        <v>344330106</v>
      </c>
      <c r="H173" s="199">
        <v>800</v>
      </c>
    </row>
    <row r="174" spans="1:8" s="350" customFormat="1" ht="17.100000000000001" customHeight="1">
      <c r="A174" s="110">
        <f>+A173+1</f>
        <v>2</v>
      </c>
      <c r="B174" s="64" t="s">
        <v>193</v>
      </c>
      <c r="C174" s="64">
        <v>1</v>
      </c>
      <c r="D174" s="309">
        <v>164</v>
      </c>
      <c r="E174" s="322">
        <v>1395</v>
      </c>
      <c r="F174" s="391">
        <v>383625</v>
      </c>
      <c r="G174" s="199">
        <v>284705</v>
      </c>
      <c r="H174" s="199">
        <v>3</v>
      </c>
    </row>
    <row r="175" spans="1:8" s="350" customFormat="1" ht="17.100000000000001" customHeight="1">
      <c r="A175" s="110">
        <f>+A174+1</f>
        <v>3</v>
      </c>
      <c r="B175" s="64" t="s">
        <v>59</v>
      </c>
      <c r="C175" s="64">
        <v>12</v>
      </c>
      <c r="D175" s="309">
        <v>50.29</v>
      </c>
      <c r="E175" s="229">
        <v>25455</v>
      </c>
      <c r="F175" s="357">
        <v>6363750</v>
      </c>
      <c r="G175" s="199">
        <v>1654573</v>
      </c>
      <c r="H175" s="199">
        <v>25</v>
      </c>
    </row>
    <row r="176" spans="1:8" s="350" customFormat="1" ht="17.100000000000001" customHeight="1">
      <c r="A176" s="110">
        <f>+A175+1</f>
        <v>4</v>
      </c>
      <c r="B176" s="64" t="s">
        <v>62</v>
      </c>
      <c r="C176" s="64">
        <v>10</v>
      </c>
      <c r="D176" s="309">
        <v>10</v>
      </c>
      <c r="E176" s="198">
        <v>10400</v>
      </c>
      <c r="F176" s="64">
        <v>832000</v>
      </c>
      <c r="G176" s="199">
        <v>238815</v>
      </c>
      <c r="H176" s="199">
        <v>30</v>
      </c>
    </row>
    <row r="177" spans="1:8" s="350" customFormat="1" ht="17.100000000000001" customHeight="1">
      <c r="A177" s="110">
        <f>+A176+1</f>
        <v>5</v>
      </c>
      <c r="B177" s="64" t="s">
        <v>147</v>
      </c>
      <c r="C177" s="64">
        <v>0</v>
      </c>
      <c r="D177" s="309">
        <v>0</v>
      </c>
      <c r="E177" s="198">
        <v>0</v>
      </c>
      <c r="F177" s="64">
        <v>0</v>
      </c>
      <c r="G177" s="199">
        <v>0</v>
      </c>
      <c r="H177" s="199">
        <v>0</v>
      </c>
    </row>
    <row r="178" spans="1:8" s="350" customFormat="1" ht="17.100000000000001" customHeight="1">
      <c r="A178" s="110">
        <f>+A177+1</f>
        <v>6</v>
      </c>
      <c r="B178" s="64" t="s">
        <v>61</v>
      </c>
      <c r="C178" s="64">
        <v>0</v>
      </c>
      <c r="D178" s="309">
        <v>0</v>
      </c>
      <c r="E178" s="198">
        <v>0</v>
      </c>
      <c r="F178" s="64">
        <v>0</v>
      </c>
      <c r="G178" s="199">
        <v>0</v>
      </c>
      <c r="H178" s="199">
        <v>0</v>
      </c>
    </row>
    <row r="179" spans="1:8" s="350" customFormat="1" ht="17.100000000000001" customHeight="1">
      <c r="A179" s="110">
        <v>7</v>
      </c>
      <c r="B179" s="64" t="s">
        <v>53</v>
      </c>
      <c r="C179" s="64">
        <v>0</v>
      </c>
      <c r="D179" s="309">
        <v>0</v>
      </c>
      <c r="E179" s="198">
        <v>720000</v>
      </c>
      <c r="F179" s="64">
        <v>504000000</v>
      </c>
      <c r="G179" s="199">
        <v>17242892</v>
      </c>
      <c r="H179" s="199">
        <v>850</v>
      </c>
    </row>
    <row r="180" spans="1:8" s="350" customFormat="1" ht="17.100000000000001" customHeight="1">
      <c r="A180" s="110">
        <v>8</v>
      </c>
      <c r="B180" s="64" t="s">
        <v>70</v>
      </c>
      <c r="C180" s="64">
        <v>0</v>
      </c>
      <c r="D180" s="309">
        <v>0</v>
      </c>
      <c r="E180" s="198">
        <v>25833</v>
      </c>
      <c r="F180" s="64">
        <v>2066640</v>
      </c>
      <c r="G180" s="199">
        <v>1156479</v>
      </c>
      <c r="H180" s="199">
        <v>80</v>
      </c>
    </row>
    <row r="181" spans="1:8" s="350" customFormat="1" ht="17.100000000000001" customHeight="1">
      <c r="A181" s="110">
        <v>9</v>
      </c>
      <c r="B181" s="277" t="s">
        <v>30</v>
      </c>
      <c r="C181" s="64">
        <v>37</v>
      </c>
      <c r="D181" s="309">
        <v>5464.54</v>
      </c>
      <c r="E181" s="198">
        <v>1337838</v>
      </c>
      <c r="F181" s="64">
        <v>668919200</v>
      </c>
      <c r="G181" s="199">
        <v>169263795</v>
      </c>
      <c r="H181" s="199">
        <v>500</v>
      </c>
    </row>
    <row r="182" spans="1:8" s="350" customFormat="1" ht="17.100000000000001" customHeight="1">
      <c r="A182" s="110">
        <v>10</v>
      </c>
      <c r="B182" s="277" t="s">
        <v>22</v>
      </c>
      <c r="C182" s="64">
        <v>114</v>
      </c>
      <c r="D182" s="309">
        <v>5353.75</v>
      </c>
      <c r="E182" s="198">
        <v>3402161</v>
      </c>
      <c r="F182" s="64">
        <v>2381512700</v>
      </c>
      <c r="G182" s="199">
        <v>206079292</v>
      </c>
      <c r="H182" s="199">
        <v>700</v>
      </c>
    </row>
    <row r="183" spans="1:8" s="350" customFormat="1" ht="17.100000000000001" customHeight="1">
      <c r="A183" s="110"/>
      <c r="B183" s="64" t="s">
        <v>74</v>
      </c>
      <c r="C183" s="64"/>
      <c r="D183" s="309"/>
      <c r="E183" s="198"/>
      <c r="F183" s="64"/>
      <c r="G183" s="199">
        <v>1079435</v>
      </c>
      <c r="H183" s="199"/>
    </row>
    <row r="184" spans="1:8" s="350" customFormat="1" ht="17.100000000000001" customHeight="1">
      <c r="A184" s="110"/>
      <c r="B184" s="64" t="s">
        <v>48</v>
      </c>
      <c r="C184" s="64"/>
      <c r="D184" s="309"/>
      <c r="E184" s="198"/>
      <c r="F184" s="64"/>
      <c r="G184" s="199">
        <v>14374957</v>
      </c>
      <c r="H184" s="199"/>
    </row>
    <row r="185" spans="1:8" s="350" customFormat="1" ht="17.100000000000001" customHeight="1">
      <c r="A185" s="844" t="s">
        <v>49</v>
      </c>
      <c r="B185" s="845"/>
      <c r="C185" s="351">
        <f>SUM(C173:C184)</f>
        <v>238</v>
      </c>
      <c r="D185" s="351">
        <f t="shared" ref="D185:H185" si="14">SUM(D173:D184)</f>
        <v>11239.73</v>
      </c>
      <c r="E185" s="351">
        <f t="shared" si="14"/>
        <v>14739163</v>
      </c>
      <c r="F185" s="351">
        <f t="shared" si="14"/>
        <v>4485686015</v>
      </c>
      <c r="G185" s="351">
        <f t="shared" si="14"/>
        <v>755705049</v>
      </c>
      <c r="H185" s="351">
        <f t="shared" si="14"/>
        <v>2988</v>
      </c>
    </row>
    <row r="186" spans="1:8" s="350" customFormat="1" ht="17.100000000000001" customHeight="1">
      <c r="A186" s="364"/>
      <c r="C186" s="365"/>
      <c r="D186" s="366"/>
      <c r="E186" s="366"/>
      <c r="F186" s="367"/>
      <c r="G186" s="367"/>
      <c r="H186" s="368"/>
    </row>
    <row r="187" spans="1:8" s="350" customFormat="1" ht="17.100000000000001" customHeight="1">
      <c r="A187" s="838" t="s">
        <v>146</v>
      </c>
      <c r="B187" s="838"/>
      <c r="C187" s="838"/>
      <c r="D187" s="838"/>
      <c r="E187" s="838"/>
      <c r="F187" s="838"/>
      <c r="G187" s="838"/>
      <c r="H187" s="838"/>
    </row>
    <row r="188" spans="1:8" s="350" customFormat="1" ht="17.100000000000001" customHeight="1">
      <c r="A188" s="839" t="s">
        <v>182</v>
      </c>
      <c r="B188" s="839" t="s">
        <v>3</v>
      </c>
      <c r="C188" s="839" t="s">
        <v>4</v>
      </c>
      <c r="D188" s="352" t="s">
        <v>5</v>
      </c>
      <c r="E188" s="353" t="s">
        <v>6</v>
      </c>
      <c r="F188" s="354" t="s">
        <v>7</v>
      </c>
      <c r="G188" s="354" t="s">
        <v>8</v>
      </c>
      <c r="H188" s="353" t="s">
        <v>9</v>
      </c>
    </row>
    <row r="189" spans="1:8" s="350" customFormat="1" ht="17.100000000000001" customHeight="1">
      <c r="A189" s="840"/>
      <c r="B189" s="840"/>
      <c r="C189" s="840"/>
      <c r="D189" s="310" t="s">
        <v>317</v>
      </c>
      <c r="E189" s="355" t="s">
        <v>78</v>
      </c>
      <c r="F189" s="356" t="s">
        <v>79</v>
      </c>
      <c r="G189" s="356" t="s">
        <v>79</v>
      </c>
      <c r="H189" s="311" t="s">
        <v>12</v>
      </c>
    </row>
    <row r="190" spans="1:8" s="350" customFormat="1" ht="17.100000000000001" customHeight="1">
      <c r="A190" s="110">
        <v>1</v>
      </c>
      <c r="B190" s="64" t="s">
        <v>70</v>
      </c>
      <c r="C190" s="64">
        <v>354</v>
      </c>
      <c r="D190" s="309">
        <v>1169.511</v>
      </c>
      <c r="E190" s="392">
        <v>1099700</v>
      </c>
      <c r="F190" s="393">
        <v>1099700000</v>
      </c>
      <c r="G190" s="199">
        <v>354745000</v>
      </c>
      <c r="H190" s="199">
        <v>3540</v>
      </c>
    </row>
    <row r="191" spans="1:8" s="350" customFormat="1" ht="17.100000000000001" customHeight="1">
      <c r="A191" s="110"/>
      <c r="B191" s="64" t="s">
        <v>74</v>
      </c>
      <c r="C191" s="64"/>
      <c r="D191" s="309"/>
      <c r="E191" s="229"/>
      <c r="F191" s="357"/>
      <c r="G191" s="199">
        <v>0</v>
      </c>
      <c r="H191" s="199"/>
    </row>
    <row r="192" spans="1:8" s="350" customFormat="1" ht="17.100000000000001" customHeight="1">
      <c r="A192" s="110"/>
      <c r="B192" s="64" t="s">
        <v>48</v>
      </c>
      <c r="C192" s="64"/>
      <c r="D192" s="309"/>
      <c r="E192" s="198"/>
      <c r="F192" s="64"/>
      <c r="G192" s="199">
        <v>12166000</v>
      </c>
      <c r="H192" s="199"/>
    </row>
    <row r="193" spans="1:8" s="350" customFormat="1" ht="17.100000000000001" customHeight="1">
      <c r="A193" s="844" t="s">
        <v>49</v>
      </c>
      <c r="B193" s="845"/>
      <c r="C193" s="394">
        <f>SUM(C190:C192)</f>
        <v>354</v>
      </c>
      <c r="D193" s="394">
        <f t="shared" ref="D193:H193" si="15">SUM(D190:D192)</f>
        <v>1169.511</v>
      </c>
      <c r="E193" s="394">
        <f t="shared" si="15"/>
        <v>1099700</v>
      </c>
      <c r="F193" s="394">
        <f t="shared" si="15"/>
        <v>1099700000</v>
      </c>
      <c r="G193" s="394">
        <f t="shared" si="15"/>
        <v>366911000</v>
      </c>
      <c r="H193" s="394">
        <f t="shared" si="15"/>
        <v>3540</v>
      </c>
    </row>
    <row r="194" spans="1:8" s="350" customFormat="1" ht="17.100000000000001" customHeight="1">
      <c r="A194" s="378"/>
      <c r="B194" s="379"/>
      <c r="C194" s="379"/>
      <c r="D194" s="380"/>
      <c r="E194" s="380"/>
      <c r="F194" s="381"/>
      <c r="G194" s="381"/>
      <c r="H194" s="382"/>
    </row>
    <row r="195" spans="1:8" s="350" customFormat="1" ht="17.100000000000001" customHeight="1">
      <c r="A195" s="838" t="s">
        <v>140</v>
      </c>
      <c r="B195" s="838"/>
      <c r="C195" s="838"/>
      <c r="D195" s="838"/>
      <c r="E195" s="838"/>
      <c r="F195" s="838"/>
      <c r="G195" s="838"/>
      <c r="H195" s="838"/>
    </row>
    <row r="196" spans="1:8" s="350" customFormat="1" ht="17.100000000000001" customHeight="1">
      <c r="A196" s="839" t="s">
        <v>182</v>
      </c>
      <c r="B196" s="839" t="s">
        <v>3</v>
      </c>
      <c r="C196" s="839" t="s">
        <v>4</v>
      </c>
      <c r="D196" s="352" t="s">
        <v>5</v>
      </c>
      <c r="E196" s="353" t="s">
        <v>6</v>
      </c>
      <c r="F196" s="354" t="s">
        <v>7</v>
      </c>
      <c r="G196" s="354" t="s">
        <v>8</v>
      </c>
      <c r="H196" s="353" t="s">
        <v>9</v>
      </c>
    </row>
    <row r="197" spans="1:8" s="350" customFormat="1" ht="17.100000000000001" customHeight="1">
      <c r="A197" s="840"/>
      <c r="B197" s="867"/>
      <c r="C197" s="840"/>
      <c r="D197" s="310" t="s">
        <v>317</v>
      </c>
      <c r="E197" s="355" t="s">
        <v>78</v>
      </c>
      <c r="F197" s="356" t="s">
        <v>79</v>
      </c>
      <c r="G197" s="356" t="s">
        <v>79</v>
      </c>
      <c r="H197" s="311" t="s">
        <v>12</v>
      </c>
    </row>
    <row r="198" spans="1:8" s="350" customFormat="1" ht="17.100000000000001" customHeight="1">
      <c r="A198" s="113">
        <v>1</v>
      </c>
      <c r="B198" s="135" t="s">
        <v>70</v>
      </c>
      <c r="C198" s="184">
        <v>462</v>
      </c>
      <c r="D198" s="184">
        <v>806.71600000000001</v>
      </c>
      <c r="E198" s="198">
        <v>283692</v>
      </c>
      <c r="F198" s="195">
        <v>198584400</v>
      </c>
      <c r="G198" s="195">
        <v>49025000</v>
      </c>
      <c r="H198" s="195">
        <v>5700</v>
      </c>
    </row>
    <row r="199" spans="1:8" s="350" customFormat="1" ht="17.100000000000001" customHeight="1">
      <c r="A199" s="113">
        <v>2</v>
      </c>
      <c r="B199" s="135" t="s">
        <v>62</v>
      </c>
      <c r="C199" s="395">
        <v>67</v>
      </c>
      <c r="D199" s="184">
        <v>68.680000000000007</v>
      </c>
      <c r="E199" s="198">
        <v>40981</v>
      </c>
      <c r="F199" s="195">
        <v>2049050</v>
      </c>
      <c r="G199" s="195">
        <v>19732265</v>
      </c>
      <c r="H199" s="195">
        <v>536</v>
      </c>
    </row>
    <row r="200" spans="1:8" s="350" customFormat="1" ht="17.100000000000001" customHeight="1">
      <c r="A200" s="113">
        <v>3</v>
      </c>
      <c r="B200" s="64" t="s">
        <v>61</v>
      </c>
      <c r="C200" s="395">
        <v>15</v>
      </c>
      <c r="D200" s="184">
        <v>40.96</v>
      </c>
      <c r="E200" s="198">
        <v>107776</v>
      </c>
      <c r="F200" s="64">
        <v>18914400</v>
      </c>
      <c r="G200" s="195">
        <v>9271485</v>
      </c>
      <c r="H200" s="195">
        <v>120</v>
      </c>
    </row>
    <row r="201" spans="1:8" s="350" customFormat="1" ht="17.100000000000001" customHeight="1">
      <c r="A201" s="113">
        <v>4</v>
      </c>
      <c r="B201" s="64" t="s">
        <v>72</v>
      </c>
      <c r="C201" s="184">
        <v>0</v>
      </c>
      <c r="D201" s="184">
        <v>0</v>
      </c>
      <c r="E201" s="184">
        <v>0</v>
      </c>
      <c r="F201" s="184">
        <v>0</v>
      </c>
      <c r="G201" s="184">
        <v>0</v>
      </c>
      <c r="H201" s="184">
        <v>0</v>
      </c>
    </row>
    <row r="202" spans="1:8" s="350" customFormat="1" ht="17.100000000000001" customHeight="1">
      <c r="A202" s="113">
        <v>5</v>
      </c>
      <c r="B202" s="64" t="s">
        <v>59</v>
      </c>
      <c r="C202" s="184">
        <v>12</v>
      </c>
      <c r="D202" s="184">
        <v>28.513400000000001</v>
      </c>
      <c r="E202" s="198">
        <v>213730</v>
      </c>
      <c r="F202" s="195">
        <v>32059500</v>
      </c>
      <c r="G202" s="195">
        <v>18210000</v>
      </c>
      <c r="H202" s="195">
        <v>120</v>
      </c>
    </row>
    <row r="203" spans="1:8" s="350" customFormat="1" ht="17.100000000000001" customHeight="1">
      <c r="A203" s="113">
        <v>6</v>
      </c>
      <c r="B203" s="135" t="s">
        <v>58</v>
      </c>
      <c r="C203" s="184">
        <v>1</v>
      </c>
      <c r="D203" s="195">
        <v>28.28</v>
      </c>
      <c r="E203" s="198">
        <v>30427</v>
      </c>
      <c r="F203" s="195">
        <v>3042700</v>
      </c>
      <c r="G203" s="195">
        <v>1856550</v>
      </c>
      <c r="H203" s="195">
        <v>200</v>
      </c>
    </row>
    <row r="204" spans="1:8" s="350" customFormat="1" ht="17.100000000000001" customHeight="1">
      <c r="A204" s="113">
        <v>7</v>
      </c>
      <c r="B204" s="341" t="s">
        <v>43</v>
      </c>
      <c r="C204" s="64">
        <v>1</v>
      </c>
      <c r="D204" s="309">
        <v>59.511000000000003</v>
      </c>
      <c r="E204" s="320">
        <v>34533</v>
      </c>
      <c r="F204" s="195">
        <v>34533000</v>
      </c>
      <c r="G204" s="195">
        <v>6436000</v>
      </c>
      <c r="H204" s="195">
        <v>143</v>
      </c>
    </row>
    <row r="205" spans="1:8" s="350" customFormat="1" ht="17.100000000000001" customHeight="1">
      <c r="A205" s="113">
        <v>8</v>
      </c>
      <c r="B205" s="286" t="s">
        <v>347</v>
      </c>
      <c r="C205" s="301">
        <v>4</v>
      </c>
      <c r="D205" s="309">
        <v>74.492999999999995</v>
      </c>
      <c r="E205" s="320">
        <v>9225</v>
      </c>
      <c r="F205" s="195">
        <v>2306250</v>
      </c>
      <c r="G205" s="195">
        <v>462000</v>
      </c>
      <c r="H205" s="195">
        <v>8</v>
      </c>
    </row>
    <row r="206" spans="1:8" s="350" customFormat="1" ht="17.100000000000001" customHeight="1">
      <c r="A206" s="113"/>
      <c r="B206" s="64" t="s">
        <v>74</v>
      </c>
      <c r="C206" s="64"/>
      <c r="D206" s="309"/>
      <c r="E206" s="198"/>
      <c r="F206" s="240"/>
      <c r="G206" s="195">
        <v>1202000</v>
      </c>
      <c r="H206" s="226"/>
    </row>
    <row r="207" spans="1:8" s="350" customFormat="1" ht="17.100000000000001" customHeight="1">
      <c r="A207" s="113"/>
      <c r="B207" s="64" t="s">
        <v>48</v>
      </c>
      <c r="C207" s="64"/>
      <c r="D207" s="309"/>
      <c r="E207" s="198"/>
      <c r="F207" s="64"/>
      <c r="G207" s="363">
        <v>716495</v>
      </c>
      <c r="H207" s="226"/>
    </row>
    <row r="208" spans="1:8" s="350" customFormat="1" ht="17.100000000000001" customHeight="1">
      <c r="A208" s="844" t="s">
        <v>49</v>
      </c>
      <c r="B208" s="845"/>
      <c r="C208" s="351">
        <f>SUM(C198:C207)</f>
        <v>562</v>
      </c>
      <c r="D208" s="351">
        <f t="shared" ref="D208:H208" si="16">SUM(D198:D207)</f>
        <v>1107.1533999999999</v>
      </c>
      <c r="E208" s="351">
        <f t="shared" si="16"/>
        <v>720364</v>
      </c>
      <c r="F208" s="351">
        <f t="shared" si="16"/>
        <v>291489300</v>
      </c>
      <c r="G208" s="351">
        <f t="shared" si="16"/>
        <v>106911795</v>
      </c>
      <c r="H208" s="351">
        <f t="shared" si="16"/>
        <v>6827</v>
      </c>
    </row>
    <row r="209" spans="1:8" s="350" customFormat="1" ht="17.100000000000001" customHeight="1">
      <c r="A209" s="364"/>
      <c r="B209" s="370"/>
      <c r="C209" s="370"/>
      <c r="D209" s="371"/>
      <c r="E209" s="371"/>
      <c r="F209" s="372"/>
      <c r="G209" s="390"/>
      <c r="H209" s="368"/>
    </row>
    <row r="210" spans="1:8" s="350" customFormat="1" ht="17.100000000000001" customHeight="1">
      <c r="A210" s="364"/>
      <c r="B210" s="370"/>
      <c r="C210" s="370"/>
      <c r="D210" s="371"/>
      <c r="E210" s="371"/>
      <c r="F210" s="372"/>
      <c r="G210" s="390"/>
      <c r="H210" s="368"/>
    </row>
    <row r="211" spans="1:8" s="350" customFormat="1" ht="17.100000000000001" customHeight="1">
      <c r="A211" s="838" t="s">
        <v>310</v>
      </c>
      <c r="B211" s="838"/>
      <c r="C211" s="838"/>
      <c r="D211" s="838"/>
      <c r="E211" s="838"/>
      <c r="F211" s="838"/>
      <c r="G211" s="838"/>
      <c r="H211" s="838"/>
    </row>
    <row r="212" spans="1:8" s="350" customFormat="1" ht="17.100000000000001" customHeight="1">
      <c r="A212" s="839" t="s">
        <v>182</v>
      </c>
      <c r="B212" s="839" t="s">
        <v>3</v>
      </c>
      <c r="C212" s="839" t="s">
        <v>4</v>
      </c>
      <c r="D212" s="352" t="s">
        <v>5</v>
      </c>
      <c r="E212" s="353" t="s">
        <v>6</v>
      </c>
      <c r="F212" s="354" t="s">
        <v>7</v>
      </c>
      <c r="G212" s="354" t="s">
        <v>8</v>
      </c>
      <c r="H212" s="353" t="s">
        <v>9</v>
      </c>
    </row>
    <row r="213" spans="1:8" s="350" customFormat="1" ht="17.100000000000001" customHeight="1">
      <c r="A213" s="840"/>
      <c r="B213" s="840"/>
      <c r="C213" s="840"/>
      <c r="D213" s="310" t="s">
        <v>317</v>
      </c>
      <c r="E213" s="355" t="s">
        <v>78</v>
      </c>
      <c r="F213" s="356" t="s">
        <v>79</v>
      </c>
      <c r="G213" s="356" t="s">
        <v>79</v>
      </c>
      <c r="H213" s="311" t="s">
        <v>12</v>
      </c>
    </row>
    <row r="214" spans="1:8" s="350" customFormat="1" ht="17.100000000000001" customHeight="1">
      <c r="A214" s="110">
        <v>1</v>
      </c>
      <c r="B214" s="64" t="s">
        <v>61</v>
      </c>
      <c r="C214" s="64">
        <v>53</v>
      </c>
      <c r="D214" s="309">
        <v>118.44</v>
      </c>
      <c r="E214" s="229">
        <v>108253</v>
      </c>
      <c r="F214" s="357">
        <v>378885500</v>
      </c>
      <c r="G214" s="199">
        <v>25885000</v>
      </c>
      <c r="H214" s="199">
        <v>4</v>
      </c>
    </row>
    <row r="215" spans="1:8" s="350" customFormat="1" ht="17.100000000000001" customHeight="1">
      <c r="A215" s="110">
        <v>2</v>
      </c>
      <c r="B215" s="64" t="s">
        <v>62</v>
      </c>
      <c r="C215" s="64">
        <v>156</v>
      </c>
      <c r="D215" s="309">
        <v>121.95</v>
      </c>
      <c r="E215" s="229">
        <v>3936998</v>
      </c>
      <c r="F215" s="357">
        <v>688974650</v>
      </c>
      <c r="G215" s="199">
        <v>90658360</v>
      </c>
      <c r="H215" s="199">
        <v>11</v>
      </c>
    </row>
    <row r="216" spans="1:8" s="350" customFormat="1" ht="17.100000000000001" customHeight="1">
      <c r="A216" s="110">
        <f>+A215+1</f>
        <v>3</v>
      </c>
      <c r="B216" s="64" t="s">
        <v>53</v>
      </c>
      <c r="C216" s="64">
        <v>11</v>
      </c>
      <c r="D216" s="309">
        <v>11</v>
      </c>
      <c r="E216" s="198">
        <v>405240</v>
      </c>
      <c r="F216" s="64">
        <v>648384000</v>
      </c>
      <c r="G216" s="199">
        <v>10131013</v>
      </c>
      <c r="H216" s="199">
        <v>15</v>
      </c>
    </row>
    <row r="217" spans="1:8" s="350" customFormat="1" ht="17.100000000000001" customHeight="1">
      <c r="A217" s="110">
        <f>+A216+1</f>
        <v>4</v>
      </c>
      <c r="B217" s="64" t="s">
        <v>70</v>
      </c>
      <c r="C217" s="64">
        <v>0</v>
      </c>
      <c r="D217" s="309"/>
      <c r="E217" s="198">
        <v>168981</v>
      </c>
      <c r="F217" s="64">
        <v>27036960</v>
      </c>
      <c r="G217" s="199">
        <v>3886572</v>
      </c>
      <c r="H217" s="199">
        <v>5</v>
      </c>
    </row>
    <row r="218" spans="1:8" s="350" customFormat="1" ht="17.100000000000001" customHeight="1">
      <c r="A218" s="110"/>
      <c r="B218" s="64" t="s">
        <v>74</v>
      </c>
      <c r="C218" s="64"/>
      <c r="D218" s="309"/>
      <c r="E218" s="198"/>
      <c r="F218" s="64"/>
      <c r="G218" s="199">
        <v>9492589</v>
      </c>
      <c r="H218" s="199">
        <v>0</v>
      </c>
    </row>
    <row r="219" spans="1:8" s="350" customFormat="1" ht="17.100000000000001" customHeight="1">
      <c r="A219" s="110"/>
      <c r="B219" s="64" t="s">
        <v>48</v>
      </c>
      <c r="C219" s="64"/>
      <c r="D219" s="309"/>
      <c r="E219" s="198"/>
      <c r="F219" s="64"/>
      <c r="G219" s="199">
        <v>13658448</v>
      </c>
      <c r="H219" s="199">
        <v>0</v>
      </c>
    </row>
    <row r="220" spans="1:8" s="350" customFormat="1" ht="17.100000000000001" customHeight="1">
      <c r="A220" s="844" t="s">
        <v>49</v>
      </c>
      <c r="B220" s="845"/>
      <c r="C220" s="351">
        <f>SUM(C214:C219)</f>
        <v>220</v>
      </c>
      <c r="D220" s="351">
        <f t="shared" ref="D220:H220" si="17">SUM(D214:D219)</f>
        <v>251.39</v>
      </c>
      <c r="E220" s="351">
        <f t="shared" si="17"/>
        <v>4619472</v>
      </c>
      <c r="F220" s="351">
        <f t="shared" si="17"/>
        <v>1743281110</v>
      </c>
      <c r="G220" s="351">
        <f t="shared" si="17"/>
        <v>153711982</v>
      </c>
      <c r="H220" s="351">
        <f t="shared" si="17"/>
        <v>35</v>
      </c>
    </row>
    <row r="221" spans="1:8" s="350" customFormat="1" ht="17.100000000000001" customHeight="1">
      <c r="A221" s="364"/>
      <c r="B221" s="370"/>
      <c r="C221" s="370"/>
      <c r="D221" s="371"/>
      <c r="E221" s="371"/>
      <c r="F221" s="372"/>
      <c r="G221" s="390"/>
      <c r="H221" s="368"/>
    </row>
    <row r="222" spans="1:8" s="350" customFormat="1" ht="17.100000000000001" customHeight="1">
      <c r="A222" s="364"/>
      <c r="B222" s="370"/>
      <c r="C222" s="370"/>
      <c r="D222" s="371"/>
      <c r="E222" s="371"/>
      <c r="F222" s="372"/>
      <c r="G222" s="390"/>
      <c r="H222" s="368"/>
    </row>
    <row r="223" spans="1:8" s="350" customFormat="1" ht="17.100000000000001" customHeight="1">
      <c r="A223" s="838" t="s">
        <v>103</v>
      </c>
      <c r="B223" s="838"/>
      <c r="C223" s="838"/>
      <c r="D223" s="838"/>
      <c r="E223" s="838"/>
      <c r="F223" s="838"/>
      <c r="G223" s="838"/>
      <c r="H223" s="838"/>
    </row>
    <row r="224" spans="1:8" s="350" customFormat="1" ht="17.100000000000001" customHeight="1">
      <c r="A224" s="839" t="s">
        <v>182</v>
      </c>
      <c r="B224" s="839" t="s">
        <v>3</v>
      </c>
      <c r="C224" s="839" t="s">
        <v>4</v>
      </c>
      <c r="D224" s="352" t="s">
        <v>5</v>
      </c>
      <c r="E224" s="353" t="s">
        <v>6</v>
      </c>
      <c r="F224" s="354" t="s">
        <v>7</v>
      </c>
      <c r="G224" s="354" t="s">
        <v>8</v>
      </c>
      <c r="H224" s="353" t="s">
        <v>9</v>
      </c>
    </row>
    <row r="225" spans="1:8" s="350" customFormat="1" ht="17.100000000000001" customHeight="1">
      <c r="A225" s="840"/>
      <c r="B225" s="840"/>
      <c r="C225" s="840"/>
      <c r="D225" s="310" t="s">
        <v>317</v>
      </c>
      <c r="E225" s="355" t="s">
        <v>78</v>
      </c>
      <c r="F225" s="356" t="s">
        <v>79</v>
      </c>
      <c r="G225" s="356" t="s">
        <v>79</v>
      </c>
      <c r="H225" s="311" t="s">
        <v>12</v>
      </c>
    </row>
    <row r="226" spans="1:8" s="350" customFormat="1" ht="17.100000000000001" customHeight="1">
      <c r="A226" s="110">
        <v>1</v>
      </c>
      <c r="B226" s="64" t="s">
        <v>59</v>
      </c>
      <c r="C226" s="184">
        <v>15</v>
      </c>
      <c r="D226" s="184">
        <v>24.95</v>
      </c>
      <c r="E226" s="198">
        <v>0</v>
      </c>
      <c r="F226" s="110">
        <v>0</v>
      </c>
      <c r="G226" s="184">
        <v>296252</v>
      </c>
      <c r="H226" s="198">
        <v>0</v>
      </c>
    </row>
    <row r="227" spans="1:8" s="350" customFormat="1" ht="17.100000000000001" customHeight="1">
      <c r="A227" s="110">
        <v>2</v>
      </c>
      <c r="B227" s="64" t="s">
        <v>62</v>
      </c>
      <c r="C227" s="184">
        <v>8</v>
      </c>
      <c r="D227" s="184">
        <v>8</v>
      </c>
      <c r="E227" s="184">
        <v>44100</v>
      </c>
      <c r="F227" s="184">
        <v>7938000</v>
      </c>
      <c r="G227" s="184">
        <v>600300</v>
      </c>
      <c r="H227" s="184">
        <v>0</v>
      </c>
    </row>
    <row r="228" spans="1:8" s="350" customFormat="1" ht="17.100000000000001" customHeight="1">
      <c r="A228" s="110">
        <v>3</v>
      </c>
      <c r="B228" s="64" t="s">
        <v>58</v>
      </c>
      <c r="C228" s="110">
        <v>0</v>
      </c>
      <c r="D228" s="110">
        <v>1831.8</v>
      </c>
      <c r="E228" s="198">
        <v>383257</v>
      </c>
      <c r="F228" s="110">
        <v>76651400</v>
      </c>
      <c r="G228" s="184">
        <v>11497716</v>
      </c>
      <c r="H228" s="184"/>
    </row>
    <row r="229" spans="1:8" s="350" customFormat="1" ht="17.100000000000001" customHeight="1">
      <c r="A229" s="110">
        <v>4</v>
      </c>
      <c r="B229" s="64" t="s">
        <v>142</v>
      </c>
      <c r="C229" s="110">
        <v>0</v>
      </c>
      <c r="D229" s="110">
        <v>0</v>
      </c>
      <c r="E229" s="184">
        <v>795530</v>
      </c>
      <c r="F229" s="184">
        <v>517094500</v>
      </c>
      <c r="G229" s="184">
        <v>22230125</v>
      </c>
      <c r="H229" s="184">
        <v>0</v>
      </c>
    </row>
    <row r="230" spans="1:8" s="350" customFormat="1" ht="17.100000000000001" customHeight="1">
      <c r="A230" s="110">
        <v>5</v>
      </c>
      <c r="B230" s="64" t="s">
        <v>70</v>
      </c>
      <c r="C230" s="110">
        <v>0</v>
      </c>
      <c r="D230" s="110">
        <v>0</v>
      </c>
      <c r="E230" s="198">
        <v>47243</v>
      </c>
      <c r="F230" s="110">
        <v>23621500</v>
      </c>
      <c r="G230" s="184">
        <v>4724314</v>
      </c>
      <c r="H230" s="184"/>
    </row>
    <row r="231" spans="1:8" s="350" customFormat="1" ht="17.100000000000001" customHeight="1">
      <c r="A231" s="110">
        <v>6</v>
      </c>
      <c r="B231" s="64" t="s">
        <v>53</v>
      </c>
      <c r="C231" s="110">
        <v>0</v>
      </c>
      <c r="D231" s="110"/>
      <c r="E231" s="184">
        <v>91725</v>
      </c>
      <c r="F231" s="110">
        <v>11007000</v>
      </c>
      <c r="G231" s="184">
        <v>2751757</v>
      </c>
      <c r="H231" s="184"/>
    </row>
    <row r="232" spans="1:8" s="350" customFormat="1" ht="17.100000000000001" customHeight="1">
      <c r="A232" s="110">
        <v>7</v>
      </c>
      <c r="B232" s="64" t="s">
        <v>64</v>
      </c>
      <c r="C232" s="110">
        <v>0</v>
      </c>
      <c r="D232" s="110">
        <v>0</v>
      </c>
      <c r="E232" s="184">
        <v>229773</v>
      </c>
      <c r="F232" s="110">
        <v>25275030</v>
      </c>
      <c r="G232" s="184">
        <v>12831702</v>
      </c>
      <c r="H232" s="184"/>
    </row>
    <row r="233" spans="1:8" s="350" customFormat="1" ht="17.100000000000001" customHeight="1">
      <c r="A233" s="110">
        <v>8</v>
      </c>
      <c r="B233" s="64" t="s">
        <v>73</v>
      </c>
      <c r="C233" s="110">
        <v>0</v>
      </c>
      <c r="D233" s="110">
        <v>0</v>
      </c>
      <c r="E233" s="184">
        <v>0</v>
      </c>
      <c r="F233" s="110">
        <v>0</v>
      </c>
      <c r="G233" s="184">
        <v>0</v>
      </c>
      <c r="H233" s="184">
        <v>0</v>
      </c>
    </row>
    <row r="234" spans="1:8" s="350" customFormat="1" ht="17.100000000000001" customHeight="1">
      <c r="A234" s="110">
        <v>9</v>
      </c>
      <c r="B234" s="64" t="s">
        <v>194</v>
      </c>
      <c r="C234" s="110">
        <v>0</v>
      </c>
      <c r="D234" s="110">
        <v>0</v>
      </c>
      <c r="E234" s="184">
        <v>20712</v>
      </c>
      <c r="F234" s="110">
        <v>2899680</v>
      </c>
      <c r="G234" s="184">
        <v>1156661</v>
      </c>
      <c r="H234" s="184"/>
    </row>
    <row r="235" spans="1:8" s="350" customFormat="1" ht="17.100000000000001" customHeight="1">
      <c r="A235" s="110">
        <v>10</v>
      </c>
      <c r="B235" s="64" t="s">
        <v>188</v>
      </c>
      <c r="C235" s="110">
        <v>0</v>
      </c>
      <c r="D235" s="110">
        <v>0</v>
      </c>
      <c r="E235" s="184">
        <v>20520</v>
      </c>
      <c r="F235" s="110">
        <v>2257200</v>
      </c>
      <c r="G235" s="184">
        <v>1145939</v>
      </c>
      <c r="H235" s="184"/>
    </row>
    <row r="236" spans="1:8" s="350" customFormat="1" ht="17.100000000000001" customHeight="1">
      <c r="A236" s="110">
        <v>11</v>
      </c>
      <c r="B236" s="64" t="s">
        <v>61</v>
      </c>
      <c r="C236" s="110">
        <v>0</v>
      </c>
      <c r="D236" s="110">
        <v>0</v>
      </c>
      <c r="E236" s="396">
        <v>4393</v>
      </c>
      <c r="F236" s="112">
        <v>6589500</v>
      </c>
      <c r="G236" s="396">
        <v>1053408</v>
      </c>
      <c r="H236" s="396"/>
    </row>
    <row r="237" spans="1:8" s="350" customFormat="1" ht="17.100000000000001" customHeight="1">
      <c r="A237" s="110">
        <v>12</v>
      </c>
      <c r="B237" s="64" t="s">
        <v>43</v>
      </c>
      <c r="C237" s="110">
        <v>0</v>
      </c>
      <c r="D237" s="397">
        <v>0</v>
      </c>
      <c r="E237" s="184">
        <v>169800</v>
      </c>
      <c r="F237" s="102">
        <v>84900000</v>
      </c>
      <c r="G237" s="184">
        <v>13535000</v>
      </c>
      <c r="H237" s="184">
        <v>0</v>
      </c>
    </row>
    <row r="238" spans="1:8" s="350" customFormat="1" ht="17.100000000000001" customHeight="1">
      <c r="A238" s="110">
        <v>13</v>
      </c>
      <c r="B238" s="174" t="s">
        <v>25</v>
      </c>
      <c r="C238" s="110">
        <v>4</v>
      </c>
      <c r="D238" s="397">
        <v>157.84610000000001</v>
      </c>
      <c r="E238" s="184">
        <v>252690.3</v>
      </c>
      <c r="F238" s="102">
        <v>101076118</v>
      </c>
      <c r="G238" s="184">
        <v>9930273</v>
      </c>
      <c r="H238" s="184">
        <v>290</v>
      </c>
    </row>
    <row r="239" spans="1:8" s="350" customFormat="1" ht="17.100000000000001" customHeight="1">
      <c r="A239" s="110">
        <v>14</v>
      </c>
      <c r="B239" s="342" t="s">
        <v>163</v>
      </c>
      <c r="C239" s="110">
        <v>21</v>
      </c>
      <c r="D239" s="397">
        <v>525.98019999999997</v>
      </c>
      <c r="E239" s="397">
        <v>1482250</v>
      </c>
      <c r="F239" s="184">
        <v>370562500</v>
      </c>
      <c r="G239" s="102">
        <v>32492638</v>
      </c>
      <c r="H239" s="184">
        <v>1541</v>
      </c>
    </row>
    <row r="240" spans="1:8" s="350" customFormat="1" ht="17.100000000000001" customHeight="1">
      <c r="A240" s="110">
        <v>15</v>
      </c>
      <c r="B240" s="273" t="s">
        <v>39</v>
      </c>
      <c r="C240" s="110">
        <v>30</v>
      </c>
      <c r="D240" s="397">
        <v>135.17590000000001</v>
      </c>
      <c r="E240" s="184">
        <v>26096.799999999999</v>
      </c>
      <c r="F240" s="102">
        <v>7829040</v>
      </c>
      <c r="G240" s="184">
        <v>1402445.5</v>
      </c>
      <c r="H240" s="184">
        <v>250</v>
      </c>
    </row>
    <row r="241" spans="1:8" s="350" customFormat="1" ht="17.100000000000001" customHeight="1">
      <c r="A241" s="110">
        <v>16</v>
      </c>
      <c r="B241" s="273" t="s">
        <v>40</v>
      </c>
      <c r="C241" s="110">
        <v>0</v>
      </c>
      <c r="D241" s="397">
        <v>0</v>
      </c>
      <c r="E241" s="184">
        <v>25289.4</v>
      </c>
      <c r="F241" s="102">
        <v>7586820</v>
      </c>
      <c r="G241" s="184">
        <v>1402445.5</v>
      </c>
      <c r="H241" s="184">
        <v>0</v>
      </c>
    </row>
    <row r="242" spans="1:8" s="350" customFormat="1" ht="17.100000000000001" customHeight="1">
      <c r="A242" s="113"/>
      <c r="B242" s="64" t="s">
        <v>74</v>
      </c>
      <c r="C242" s="110"/>
      <c r="D242" s="110"/>
      <c r="E242" s="716"/>
      <c r="F242" s="186"/>
      <c r="G242" s="398">
        <v>5530230</v>
      </c>
      <c r="H242" s="716"/>
    </row>
    <row r="243" spans="1:8" s="350" customFormat="1" ht="17.100000000000001" customHeight="1">
      <c r="A243" s="113"/>
      <c r="B243" s="64" t="s">
        <v>48</v>
      </c>
      <c r="C243" s="110"/>
      <c r="D243" s="309"/>
      <c r="E243" s="198"/>
      <c r="F243" s="110"/>
      <c r="G243" s="396">
        <v>5112720</v>
      </c>
      <c r="H243" s="198"/>
    </row>
    <row r="244" spans="1:8" s="350" customFormat="1" ht="17.100000000000001" customHeight="1">
      <c r="A244" s="844" t="s">
        <v>49</v>
      </c>
      <c r="B244" s="845"/>
      <c r="C244" s="351">
        <f>SUM(C226:C243)</f>
        <v>78</v>
      </c>
      <c r="D244" s="351">
        <f t="shared" ref="D244:H244" si="18">SUM(D226:D243)</f>
        <v>2683.7521999999999</v>
      </c>
      <c r="E244" s="351">
        <f t="shared" si="18"/>
        <v>3593379.4999999995</v>
      </c>
      <c r="F244" s="351">
        <f t="shared" si="18"/>
        <v>1245288288</v>
      </c>
      <c r="G244" s="351">
        <f t="shared" si="18"/>
        <v>127693926</v>
      </c>
      <c r="H244" s="351">
        <f t="shared" si="18"/>
        <v>2081</v>
      </c>
    </row>
    <row r="245" spans="1:8" s="350" customFormat="1" ht="17.100000000000001" customHeight="1">
      <c r="A245" s="364"/>
      <c r="B245" s="370"/>
      <c r="C245" s="370"/>
      <c r="D245" s="371"/>
      <c r="E245" s="371"/>
      <c r="F245" s="372"/>
      <c r="G245" s="390"/>
      <c r="H245" s="368"/>
    </row>
    <row r="246" spans="1:8" s="350" customFormat="1" ht="17.100000000000001" customHeight="1">
      <c r="A246" s="364"/>
      <c r="B246" s="370"/>
      <c r="C246" s="370"/>
      <c r="D246" s="371"/>
      <c r="E246" s="371"/>
      <c r="F246" s="372"/>
      <c r="G246" s="390"/>
      <c r="H246" s="368"/>
    </row>
    <row r="247" spans="1:8" s="350" customFormat="1" ht="17.100000000000001" customHeight="1">
      <c r="A247" s="838" t="s">
        <v>195</v>
      </c>
      <c r="B247" s="838"/>
      <c r="C247" s="838"/>
      <c r="D247" s="838"/>
      <c r="E247" s="838"/>
      <c r="F247" s="838"/>
      <c r="G247" s="838"/>
      <c r="H247" s="838"/>
    </row>
    <row r="248" spans="1:8" s="350" customFormat="1" ht="17.100000000000001" customHeight="1">
      <c r="A248" s="839" t="s">
        <v>182</v>
      </c>
      <c r="B248" s="839" t="s">
        <v>3</v>
      </c>
      <c r="C248" s="839" t="s">
        <v>4</v>
      </c>
      <c r="D248" s="352" t="s">
        <v>5</v>
      </c>
      <c r="E248" s="353" t="s">
        <v>6</v>
      </c>
      <c r="F248" s="354" t="s">
        <v>7</v>
      </c>
      <c r="G248" s="354" t="s">
        <v>8</v>
      </c>
      <c r="H248" s="353" t="s">
        <v>9</v>
      </c>
    </row>
    <row r="249" spans="1:8" s="350" customFormat="1" ht="17.100000000000001" customHeight="1">
      <c r="A249" s="840"/>
      <c r="B249" s="840"/>
      <c r="C249" s="840"/>
      <c r="D249" s="310" t="s">
        <v>317</v>
      </c>
      <c r="E249" s="355" t="s">
        <v>78</v>
      </c>
      <c r="F249" s="356" t="s">
        <v>79</v>
      </c>
      <c r="G249" s="356" t="s">
        <v>79</v>
      </c>
      <c r="H249" s="311" t="s">
        <v>12</v>
      </c>
    </row>
    <row r="250" spans="1:8" s="350" customFormat="1" ht="17.100000000000001" customHeight="1">
      <c r="A250" s="110">
        <v>1</v>
      </c>
      <c r="B250" s="64" t="s">
        <v>196</v>
      </c>
      <c r="C250" s="64">
        <v>104</v>
      </c>
      <c r="D250" s="64">
        <v>217.85</v>
      </c>
      <c r="E250" s="198">
        <v>160198</v>
      </c>
      <c r="F250" s="361">
        <v>36845540</v>
      </c>
      <c r="G250" s="199">
        <v>50392958</v>
      </c>
      <c r="H250" s="199">
        <v>360</v>
      </c>
    </row>
    <row r="251" spans="1:8" s="350" customFormat="1" ht="17.100000000000001" customHeight="1">
      <c r="A251" s="110">
        <v>2</v>
      </c>
      <c r="B251" s="64" t="s">
        <v>61</v>
      </c>
      <c r="C251" s="64">
        <v>2</v>
      </c>
      <c r="D251" s="64">
        <v>5.2949999999999999</v>
      </c>
      <c r="E251" s="198">
        <v>0</v>
      </c>
      <c r="F251" s="64">
        <v>0</v>
      </c>
      <c r="G251" s="199">
        <v>272000</v>
      </c>
      <c r="H251" s="199">
        <v>0</v>
      </c>
    </row>
    <row r="252" spans="1:8" s="350" customFormat="1" ht="17.100000000000001" customHeight="1">
      <c r="A252" s="110">
        <v>3</v>
      </c>
      <c r="B252" s="64" t="s">
        <v>53</v>
      </c>
      <c r="C252" s="64">
        <v>0</v>
      </c>
      <c r="D252" s="64">
        <v>64.53</v>
      </c>
      <c r="E252" s="198">
        <v>235200</v>
      </c>
      <c r="F252" s="64">
        <v>58800000</v>
      </c>
      <c r="G252" s="199">
        <v>6874000</v>
      </c>
      <c r="H252" s="199">
        <v>0</v>
      </c>
    </row>
    <row r="253" spans="1:8" s="350" customFormat="1" ht="17.100000000000001" customHeight="1">
      <c r="A253" s="110">
        <v>4</v>
      </c>
      <c r="B253" s="64" t="s">
        <v>58</v>
      </c>
      <c r="C253" s="64">
        <v>0</v>
      </c>
      <c r="D253" s="64">
        <v>0</v>
      </c>
      <c r="E253" s="198">
        <v>0</v>
      </c>
      <c r="F253" s="64">
        <v>0</v>
      </c>
      <c r="G253" s="199">
        <v>10709450</v>
      </c>
      <c r="H253" s="199">
        <v>0</v>
      </c>
    </row>
    <row r="254" spans="1:8" s="350" customFormat="1" ht="17.100000000000001" customHeight="1">
      <c r="A254" s="110">
        <v>5</v>
      </c>
      <c r="B254" s="64" t="s">
        <v>39</v>
      </c>
      <c r="C254" s="64">
        <v>1</v>
      </c>
      <c r="D254" s="64">
        <v>99.39</v>
      </c>
      <c r="E254" s="198">
        <v>0</v>
      </c>
      <c r="F254" s="64">
        <v>0</v>
      </c>
      <c r="G254" s="199">
        <v>0</v>
      </c>
      <c r="H254" s="199">
        <v>0</v>
      </c>
    </row>
    <row r="255" spans="1:8" s="350" customFormat="1" ht="17.100000000000001" customHeight="1">
      <c r="A255" s="110">
        <v>6</v>
      </c>
      <c r="B255" s="64" t="s">
        <v>45</v>
      </c>
      <c r="C255" s="64">
        <v>4</v>
      </c>
      <c r="D255" s="64">
        <v>72.05</v>
      </c>
      <c r="E255" s="198">
        <v>0</v>
      </c>
      <c r="F255" s="64">
        <v>0</v>
      </c>
      <c r="G255" s="199">
        <v>0</v>
      </c>
      <c r="H255" s="199">
        <v>0</v>
      </c>
    </row>
    <row r="256" spans="1:8" s="350" customFormat="1" ht="17.100000000000001" customHeight="1">
      <c r="A256" s="110">
        <v>7</v>
      </c>
      <c r="B256" s="277" t="s">
        <v>43</v>
      </c>
      <c r="C256" s="64">
        <v>8</v>
      </c>
      <c r="D256" s="64">
        <v>165.15</v>
      </c>
      <c r="E256" s="198">
        <v>83460</v>
      </c>
      <c r="F256" s="64">
        <v>58422000</v>
      </c>
      <c r="G256" s="199">
        <v>6836150</v>
      </c>
      <c r="H256" s="199">
        <v>40</v>
      </c>
    </row>
    <row r="257" spans="1:8" s="350" customFormat="1" ht="17.100000000000001" customHeight="1">
      <c r="A257" s="110"/>
      <c r="B257" s="64" t="s">
        <v>74</v>
      </c>
      <c r="C257" s="64"/>
      <c r="D257" s="64"/>
      <c r="E257" s="198"/>
      <c r="F257" s="64"/>
      <c r="G257" s="199">
        <v>4275000</v>
      </c>
      <c r="H257" s="199"/>
    </row>
    <row r="258" spans="1:8" s="350" customFormat="1" ht="17.100000000000001" customHeight="1">
      <c r="A258" s="110"/>
      <c r="B258" s="64" t="s">
        <v>48</v>
      </c>
      <c r="C258" s="64"/>
      <c r="D258" s="64"/>
      <c r="E258" s="198"/>
      <c r="F258" s="64"/>
      <c r="G258" s="199">
        <v>6692094</v>
      </c>
      <c r="H258" s="199"/>
    </row>
    <row r="259" spans="1:8" s="350" customFormat="1" ht="17.100000000000001" customHeight="1">
      <c r="A259" s="844" t="s">
        <v>49</v>
      </c>
      <c r="B259" s="845"/>
      <c r="C259" s="399">
        <f>SUM(C250:C258)</f>
        <v>119</v>
      </c>
      <c r="D259" s="399">
        <f t="shared" ref="D259:H259" si="19">SUM(D250:D258)</f>
        <v>624.26499999999999</v>
      </c>
      <c r="E259" s="399">
        <f t="shared" si="19"/>
        <v>478858</v>
      </c>
      <c r="F259" s="399">
        <f t="shared" si="19"/>
        <v>154067540</v>
      </c>
      <c r="G259" s="399">
        <f t="shared" si="19"/>
        <v>86051652</v>
      </c>
      <c r="H259" s="399">
        <f t="shared" si="19"/>
        <v>400</v>
      </c>
    </row>
    <row r="260" spans="1:8" s="350" customFormat="1" ht="17.100000000000001" customHeight="1">
      <c r="A260" s="364"/>
      <c r="B260" s="370"/>
      <c r="C260" s="370"/>
      <c r="D260" s="371"/>
      <c r="E260" s="371"/>
      <c r="F260" s="372"/>
      <c r="G260" s="390"/>
      <c r="H260" s="368"/>
    </row>
    <row r="261" spans="1:8" s="350" customFormat="1" ht="17.100000000000001" customHeight="1">
      <c r="A261" s="838" t="s">
        <v>132</v>
      </c>
      <c r="B261" s="838"/>
      <c r="C261" s="838"/>
      <c r="D261" s="838"/>
      <c r="E261" s="838"/>
      <c r="F261" s="838"/>
      <c r="G261" s="838"/>
      <c r="H261" s="838"/>
    </row>
    <row r="262" spans="1:8" s="350" customFormat="1" ht="17.100000000000001" customHeight="1">
      <c r="A262" s="839" t="s">
        <v>182</v>
      </c>
      <c r="B262" s="839" t="s">
        <v>3</v>
      </c>
      <c r="C262" s="839" t="s">
        <v>4</v>
      </c>
      <c r="D262" s="352" t="s">
        <v>5</v>
      </c>
      <c r="E262" s="353" t="s">
        <v>6</v>
      </c>
      <c r="F262" s="354" t="s">
        <v>7</v>
      </c>
      <c r="G262" s="354" t="s">
        <v>8</v>
      </c>
      <c r="H262" s="353" t="s">
        <v>9</v>
      </c>
    </row>
    <row r="263" spans="1:8" s="350" customFormat="1" ht="17.100000000000001" customHeight="1">
      <c r="A263" s="840"/>
      <c r="B263" s="840"/>
      <c r="C263" s="840"/>
      <c r="D263" s="310" t="s">
        <v>317</v>
      </c>
      <c r="E263" s="355" t="s">
        <v>78</v>
      </c>
      <c r="F263" s="356" t="s">
        <v>79</v>
      </c>
      <c r="G263" s="356" t="s">
        <v>79</v>
      </c>
      <c r="H263" s="311" t="s">
        <v>12</v>
      </c>
    </row>
    <row r="264" spans="1:8" s="350" customFormat="1" ht="17.100000000000001" customHeight="1">
      <c r="A264" s="113">
        <v>1</v>
      </c>
      <c r="B264" s="64" t="s">
        <v>197</v>
      </c>
      <c r="C264" s="184">
        <v>140</v>
      </c>
      <c r="D264" s="184">
        <v>1691.73</v>
      </c>
      <c r="E264" s="184">
        <v>233914</v>
      </c>
      <c r="F264" s="184">
        <v>175435500</v>
      </c>
      <c r="G264" s="360">
        <v>146332131</v>
      </c>
      <c r="H264" s="184">
        <v>750</v>
      </c>
    </row>
    <row r="265" spans="1:8" s="350" customFormat="1" ht="17.100000000000001" customHeight="1">
      <c r="A265" s="113">
        <v>2</v>
      </c>
      <c r="B265" s="64" t="s">
        <v>62</v>
      </c>
      <c r="C265" s="184">
        <v>27</v>
      </c>
      <c r="D265" s="184">
        <v>169.73</v>
      </c>
      <c r="E265" s="184">
        <v>113896</v>
      </c>
      <c r="F265" s="184">
        <v>14237000</v>
      </c>
      <c r="G265" s="360">
        <v>292802</v>
      </c>
      <c r="H265" s="184">
        <v>150</v>
      </c>
    </row>
    <row r="266" spans="1:8" s="350" customFormat="1" ht="17.100000000000001" customHeight="1">
      <c r="A266" s="113">
        <v>3</v>
      </c>
      <c r="B266" s="64" t="s">
        <v>53</v>
      </c>
      <c r="C266" s="184">
        <v>0</v>
      </c>
      <c r="D266" s="309">
        <v>0</v>
      </c>
      <c r="E266" s="184">
        <v>1062600</v>
      </c>
      <c r="F266" s="184">
        <v>850080000</v>
      </c>
      <c r="G266" s="400">
        <v>27752870</v>
      </c>
      <c r="H266" s="184">
        <v>800</v>
      </c>
    </row>
    <row r="267" spans="1:8" s="350" customFormat="1" ht="17.100000000000001" customHeight="1">
      <c r="A267" s="113">
        <v>4</v>
      </c>
      <c r="B267" s="64" t="s">
        <v>58</v>
      </c>
      <c r="C267" s="110">
        <v>0</v>
      </c>
      <c r="D267" s="309">
        <v>0</v>
      </c>
      <c r="E267" s="184">
        <v>0</v>
      </c>
      <c r="F267" s="110">
        <v>0</v>
      </c>
      <c r="G267" s="184">
        <v>797363</v>
      </c>
      <c r="H267" s="198">
        <v>0</v>
      </c>
    </row>
    <row r="268" spans="1:8" s="350" customFormat="1" ht="17.100000000000001" customHeight="1">
      <c r="A268" s="292"/>
      <c r="B268" s="64" t="s">
        <v>74</v>
      </c>
      <c r="C268" s="112"/>
      <c r="D268" s="326"/>
      <c r="E268" s="715"/>
      <c r="F268" s="112"/>
      <c r="G268" s="184">
        <v>32622624</v>
      </c>
      <c r="H268" s="715"/>
    </row>
    <row r="269" spans="1:8" s="350" customFormat="1" ht="17.100000000000001" customHeight="1">
      <c r="A269" s="292"/>
      <c r="B269" s="64" t="s">
        <v>48</v>
      </c>
      <c r="C269" s="112"/>
      <c r="D269" s="326"/>
      <c r="E269" s="715"/>
      <c r="F269" s="112"/>
      <c r="G269" s="396">
        <v>19422210</v>
      </c>
      <c r="H269" s="715"/>
    </row>
    <row r="270" spans="1:8" s="350" customFormat="1" ht="17.100000000000001" customHeight="1">
      <c r="A270" s="844" t="s">
        <v>49</v>
      </c>
      <c r="B270" s="845"/>
      <c r="C270" s="383">
        <f>SUM(C264:C269)</f>
        <v>167</v>
      </c>
      <c r="D270" s="383">
        <f t="shared" ref="D270:H270" si="20">SUM(D264:D269)</f>
        <v>1861.46</v>
      </c>
      <c r="E270" s="383">
        <f t="shared" si="20"/>
        <v>1410410</v>
      </c>
      <c r="F270" s="383">
        <f t="shared" si="20"/>
        <v>1039752500</v>
      </c>
      <c r="G270" s="383">
        <f t="shared" si="20"/>
        <v>227220000</v>
      </c>
      <c r="H270" s="383">
        <f t="shared" si="20"/>
        <v>1700</v>
      </c>
    </row>
    <row r="271" spans="1:8" s="350" customFormat="1" ht="17.100000000000001" customHeight="1">
      <c r="A271" s="378"/>
      <c r="B271" s="379"/>
      <c r="C271" s="379"/>
      <c r="D271" s="380"/>
      <c r="E271" s="380"/>
      <c r="F271" s="381"/>
      <c r="G271" s="381"/>
      <c r="H271" s="382"/>
    </row>
    <row r="272" spans="1:8" s="350" customFormat="1" ht="17.100000000000001" customHeight="1">
      <c r="A272" s="838" t="s">
        <v>151</v>
      </c>
      <c r="B272" s="838"/>
      <c r="C272" s="838"/>
      <c r="D272" s="838"/>
      <c r="E272" s="838"/>
      <c r="F272" s="838"/>
      <c r="G272" s="838"/>
      <c r="H272" s="838"/>
    </row>
    <row r="273" spans="1:8" s="350" customFormat="1" ht="17.100000000000001" customHeight="1">
      <c r="A273" s="839" t="s">
        <v>182</v>
      </c>
      <c r="B273" s="839" t="s">
        <v>3</v>
      </c>
      <c r="C273" s="839" t="s">
        <v>4</v>
      </c>
      <c r="D273" s="352" t="s">
        <v>5</v>
      </c>
      <c r="E273" s="353" t="s">
        <v>6</v>
      </c>
      <c r="F273" s="354" t="s">
        <v>7</v>
      </c>
      <c r="G273" s="354" t="s">
        <v>8</v>
      </c>
      <c r="H273" s="353" t="s">
        <v>9</v>
      </c>
    </row>
    <row r="274" spans="1:8" s="350" customFormat="1" ht="17.100000000000001" customHeight="1">
      <c r="A274" s="840"/>
      <c r="B274" s="840"/>
      <c r="C274" s="840"/>
      <c r="D274" s="310" t="s">
        <v>317</v>
      </c>
      <c r="E274" s="355" t="s">
        <v>78</v>
      </c>
      <c r="F274" s="356" t="s">
        <v>79</v>
      </c>
      <c r="G274" s="356" t="s">
        <v>79</v>
      </c>
      <c r="H274" s="311" t="s">
        <v>12</v>
      </c>
    </row>
    <row r="275" spans="1:8" s="350" customFormat="1" ht="17.100000000000001" customHeight="1">
      <c r="A275" s="186">
        <v>1</v>
      </c>
      <c r="B275" s="64" t="s">
        <v>71</v>
      </c>
      <c r="C275" s="184">
        <v>105</v>
      </c>
      <c r="D275" s="184">
        <v>134.4084</v>
      </c>
      <c r="E275" s="184">
        <v>429574.87</v>
      </c>
      <c r="F275" s="184">
        <v>644362306</v>
      </c>
      <c r="G275" s="184">
        <v>103097969</v>
      </c>
      <c r="H275" s="184">
        <v>1050</v>
      </c>
    </row>
    <row r="276" spans="1:8" s="350" customFormat="1" ht="17.100000000000001" customHeight="1">
      <c r="A276" s="110">
        <f>+A275+1</f>
        <v>2</v>
      </c>
      <c r="B276" s="64" t="s">
        <v>62</v>
      </c>
      <c r="C276" s="184">
        <v>12</v>
      </c>
      <c r="D276" s="401">
        <v>12.28</v>
      </c>
      <c r="E276" s="184">
        <v>139231.57</v>
      </c>
      <c r="F276" s="184">
        <v>20884734.780000001</v>
      </c>
      <c r="G276" s="184">
        <v>3202326</v>
      </c>
      <c r="H276" s="184">
        <v>85</v>
      </c>
    </row>
    <row r="277" spans="1:8" s="350" customFormat="1" ht="17.100000000000001" customHeight="1">
      <c r="A277" s="110">
        <f>+A276+1</f>
        <v>3</v>
      </c>
      <c r="B277" s="64" t="s">
        <v>186</v>
      </c>
      <c r="C277" s="112">
        <v>0</v>
      </c>
      <c r="D277" s="326">
        <v>0</v>
      </c>
      <c r="E277" s="396">
        <v>24158.78</v>
      </c>
      <c r="F277" s="396">
        <v>19327026.09</v>
      </c>
      <c r="G277" s="184">
        <v>555652</v>
      </c>
      <c r="H277" s="184">
        <v>25</v>
      </c>
    </row>
    <row r="278" spans="1:8" s="350" customFormat="1" ht="17.100000000000001" customHeight="1">
      <c r="A278" s="110">
        <f>+A277+1</f>
        <v>4</v>
      </c>
      <c r="B278" s="279" t="s">
        <v>58</v>
      </c>
      <c r="C278" s="102">
        <v>0</v>
      </c>
      <c r="D278" s="327">
        <v>0</v>
      </c>
      <c r="E278" s="184">
        <v>0</v>
      </c>
      <c r="F278" s="184">
        <v>0</v>
      </c>
      <c r="G278" s="396">
        <v>0</v>
      </c>
      <c r="H278" s="396">
        <v>0</v>
      </c>
    </row>
    <row r="279" spans="1:8" s="350" customFormat="1" ht="17.100000000000001" customHeight="1">
      <c r="A279" s="186">
        <v>5</v>
      </c>
      <c r="B279" s="279" t="s">
        <v>53</v>
      </c>
      <c r="C279" s="102">
        <v>0</v>
      </c>
      <c r="D279" s="327">
        <v>0</v>
      </c>
      <c r="E279" s="184">
        <v>43865.4</v>
      </c>
      <c r="F279" s="184">
        <v>24125750</v>
      </c>
      <c r="G279" s="396">
        <v>1096635</v>
      </c>
      <c r="H279" s="396">
        <v>0</v>
      </c>
    </row>
    <row r="280" spans="1:8" s="350" customFormat="1" ht="17.100000000000001" customHeight="1">
      <c r="A280" s="186">
        <v>6</v>
      </c>
      <c r="B280" s="273" t="s">
        <v>45</v>
      </c>
      <c r="C280" s="102">
        <v>25</v>
      </c>
      <c r="D280" s="327">
        <v>611.58609999999999</v>
      </c>
      <c r="E280" s="184">
        <v>74912.600000000006</v>
      </c>
      <c r="F280" s="184">
        <v>18728000</v>
      </c>
      <c r="G280" s="184">
        <v>3970368</v>
      </c>
      <c r="H280" s="184">
        <v>110</v>
      </c>
    </row>
    <row r="281" spans="1:8" s="350" customFormat="1" ht="17.100000000000001" customHeight="1">
      <c r="A281" s="110"/>
      <c r="B281" s="279" t="s">
        <v>74</v>
      </c>
      <c r="C281" s="102"/>
      <c r="D281" s="327"/>
      <c r="E281" s="204"/>
      <c r="F281" s="102"/>
      <c r="G281" s="204">
        <v>27259000</v>
      </c>
      <c r="H281" s="204"/>
    </row>
    <row r="282" spans="1:8" s="350" customFormat="1" ht="17.100000000000001" customHeight="1">
      <c r="A282" s="110"/>
      <c r="B282" s="64" t="s">
        <v>48</v>
      </c>
      <c r="C282" s="186"/>
      <c r="D282" s="328"/>
      <c r="E282" s="716"/>
      <c r="F282" s="186"/>
      <c r="G282" s="402">
        <v>55064904</v>
      </c>
      <c r="H282" s="716"/>
    </row>
    <row r="283" spans="1:8" s="350" customFormat="1" ht="17.100000000000001" customHeight="1">
      <c r="A283" s="844" t="s">
        <v>49</v>
      </c>
      <c r="B283" s="845"/>
      <c r="C283" s="351">
        <f>SUM(C275:C282)</f>
        <v>142</v>
      </c>
      <c r="D283" s="351">
        <f t="shared" ref="D283:H283" si="21">SUM(D275:D282)</f>
        <v>758.27449999999999</v>
      </c>
      <c r="E283" s="351">
        <f t="shared" si="21"/>
        <v>711743.22</v>
      </c>
      <c r="F283" s="351">
        <f t="shared" si="21"/>
        <v>727427816.87</v>
      </c>
      <c r="G283" s="351">
        <f t="shared" si="21"/>
        <v>194246854</v>
      </c>
      <c r="H283" s="351">
        <f t="shared" si="21"/>
        <v>1270</v>
      </c>
    </row>
    <row r="284" spans="1:8" s="350" customFormat="1" ht="17.100000000000001" customHeight="1">
      <c r="A284" s="364"/>
      <c r="B284" s="365"/>
      <c r="C284" s="365"/>
      <c r="D284" s="366"/>
      <c r="E284" s="366"/>
      <c r="F284" s="367"/>
      <c r="G284" s="367"/>
      <c r="H284" s="368"/>
    </row>
    <row r="285" spans="1:8" s="350" customFormat="1" ht="17.100000000000001" customHeight="1">
      <c r="A285" s="838" t="s">
        <v>104</v>
      </c>
      <c r="B285" s="838"/>
      <c r="C285" s="838"/>
      <c r="D285" s="838"/>
      <c r="E285" s="838"/>
      <c r="F285" s="838"/>
      <c r="G285" s="838"/>
      <c r="H285" s="838"/>
    </row>
    <row r="286" spans="1:8" s="350" customFormat="1" ht="17.100000000000001" customHeight="1">
      <c r="A286" s="839" t="s">
        <v>182</v>
      </c>
      <c r="B286" s="839" t="s">
        <v>3</v>
      </c>
      <c r="C286" s="839" t="s">
        <v>4</v>
      </c>
      <c r="D286" s="352" t="s">
        <v>5</v>
      </c>
      <c r="E286" s="353" t="s">
        <v>6</v>
      </c>
      <c r="F286" s="354" t="s">
        <v>7</v>
      </c>
      <c r="G286" s="354" t="s">
        <v>8</v>
      </c>
      <c r="H286" s="353" t="s">
        <v>9</v>
      </c>
    </row>
    <row r="287" spans="1:8" s="350" customFormat="1" ht="17.100000000000001" customHeight="1">
      <c r="A287" s="840"/>
      <c r="B287" s="840"/>
      <c r="C287" s="840"/>
      <c r="D287" s="310" t="s">
        <v>317</v>
      </c>
      <c r="E287" s="355" t="s">
        <v>78</v>
      </c>
      <c r="F287" s="356" t="s">
        <v>79</v>
      </c>
      <c r="G287" s="356" t="s">
        <v>79</v>
      </c>
      <c r="H287" s="311" t="s">
        <v>12</v>
      </c>
    </row>
    <row r="288" spans="1:8" s="350" customFormat="1" ht="17.100000000000001" customHeight="1">
      <c r="A288" s="186">
        <v>1</v>
      </c>
      <c r="B288" s="64" t="s">
        <v>59</v>
      </c>
      <c r="C288" s="64">
        <v>42</v>
      </c>
      <c r="D288" s="309">
        <v>5822.48</v>
      </c>
      <c r="E288" s="198">
        <v>1850570.21</v>
      </c>
      <c r="F288" s="64">
        <v>414592900</v>
      </c>
      <c r="G288" s="199">
        <v>179168718</v>
      </c>
      <c r="H288" s="199">
        <v>762</v>
      </c>
    </row>
    <row r="289" spans="1:8" s="350" customFormat="1" ht="17.100000000000001" customHeight="1">
      <c r="A289" s="110">
        <f>+A288+1</f>
        <v>2</v>
      </c>
      <c r="B289" s="64" t="s">
        <v>62</v>
      </c>
      <c r="C289" s="64">
        <v>107</v>
      </c>
      <c r="D289" s="309">
        <v>107</v>
      </c>
      <c r="E289" s="198">
        <v>872434</v>
      </c>
      <c r="F289" s="64">
        <v>95049780</v>
      </c>
      <c r="G289" s="199">
        <v>20165282</v>
      </c>
      <c r="H289" s="199">
        <v>655</v>
      </c>
    </row>
    <row r="290" spans="1:8" s="350" customFormat="1" ht="17.100000000000001" customHeight="1">
      <c r="A290" s="110">
        <f>+A289+1</f>
        <v>3</v>
      </c>
      <c r="B290" s="403" t="s">
        <v>64</v>
      </c>
      <c r="C290" s="64">
        <v>2</v>
      </c>
      <c r="D290" s="309">
        <v>2</v>
      </c>
      <c r="E290" s="198">
        <v>0</v>
      </c>
      <c r="F290" s="64">
        <v>0</v>
      </c>
      <c r="G290" s="199">
        <v>0</v>
      </c>
      <c r="H290" s="199">
        <v>0</v>
      </c>
    </row>
    <row r="291" spans="1:8" s="350" customFormat="1" ht="17.100000000000001" customHeight="1">
      <c r="A291" s="110">
        <v>4</v>
      </c>
      <c r="B291" s="64" t="s">
        <v>58</v>
      </c>
      <c r="C291" s="64">
        <v>1</v>
      </c>
      <c r="D291" s="309">
        <v>1.827</v>
      </c>
      <c r="E291" s="198">
        <v>1064445</v>
      </c>
      <c r="F291" s="64">
        <v>106098600</v>
      </c>
      <c r="G291" s="199">
        <v>72133400</v>
      </c>
      <c r="H291" s="199">
        <v>300</v>
      </c>
    </row>
    <row r="292" spans="1:8" s="350" customFormat="1" ht="17.100000000000001" customHeight="1">
      <c r="A292" s="186">
        <v>5</v>
      </c>
      <c r="B292" s="277" t="s">
        <v>25</v>
      </c>
      <c r="C292" s="64">
        <v>104</v>
      </c>
      <c r="D292" s="309">
        <v>524.66</v>
      </c>
      <c r="E292" s="198">
        <v>556640</v>
      </c>
      <c r="F292" s="64">
        <v>250488000</v>
      </c>
      <c r="G292" s="199">
        <v>29743600</v>
      </c>
      <c r="H292" s="199">
        <v>715</v>
      </c>
    </row>
    <row r="293" spans="1:8" s="350" customFormat="1" ht="17.100000000000001" customHeight="1">
      <c r="A293" s="110">
        <f>+A292+1</f>
        <v>6</v>
      </c>
      <c r="B293" s="277" t="s">
        <v>169</v>
      </c>
      <c r="C293" s="64">
        <v>1</v>
      </c>
      <c r="D293" s="309">
        <v>4.5</v>
      </c>
      <c r="E293" s="198">
        <v>0</v>
      </c>
      <c r="F293" s="64">
        <v>0</v>
      </c>
      <c r="G293" s="199">
        <v>0</v>
      </c>
      <c r="H293" s="199">
        <v>0</v>
      </c>
    </row>
    <row r="294" spans="1:8" s="350" customFormat="1" ht="17.100000000000001" customHeight="1">
      <c r="A294" s="110"/>
      <c r="B294" s="64" t="s">
        <v>74</v>
      </c>
      <c r="C294" s="64"/>
      <c r="D294" s="309"/>
      <c r="E294" s="198"/>
      <c r="F294" s="64"/>
      <c r="G294" s="199">
        <v>181000</v>
      </c>
      <c r="H294" s="199"/>
    </row>
    <row r="295" spans="1:8" s="350" customFormat="1" ht="17.100000000000001" customHeight="1">
      <c r="A295" s="110"/>
      <c r="B295" s="64" t="s">
        <v>48</v>
      </c>
      <c r="C295" s="64"/>
      <c r="D295" s="309"/>
      <c r="E295" s="198"/>
      <c r="F295" s="64"/>
      <c r="G295" s="199">
        <v>21701000</v>
      </c>
      <c r="H295" s="199"/>
    </row>
    <row r="296" spans="1:8" s="350" customFormat="1" ht="17.100000000000001" customHeight="1">
      <c r="A296" s="844" t="s">
        <v>49</v>
      </c>
      <c r="B296" s="845"/>
      <c r="C296" s="383">
        <f>SUM(C288:C295)</f>
        <v>257</v>
      </c>
      <c r="D296" s="383">
        <f t="shared" ref="D296:H296" si="22">SUM(D288:D295)</f>
        <v>6462.4669999999996</v>
      </c>
      <c r="E296" s="383">
        <f t="shared" si="22"/>
        <v>4344089.21</v>
      </c>
      <c r="F296" s="383">
        <f t="shared" si="22"/>
        <v>866229280</v>
      </c>
      <c r="G296" s="383">
        <f t="shared" si="22"/>
        <v>323093000</v>
      </c>
      <c r="H296" s="383">
        <f t="shared" si="22"/>
        <v>2432</v>
      </c>
    </row>
    <row r="297" spans="1:8" s="350" customFormat="1" ht="17.100000000000001" customHeight="1">
      <c r="A297" s="378"/>
      <c r="B297" s="379"/>
      <c r="C297" s="379"/>
      <c r="D297" s="380"/>
      <c r="E297" s="380"/>
      <c r="F297" s="381"/>
      <c r="G297" s="381"/>
      <c r="H297" s="382"/>
    </row>
    <row r="298" spans="1:8" s="350" customFormat="1" ht="17.100000000000001" customHeight="1">
      <c r="A298" s="838" t="s">
        <v>116</v>
      </c>
      <c r="B298" s="838"/>
      <c r="C298" s="838"/>
      <c r="D298" s="838"/>
      <c r="E298" s="838"/>
      <c r="F298" s="838"/>
      <c r="G298" s="838"/>
      <c r="H298" s="838"/>
    </row>
    <row r="299" spans="1:8" s="350" customFormat="1" ht="17.100000000000001" customHeight="1">
      <c r="A299" s="839" t="s">
        <v>182</v>
      </c>
      <c r="B299" s="839" t="s">
        <v>3</v>
      </c>
      <c r="C299" s="839" t="s">
        <v>4</v>
      </c>
      <c r="D299" s="352" t="s">
        <v>5</v>
      </c>
      <c r="E299" s="353" t="s">
        <v>6</v>
      </c>
      <c r="F299" s="354" t="s">
        <v>7</v>
      </c>
      <c r="G299" s="354" t="s">
        <v>8</v>
      </c>
      <c r="H299" s="353" t="s">
        <v>9</v>
      </c>
    </row>
    <row r="300" spans="1:8" s="350" customFormat="1" ht="17.100000000000001" customHeight="1">
      <c r="A300" s="840"/>
      <c r="B300" s="840"/>
      <c r="C300" s="840"/>
      <c r="D300" s="310" t="s">
        <v>317</v>
      </c>
      <c r="E300" s="355" t="s">
        <v>78</v>
      </c>
      <c r="F300" s="356" t="s">
        <v>79</v>
      </c>
      <c r="G300" s="356" t="s">
        <v>79</v>
      </c>
      <c r="H300" s="311" t="s">
        <v>12</v>
      </c>
    </row>
    <row r="301" spans="1:8" s="350" customFormat="1" ht="17.100000000000001" customHeight="1">
      <c r="A301" s="110">
        <v>1</v>
      </c>
      <c r="B301" s="64" t="s">
        <v>53</v>
      </c>
      <c r="C301" s="64">
        <v>0</v>
      </c>
      <c r="D301" s="309">
        <v>0</v>
      </c>
      <c r="E301" s="198">
        <v>4484025</v>
      </c>
      <c r="F301" s="64">
        <v>3833841375</v>
      </c>
      <c r="G301" s="199">
        <v>139125639</v>
      </c>
      <c r="H301" s="199">
        <v>12</v>
      </c>
    </row>
    <row r="302" spans="1:8" s="350" customFormat="1" ht="17.100000000000001" customHeight="1">
      <c r="A302" s="110">
        <v>2</v>
      </c>
      <c r="B302" s="64" t="s">
        <v>69</v>
      </c>
      <c r="C302" s="64">
        <v>0</v>
      </c>
      <c r="D302" s="309">
        <v>0</v>
      </c>
      <c r="E302" s="198">
        <v>0</v>
      </c>
      <c r="F302" s="64">
        <v>0</v>
      </c>
      <c r="G302" s="199">
        <v>0</v>
      </c>
      <c r="H302" s="199">
        <v>0</v>
      </c>
    </row>
    <row r="303" spans="1:8" s="350" customFormat="1" ht="17.100000000000001" customHeight="1">
      <c r="A303" s="110">
        <v>3</v>
      </c>
      <c r="B303" s="277" t="s">
        <v>30</v>
      </c>
      <c r="C303" s="64">
        <v>5</v>
      </c>
      <c r="D303" s="309">
        <v>2923.38</v>
      </c>
      <c r="E303" s="198">
        <v>0</v>
      </c>
      <c r="F303" s="64">
        <v>0</v>
      </c>
      <c r="G303" s="199">
        <v>7596892</v>
      </c>
      <c r="H303" s="199">
        <v>0</v>
      </c>
    </row>
    <row r="304" spans="1:8" s="350" customFormat="1" ht="17.100000000000001" customHeight="1">
      <c r="A304" s="110"/>
      <c r="B304" s="64" t="s">
        <v>74</v>
      </c>
      <c r="C304" s="64"/>
      <c r="D304" s="309"/>
      <c r="E304" s="198"/>
      <c r="F304" s="64"/>
      <c r="G304" s="199">
        <v>9808388</v>
      </c>
      <c r="H304" s="199"/>
    </row>
    <row r="305" spans="1:8" s="350" customFormat="1" ht="17.100000000000001" customHeight="1">
      <c r="A305" s="110"/>
      <c r="B305" s="64" t="s">
        <v>48</v>
      </c>
      <c r="C305" s="64"/>
      <c r="D305" s="309"/>
      <c r="E305" s="198"/>
      <c r="F305" s="64"/>
      <c r="G305" s="199">
        <v>1652188</v>
      </c>
      <c r="H305" s="199"/>
    </row>
    <row r="306" spans="1:8" s="350" customFormat="1" ht="17.100000000000001" customHeight="1">
      <c r="A306" s="844" t="s">
        <v>49</v>
      </c>
      <c r="B306" s="845"/>
      <c r="C306" s="383">
        <f>SUM(C301:C305)</f>
        <v>5</v>
      </c>
      <c r="D306" s="383">
        <f t="shared" ref="D306:H306" si="23">SUM(D301:D305)</f>
        <v>2923.38</v>
      </c>
      <c r="E306" s="383">
        <f t="shared" si="23"/>
        <v>4484025</v>
      </c>
      <c r="F306" s="383">
        <f t="shared" si="23"/>
        <v>3833841375</v>
      </c>
      <c r="G306" s="383">
        <f t="shared" si="23"/>
        <v>158183107</v>
      </c>
      <c r="H306" s="383">
        <f t="shared" si="23"/>
        <v>12</v>
      </c>
    </row>
    <row r="307" spans="1:8" s="350" customFormat="1" ht="17.100000000000001" customHeight="1">
      <c r="C307" s="404"/>
      <c r="D307" s="404"/>
      <c r="E307" s="404"/>
      <c r="F307" s="404"/>
      <c r="G307" s="404"/>
      <c r="H307" s="404"/>
    </row>
    <row r="308" spans="1:8" s="350" customFormat="1" ht="17.100000000000001" customHeight="1">
      <c r="A308" s="838" t="s">
        <v>152</v>
      </c>
      <c r="B308" s="838"/>
      <c r="C308" s="838"/>
      <c r="D308" s="838"/>
      <c r="E308" s="838"/>
      <c r="F308" s="838"/>
      <c r="G308" s="838"/>
      <c r="H308" s="838"/>
    </row>
    <row r="309" spans="1:8" s="350" customFormat="1" ht="17.100000000000001" customHeight="1">
      <c r="A309" s="839" t="s">
        <v>182</v>
      </c>
      <c r="B309" s="839" t="s">
        <v>3</v>
      </c>
      <c r="C309" s="839" t="s">
        <v>4</v>
      </c>
      <c r="D309" s="352" t="s">
        <v>5</v>
      </c>
      <c r="E309" s="353" t="s">
        <v>6</v>
      </c>
      <c r="F309" s="354" t="s">
        <v>7</v>
      </c>
      <c r="G309" s="354" t="s">
        <v>8</v>
      </c>
      <c r="H309" s="353" t="s">
        <v>9</v>
      </c>
    </row>
    <row r="310" spans="1:8" s="350" customFormat="1" ht="17.100000000000001" customHeight="1">
      <c r="A310" s="840"/>
      <c r="B310" s="840"/>
      <c r="C310" s="840"/>
      <c r="D310" s="310" t="s">
        <v>317</v>
      </c>
      <c r="E310" s="355" t="s">
        <v>78</v>
      </c>
      <c r="F310" s="356" t="s">
        <v>79</v>
      </c>
      <c r="G310" s="356" t="s">
        <v>79</v>
      </c>
      <c r="H310" s="311" t="s">
        <v>12</v>
      </c>
    </row>
    <row r="311" spans="1:8" s="350" customFormat="1" ht="17.100000000000001" customHeight="1">
      <c r="A311" s="110">
        <v>1</v>
      </c>
      <c r="B311" s="64" t="s">
        <v>57</v>
      </c>
      <c r="C311" s="64">
        <v>112</v>
      </c>
      <c r="D311" s="278">
        <v>305.5</v>
      </c>
      <c r="E311" s="198">
        <v>255326</v>
      </c>
      <c r="F311" s="64">
        <v>891093200</v>
      </c>
      <c r="G311" s="199">
        <v>70947000</v>
      </c>
      <c r="H311" s="199">
        <v>720</v>
      </c>
    </row>
    <row r="312" spans="1:8" s="350" customFormat="1" ht="17.100000000000001" customHeight="1">
      <c r="A312" s="110">
        <v>2</v>
      </c>
      <c r="B312" s="64" t="s">
        <v>61</v>
      </c>
      <c r="C312" s="64">
        <v>58</v>
      </c>
      <c r="D312" s="278">
        <v>206.3</v>
      </c>
      <c r="E312" s="198">
        <v>39564.724999999999</v>
      </c>
      <c r="F312" s="64">
        <v>35608252.5</v>
      </c>
      <c r="G312" s="199">
        <v>18893001</v>
      </c>
      <c r="H312" s="199">
        <v>270</v>
      </c>
    </row>
    <row r="313" spans="1:8" s="350" customFormat="1" ht="17.100000000000001" customHeight="1">
      <c r="A313" s="110">
        <v>3</v>
      </c>
      <c r="B313" s="64" t="s">
        <v>142</v>
      </c>
      <c r="C313" s="64">
        <v>346</v>
      </c>
      <c r="D313" s="278">
        <v>350</v>
      </c>
      <c r="E313" s="198">
        <v>192959.52</v>
      </c>
      <c r="F313" s="64">
        <v>96479760</v>
      </c>
      <c r="G313" s="199">
        <v>37427000</v>
      </c>
      <c r="H313" s="199">
        <v>2650</v>
      </c>
    </row>
    <row r="314" spans="1:8" s="350" customFormat="1" ht="17.100000000000001" customHeight="1">
      <c r="A314" s="110">
        <v>4</v>
      </c>
      <c r="B314" s="277" t="s">
        <v>30</v>
      </c>
      <c r="C314" s="64">
        <v>3</v>
      </c>
      <c r="D314" s="278">
        <v>922.476</v>
      </c>
      <c r="E314" s="198">
        <v>163670.1</v>
      </c>
      <c r="F314" s="64">
        <v>122752575</v>
      </c>
      <c r="G314" s="199">
        <v>21599000</v>
      </c>
      <c r="H314" s="199">
        <v>80</v>
      </c>
    </row>
    <row r="315" spans="1:8" s="350" customFormat="1" ht="17.100000000000001" customHeight="1">
      <c r="A315" s="110">
        <v>5</v>
      </c>
      <c r="B315" s="277" t="s">
        <v>26</v>
      </c>
      <c r="C315" s="386">
        <v>1</v>
      </c>
      <c r="D315" s="278">
        <v>32.369999999999997</v>
      </c>
      <c r="E315" s="198">
        <v>28.2</v>
      </c>
      <c r="F315" s="64">
        <v>18330</v>
      </c>
      <c r="G315" s="199">
        <v>67000</v>
      </c>
      <c r="H315" s="199">
        <v>10</v>
      </c>
    </row>
    <row r="316" spans="1:8" s="350" customFormat="1" ht="17.100000000000001" customHeight="1">
      <c r="A316" s="110">
        <v>6</v>
      </c>
      <c r="B316" s="64" t="s">
        <v>370</v>
      </c>
      <c r="C316" s="64">
        <v>3</v>
      </c>
      <c r="D316" s="278">
        <v>14.75</v>
      </c>
      <c r="E316" s="198">
        <v>209.98</v>
      </c>
      <c r="F316" s="64">
        <v>83992</v>
      </c>
      <c r="G316" s="199">
        <v>9000</v>
      </c>
      <c r="H316" s="199">
        <v>5</v>
      </c>
    </row>
    <row r="317" spans="1:8" s="350" customFormat="1" ht="17.100000000000001" customHeight="1">
      <c r="A317" s="110">
        <v>7</v>
      </c>
      <c r="B317" s="64" t="s">
        <v>331</v>
      </c>
      <c r="C317" s="64">
        <v>1</v>
      </c>
      <c r="D317" s="278">
        <v>4.5</v>
      </c>
      <c r="E317" s="198">
        <v>0</v>
      </c>
      <c r="F317" s="64">
        <v>0</v>
      </c>
      <c r="G317" s="199">
        <v>13000</v>
      </c>
      <c r="H317" s="199">
        <v>0</v>
      </c>
    </row>
    <row r="318" spans="1:8" s="350" customFormat="1" ht="17.100000000000001" customHeight="1">
      <c r="A318" s="110">
        <v>8</v>
      </c>
      <c r="B318" s="64" t="s">
        <v>62</v>
      </c>
      <c r="C318" s="64">
        <v>38</v>
      </c>
      <c r="D318" s="278">
        <v>40</v>
      </c>
      <c r="E318" s="198">
        <v>539913.91</v>
      </c>
      <c r="F318" s="64">
        <v>12892608.300000001</v>
      </c>
      <c r="G318" s="199">
        <v>10108200</v>
      </c>
      <c r="H318" s="199">
        <v>140</v>
      </c>
    </row>
    <row r="319" spans="1:8" s="350" customFormat="1" ht="17.100000000000001" customHeight="1">
      <c r="A319" s="110">
        <v>9</v>
      </c>
      <c r="B319" s="64" t="s">
        <v>22</v>
      </c>
      <c r="C319" s="386">
        <v>2</v>
      </c>
      <c r="D319" s="278">
        <v>9</v>
      </c>
      <c r="E319" s="386">
        <v>0</v>
      </c>
      <c r="F319" s="64">
        <v>0</v>
      </c>
      <c r="G319" s="199">
        <v>0</v>
      </c>
      <c r="H319" s="199">
        <v>0</v>
      </c>
    </row>
    <row r="320" spans="1:8" s="350" customFormat="1" ht="17.100000000000001" customHeight="1">
      <c r="A320" s="110">
        <v>10</v>
      </c>
      <c r="B320" s="64" t="s">
        <v>58</v>
      </c>
      <c r="C320" s="64">
        <v>0</v>
      </c>
      <c r="D320" s="278">
        <v>72</v>
      </c>
      <c r="E320" s="198">
        <v>117400</v>
      </c>
      <c r="F320" s="64">
        <v>17610000</v>
      </c>
      <c r="G320" s="199">
        <v>3225000</v>
      </c>
      <c r="H320" s="199">
        <v>30</v>
      </c>
    </row>
    <row r="321" spans="1:8" s="350" customFormat="1" ht="17.100000000000001" customHeight="1">
      <c r="A321" s="110">
        <v>11</v>
      </c>
      <c r="B321" s="64" t="s">
        <v>53</v>
      </c>
      <c r="C321" s="64">
        <v>0</v>
      </c>
      <c r="D321" s="278">
        <v>40</v>
      </c>
      <c r="E321" s="198">
        <v>0</v>
      </c>
      <c r="F321" s="64">
        <v>0</v>
      </c>
      <c r="G321" s="199">
        <v>1240000</v>
      </c>
      <c r="H321" s="199">
        <v>50</v>
      </c>
    </row>
    <row r="322" spans="1:8" s="350" customFormat="1" ht="17.100000000000001" customHeight="1">
      <c r="A322" s="110">
        <v>12</v>
      </c>
      <c r="B322" s="64" t="s">
        <v>332</v>
      </c>
      <c r="C322" s="64">
        <v>0</v>
      </c>
      <c r="D322" s="278">
        <v>0</v>
      </c>
      <c r="E322" s="198">
        <v>559767</v>
      </c>
      <c r="F322" s="110">
        <v>13994175</v>
      </c>
      <c r="G322" s="199">
        <v>1679300</v>
      </c>
      <c r="H322" s="199"/>
    </row>
    <row r="323" spans="1:8" s="350" customFormat="1" ht="17.100000000000001" customHeight="1">
      <c r="A323" s="110">
        <v>13</v>
      </c>
      <c r="B323" s="64" t="s">
        <v>187</v>
      </c>
      <c r="C323" s="64">
        <v>0</v>
      </c>
      <c r="D323" s="278">
        <v>0</v>
      </c>
      <c r="E323" s="198">
        <v>1614237</v>
      </c>
      <c r="F323" s="135">
        <v>161423700</v>
      </c>
      <c r="G323" s="199">
        <v>31308800</v>
      </c>
      <c r="H323" s="199"/>
    </row>
    <row r="324" spans="1:8" s="350" customFormat="1" ht="17.100000000000001" customHeight="1">
      <c r="A324" s="405"/>
      <c r="B324" s="64" t="s">
        <v>74</v>
      </c>
      <c r="C324" s="64"/>
      <c r="D324" s="278"/>
      <c r="E324" s="198"/>
      <c r="F324" s="64"/>
      <c r="G324" s="199">
        <v>31906700</v>
      </c>
      <c r="H324" s="199"/>
    </row>
    <row r="325" spans="1:8" s="350" customFormat="1" ht="17.100000000000001" customHeight="1">
      <c r="A325" s="405"/>
      <c r="B325" s="64" t="s">
        <v>48</v>
      </c>
      <c r="C325" s="64"/>
      <c r="D325" s="278"/>
      <c r="E325" s="198"/>
      <c r="F325" s="64"/>
      <c r="G325" s="199">
        <v>13943999</v>
      </c>
      <c r="H325" s="199"/>
    </row>
    <row r="326" spans="1:8" s="350" customFormat="1" ht="17.100000000000001" customHeight="1">
      <c r="A326" s="844" t="s">
        <v>49</v>
      </c>
      <c r="B326" s="845"/>
      <c r="C326" s="383">
        <f>SUM(C311:C325)</f>
        <v>564</v>
      </c>
      <c r="D326" s="383">
        <f t="shared" ref="D326:H326" si="24">SUM(D311:D325)</f>
        <v>1996.8959999999997</v>
      </c>
      <c r="E326" s="383">
        <f t="shared" si="24"/>
        <v>3483076.4350000001</v>
      </c>
      <c r="F326" s="383">
        <f t="shared" si="24"/>
        <v>1351956592.8</v>
      </c>
      <c r="G326" s="685">
        <f t="shared" si="24"/>
        <v>242367000</v>
      </c>
      <c r="H326" s="383">
        <f t="shared" si="24"/>
        <v>3955</v>
      </c>
    </row>
    <row r="327" spans="1:8" s="350" customFormat="1" ht="17.100000000000001" customHeight="1">
      <c r="A327" s="378"/>
      <c r="B327" s="379"/>
      <c r="C327" s="379"/>
      <c r="D327" s="380"/>
      <c r="E327" s="380"/>
      <c r="F327" s="381"/>
      <c r="G327" s="390"/>
      <c r="H327" s="382"/>
    </row>
    <row r="328" spans="1:8" s="350" customFormat="1" ht="17.100000000000001" customHeight="1">
      <c r="A328" s="838" t="s">
        <v>86</v>
      </c>
      <c r="B328" s="838"/>
      <c r="C328" s="838"/>
      <c r="D328" s="838"/>
      <c r="E328" s="838"/>
      <c r="F328" s="838"/>
      <c r="G328" s="838"/>
      <c r="H328" s="838"/>
    </row>
    <row r="329" spans="1:8" s="350" customFormat="1" ht="17.100000000000001" customHeight="1">
      <c r="A329" s="839" t="s">
        <v>182</v>
      </c>
      <c r="B329" s="839" t="s">
        <v>3</v>
      </c>
      <c r="C329" s="839" t="s">
        <v>4</v>
      </c>
      <c r="D329" s="352" t="s">
        <v>5</v>
      </c>
      <c r="E329" s="353" t="s">
        <v>6</v>
      </c>
      <c r="F329" s="354" t="s">
        <v>7</v>
      </c>
      <c r="G329" s="354" t="s">
        <v>8</v>
      </c>
      <c r="H329" s="353" t="s">
        <v>9</v>
      </c>
    </row>
    <row r="330" spans="1:8" s="350" customFormat="1" ht="17.100000000000001" customHeight="1">
      <c r="A330" s="840"/>
      <c r="B330" s="840"/>
      <c r="C330" s="840"/>
      <c r="D330" s="310" t="s">
        <v>317</v>
      </c>
      <c r="E330" s="355" t="s">
        <v>78</v>
      </c>
      <c r="F330" s="356" t="s">
        <v>79</v>
      </c>
      <c r="G330" s="356" t="s">
        <v>79</v>
      </c>
      <c r="H330" s="311" t="s">
        <v>12</v>
      </c>
    </row>
    <row r="331" spans="1:8" s="350" customFormat="1" ht="17.100000000000001" customHeight="1">
      <c r="A331" s="110">
        <v>1</v>
      </c>
      <c r="B331" s="64" t="s">
        <v>62</v>
      </c>
      <c r="C331" s="64">
        <v>758</v>
      </c>
      <c r="D331" s="64">
        <v>761.56</v>
      </c>
      <c r="E331" s="198">
        <v>15540000</v>
      </c>
      <c r="F331" s="361">
        <v>1554000000</v>
      </c>
      <c r="G331" s="199">
        <v>507295000</v>
      </c>
      <c r="H331" s="199">
        <v>9700</v>
      </c>
    </row>
    <row r="332" spans="1:8" s="350" customFormat="1" ht="17.100000000000001" customHeight="1">
      <c r="A332" s="110">
        <v>2</v>
      </c>
      <c r="B332" s="64" t="s">
        <v>61</v>
      </c>
      <c r="C332" s="64">
        <v>23</v>
      </c>
      <c r="D332" s="64">
        <v>41.065199999999997</v>
      </c>
      <c r="E332" s="198">
        <v>335100</v>
      </c>
      <c r="F332" s="64">
        <v>262120000</v>
      </c>
      <c r="G332" s="199">
        <v>55924000</v>
      </c>
      <c r="H332" s="199">
        <v>610</v>
      </c>
    </row>
    <row r="333" spans="1:8" s="350" customFormat="1" ht="17.100000000000001" customHeight="1">
      <c r="A333" s="110">
        <v>3</v>
      </c>
      <c r="B333" s="64" t="s">
        <v>59</v>
      </c>
      <c r="C333" s="64">
        <v>5</v>
      </c>
      <c r="D333" s="64">
        <v>13.3123</v>
      </c>
      <c r="E333" s="198">
        <v>0</v>
      </c>
      <c r="F333" s="64">
        <v>0</v>
      </c>
      <c r="G333" s="199">
        <v>24000</v>
      </c>
      <c r="H333" s="199">
        <v>10</v>
      </c>
    </row>
    <row r="334" spans="1:8" s="350" customFormat="1" ht="17.100000000000001" customHeight="1">
      <c r="A334" s="110">
        <v>4</v>
      </c>
      <c r="B334" s="64" t="s">
        <v>57</v>
      </c>
      <c r="C334" s="64">
        <v>5</v>
      </c>
      <c r="D334" s="64">
        <v>10.612</v>
      </c>
      <c r="E334" s="198">
        <v>0</v>
      </c>
      <c r="F334" s="64">
        <v>0</v>
      </c>
      <c r="G334" s="199">
        <v>1048000</v>
      </c>
      <c r="H334" s="199">
        <v>25</v>
      </c>
    </row>
    <row r="335" spans="1:8" s="350" customFormat="1" ht="17.100000000000001" customHeight="1">
      <c r="A335" s="110">
        <v>5</v>
      </c>
      <c r="B335" s="64" t="s">
        <v>53</v>
      </c>
      <c r="C335" s="64">
        <v>0</v>
      </c>
      <c r="D335" s="64">
        <v>0</v>
      </c>
      <c r="E335" s="198">
        <v>2584000</v>
      </c>
      <c r="F335" s="102">
        <v>64600000</v>
      </c>
      <c r="G335" s="199">
        <v>60817000</v>
      </c>
      <c r="H335" s="199">
        <v>3500</v>
      </c>
    </row>
    <row r="336" spans="1:8" s="350" customFormat="1" ht="17.100000000000001" customHeight="1">
      <c r="A336" s="110">
        <v>6</v>
      </c>
      <c r="B336" s="183" t="s">
        <v>58</v>
      </c>
      <c r="C336" s="183">
        <v>0</v>
      </c>
      <c r="D336" s="183">
        <v>0</v>
      </c>
      <c r="E336" s="715">
        <v>392000</v>
      </c>
      <c r="F336" s="364">
        <v>39200000</v>
      </c>
      <c r="G336" s="315">
        <v>25743000</v>
      </c>
      <c r="H336" s="315">
        <v>900</v>
      </c>
    </row>
    <row r="337" spans="1:8" s="350" customFormat="1" ht="17.100000000000001" customHeight="1">
      <c r="A337" s="110">
        <v>7</v>
      </c>
      <c r="B337" s="277" t="s">
        <v>43</v>
      </c>
      <c r="C337" s="135">
        <v>4</v>
      </c>
      <c r="D337" s="135">
        <v>169.7</v>
      </c>
      <c r="E337" s="204">
        <v>2000</v>
      </c>
      <c r="F337" s="102">
        <v>480000</v>
      </c>
      <c r="G337" s="226">
        <v>777000</v>
      </c>
      <c r="H337" s="226">
        <v>60</v>
      </c>
    </row>
    <row r="338" spans="1:8" s="350" customFormat="1" ht="17.100000000000001" customHeight="1">
      <c r="A338" s="110">
        <v>8</v>
      </c>
      <c r="B338" s="346" t="s">
        <v>25</v>
      </c>
      <c r="C338" s="135">
        <v>1</v>
      </c>
      <c r="D338" s="135">
        <v>5</v>
      </c>
      <c r="E338" s="204">
        <v>0</v>
      </c>
      <c r="F338" s="102">
        <v>0</v>
      </c>
      <c r="G338" s="226">
        <v>0</v>
      </c>
      <c r="H338" s="226">
        <v>0</v>
      </c>
    </row>
    <row r="339" spans="1:8" s="350" customFormat="1" ht="17.100000000000001" customHeight="1">
      <c r="A339" s="110">
        <v>9</v>
      </c>
      <c r="B339" s="273" t="s">
        <v>40</v>
      </c>
      <c r="C339" s="135">
        <v>0</v>
      </c>
      <c r="D339" s="135">
        <v>0</v>
      </c>
      <c r="E339" s="204">
        <v>3050</v>
      </c>
      <c r="F339" s="102">
        <v>549000</v>
      </c>
      <c r="G339" s="226">
        <v>0</v>
      </c>
      <c r="H339" s="226">
        <v>0</v>
      </c>
    </row>
    <row r="340" spans="1:8" s="350" customFormat="1" ht="17.100000000000001" customHeight="1">
      <c r="A340" s="110">
        <v>10</v>
      </c>
      <c r="B340" s="277" t="s">
        <v>39</v>
      </c>
      <c r="C340" s="135">
        <v>32</v>
      </c>
      <c r="D340" s="135">
        <v>155.24369999999999</v>
      </c>
      <c r="E340" s="204">
        <v>2050</v>
      </c>
      <c r="F340" s="102">
        <v>410000</v>
      </c>
      <c r="G340" s="226">
        <v>4523000</v>
      </c>
      <c r="H340" s="226">
        <v>150</v>
      </c>
    </row>
    <row r="341" spans="1:8" s="350" customFormat="1" ht="17.100000000000001" customHeight="1">
      <c r="A341" s="110">
        <v>11</v>
      </c>
      <c r="B341" s="346" t="s">
        <v>45</v>
      </c>
      <c r="C341" s="135">
        <v>5</v>
      </c>
      <c r="D341" s="135">
        <v>510.18</v>
      </c>
      <c r="E341" s="204">
        <v>0</v>
      </c>
      <c r="F341" s="102">
        <v>0</v>
      </c>
      <c r="G341" s="226">
        <v>3999000</v>
      </c>
      <c r="H341" s="226">
        <v>15</v>
      </c>
    </row>
    <row r="342" spans="1:8" s="350" customFormat="1" ht="17.100000000000001" customHeight="1">
      <c r="A342" s="110">
        <v>12</v>
      </c>
      <c r="B342" s="346" t="s">
        <v>26</v>
      </c>
      <c r="C342" s="135">
        <v>1</v>
      </c>
      <c r="D342" s="135">
        <v>55.806399999999996</v>
      </c>
      <c r="E342" s="204">
        <v>0</v>
      </c>
      <c r="F342" s="102">
        <v>0</v>
      </c>
      <c r="G342" s="226">
        <v>0</v>
      </c>
      <c r="H342" s="226">
        <v>70</v>
      </c>
    </row>
    <row r="343" spans="1:8" s="350" customFormat="1" ht="17.100000000000001" customHeight="1">
      <c r="A343" s="110">
        <v>13</v>
      </c>
      <c r="B343" s="174" t="s">
        <v>258</v>
      </c>
      <c r="C343" s="135">
        <v>5</v>
      </c>
      <c r="D343" s="135">
        <v>53.13</v>
      </c>
      <c r="E343" s="204">
        <v>0</v>
      </c>
      <c r="F343" s="102">
        <v>0</v>
      </c>
      <c r="G343" s="226">
        <v>0</v>
      </c>
      <c r="H343" s="226">
        <v>0</v>
      </c>
    </row>
    <row r="344" spans="1:8" s="350" customFormat="1" ht="17.100000000000001" customHeight="1">
      <c r="A344" s="110">
        <v>14</v>
      </c>
      <c r="B344" s="174" t="s">
        <v>163</v>
      </c>
      <c r="C344" s="135">
        <v>1</v>
      </c>
      <c r="D344" s="135">
        <v>5</v>
      </c>
      <c r="E344" s="204">
        <v>0</v>
      </c>
      <c r="F344" s="135">
        <v>0</v>
      </c>
      <c r="G344" s="226">
        <v>0</v>
      </c>
      <c r="H344" s="226">
        <v>0</v>
      </c>
    </row>
    <row r="345" spans="1:8" s="350" customFormat="1" ht="17.100000000000001" customHeight="1">
      <c r="A345" s="186"/>
      <c r="B345" s="240" t="s">
        <v>74</v>
      </c>
      <c r="C345" s="240"/>
      <c r="D345" s="240"/>
      <c r="E345" s="716"/>
      <c r="F345" s="240"/>
      <c r="G345" s="318">
        <v>69858000</v>
      </c>
      <c r="H345" s="318"/>
    </row>
    <row r="346" spans="1:8" s="350" customFormat="1" ht="17.100000000000001" customHeight="1">
      <c r="A346" s="110"/>
      <c r="B346" s="64" t="s">
        <v>48</v>
      </c>
      <c r="C346" s="64"/>
      <c r="D346" s="64"/>
      <c r="E346" s="198"/>
      <c r="F346" s="64"/>
      <c r="G346" s="199">
        <v>19185000</v>
      </c>
      <c r="H346" s="199"/>
    </row>
    <row r="347" spans="1:8" s="350" customFormat="1" ht="17.100000000000001" customHeight="1">
      <c r="A347" s="844" t="s">
        <v>49</v>
      </c>
      <c r="B347" s="845"/>
      <c r="C347" s="394">
        <f>SUM(C331:C346)</f>
        <v>840</v>
      </c>
      <c r="D347" s="394">
        <f t="shared" ref="D347:H347" si="25">SUM(D331:D346)</f>
        <v>1780.6096</v>
      </c>
      <c r="E347" s="394">
        <f t="shared" si="25"/>
        <v>18858200</v>
      </c>
      <c r="F347" s="394">
        <f t="shared" si="25"/>
        <v>1921359000</v>
      </c>
      <c r="G347" s="394">
        <f t="shared" si="25"/>
        <v>749193000</v>
      </c>
      <c r="H347" s="394">
        <f t="shared" si="25"/>
        <v>15040</v>
      </c>
    </row>
    <row r="348" spans="1:8" s="350" customFormat="1" ht="17.100000000000001" customHeight="1">
      <c r="A348" s="378"/>
      <c r="B348" s="379"/>
      <c r="C348" s="379"/>
      <c r="D348" s="380"/>
      <c r="E348" s="380"/>
      <c r="F348" s="381"/>
      <c r="G348" s="381"/>
      <c r="H348" s="406"/>
    </row>
    <row r="349" spans="1:8" s="350" customFormat="1" ht="17.100000000000001" customHeight="1">
      <c r="A349" s="838" t="s">
        <v>96</v>
      </c>
      <c r="B349" s="838"/>
      <c r="C349" s="838"/>
      <c r="D349" s="838"/>
      <c r="E349" s="838"/>
      <c r="F349" s="838"/>
      <c r="G349" s="838"/>
      <c r="H349" s="838"/>
    </row>
    <row r="350" spans="1:8" s="350" customFormat="1" ht="17.100000000000001" customHeight="1">
      <c r="A350" s="839" t="s">
        <v>182</v>
      </c>
      <c r="B350" s="839" t="s">
        <v>3</v>
      </c>
      <c r="C350" s="839" t="s">
        <v>4</v>
      </c>
      <c r="D350" s="352" t="s">
        <v>5</v>
      </c>
      <c r="E350" s="353" t="s">
        <v>6</v>
      </c>
      <c r="F350" s="354" t="s">
        <v>7</v>
      </c>
      <c r="G350" s="354" t="s">
        <v>8</v>
      </c>
      <c r="H350" s="353" t="s">
        <v>9</v>
      </c>
    </row>
    <row r="351" spans="1:8" s="350" customFormat="1" ht="17.100000000000001" customHeight="1">
      <c r="A351" s="840"/>
      <c r="B351" s="840"/>
      <c r="C351" s="840"/>
      <c r="D351" s="310" t="s">
        <v>317</v>
      </c>
      <c r="E351" s="355" t="s">
        <v>78</v>
      </c>
      <c r="F351" s="356" t="s">
        <v>79</v>
      </c>
      <c r="G351" s="356" t="s">
        <v>79</v>
      </c>
      <c r="H351" s="311" t="s">
        <v>12</v>
      </c>
    </row>
    <row r="352" spans="1:8" s="350" customFormat="1" ht="17.100000000000001" customHeight="1">
      <c r="A352" s="110">
        <v>1</v>
      </c>
      <c r="B352" s="64" t="s">
        <v>57</v>
      </c>
      <c r="C352" s="64">
        <v>341</v>
      </c>
      <c r="D352" s="309">
        <v>712.3</v>
      </c>
      <c r="E352" s="322">
        <v>661324</v>
      </c>
      <c r="F352" s="391">
        <v>3967944000</v>
      </c>
      <c r="G352" s="391">
        <v>245551140</v>
      </c>
      <c r="H352" s="199">
        <v>2650</v>
      </c>
    </row>
    <row r="353" spans="1:8" s="350" customFormat="1" ht="17.100000000000001" customHeight="1">
      <c r="A353" s="110">
        <v>2</v>
      </c>
      <c r="B353" s="64" t="s">
        <v>58</v>
      </c>
      <c r="C353" s="64">
        <v>0</v>
      </c>
      <c r="D353" s="309">
        <v>42097.31</v>
      </c>
      <c r="E353" s="322">
        <v>4065980</v>
      </c>
      <c r="F353" s="361">
        <v>1016495000</v>
      </c>
      <c r="G353" s="391">
        <v>101428200</v>
      </c>
      <c r="H353" s="199">
        <v>510</v>
      </c>
    </row>
    <row r="354" spans="1:8" s="350" customFormat="1" ht="17.100000000000001" customHeight="1">
      <c r="A354" s="110">
        <v>3</v>
      </c>
      <c r="B354" s="64" t="s">
        <v>62</v>
      </c>
      <c r="C354" s="64">
        <v>244</v>
      </c>
      <c r="D354" s="309">
        <v>248.5</v>
      </c>
      <c r="E354" s="322">
        <v>289739</v>
      </c>
      <c r="F354" s="361">
        <v>52153020</v>
      </c>
      <c r="G354" s="391">
        <v>41460607</v>
      </c>
      <c r="H354" s="199">
        <v>1370</v>
      </c>
    </row>
    <row r="355" spans="1:8" s="350" customFormat="1" ht="17.100000000000001" customHeight="1">
      <c r="A355" s="110">
        <v>4</v>
      </c>
      <c r="B355" s="277" t="s">
        <v>30</v>
      </c>
      <c r="C355" s="64">
        <v>1</v>
      </c>
      <c r="D355" s="309">
        <v>178.05</v>
      </c>
      <c r="E355" s="322">
        <v>0</v>
      </c>
      <c r="F355" s="361">
        <v>0</v>
      </c>
      <c r="G355" s="391">
        <v>178000</v>
      </c>
      <c r="H355" s="199">
        <v>0</v>
      </c>
    </row>
    <row r="356" spans="1:8" s="350" customFormat="1" ht="17.100000000000001" customHeight="1">
      <c r="A356" s="110">
        <v>5</v>
      </c>
      <c r="B356" s="277" t="s">
        <v>31</v>
      </c>
      <c r="C356" s="64">
        <v>1</v>
      </c>
      <c r="D356" s="309">
        <v>24.55</v>
      </c>
      <c r="E356" s="322">
        <v>0</v>
      </c>
      <c r="F356" s="361">
        <v>0</v>
      </c>
      <c r="G356" s="391">
        <v>30000</v>
      </c>
      <c r="H356" s="199">
        <v>0</v>
      </c>
    </row>
    <row r="357" spans="1:8" s="350" customFormat="1" ht="17.100000000000001" customHeight="1">
      <c r="A357" s="110">
        <v>6</v>
      </c>
      <c r="B357" s="277" t="s">
        <v>68</v>
      </c>
      <c r="C357" s="64">
        <v>5</v>
      </c>
      <c r="D357" s="309">
        <v>7.5</v>
      </c>
      <c r="E357" s="322">
        <v>53180</v>
      </c>
      <c r="F357" s="361">
        <v>11167800</v>
      </c>
      <c r="G357" s="391">
        <v>2030000</v>
      </c>
      <c r="H357" s="199">
        <v>75</v>
      </c>
    </row>
    <row r="358" spans="1:8" s="350" customFormat="1" ht="17.100000000000001" customHeight="1">
      <c r="A358" s="110"/>
      <c r="B358" s="64" t="s">
        <v>74</v>
      </c>
      <c r="C358" s="64"/>
      <c r="D358" s="309"/>
      <c r="E358" s="229"/>
      <c r="F358" s="357"/>
      <c r="G358" s="407">
        <v>39547000</v>
      </c>
      <c r="H358" s="199"/>
    </row>
    <row r="359" spans="1:8" s="350" customFormat="1" ht="17.100000000000001" customHeight="1">
      <c r="A359" s="110"/>
      <c r="B359" s="64" t="s">
        <v>48</v>
      </c>
      <c r="C359" s="64"/>
      <c r="D359" s="309"/>
      <c r="E359" s="229"/>
      <c r="F359" s="357"/>
      <c r="G359" s="407">
        <v>94491500</v>
      </c>
      <c r="H359" s="199"/>
    </row>
    <row r="360" spans="1:8" s="350" customFormat="1" ht="17.100000000000001" customHeight="1">
      <c r="A360" s="844" t="s">
        <v>49</v>
      </c>
      <c r="B360" s="845"/>
      <c r="C360" s="408">
        <f>SUM(C352:C359)</f>
        <v>592</v>
      </c>
      <c r="D360" s="408">
        <f t="shared" ref="D360:H360" si="26">SUM(D352:D359)</f>
        <v>43268.210000000006</v>
      </c>
      <c r="E360" s="408">
        <f t="shared" si="26"/>
        <v>5070223</v>
      </c>
      <c r="F360" s="408">
        <f t="shared" si="26"/>
        <v>5047759820</v>
      </c>
      <c r="G360" s="408">
        <f t="shared" si="26"/>
        <v>524716447</v>
      </c>
      <c r="H360" s="408">
        <f t="shared" si="26"/>
        <v>4605</v>
      </c>
    </row>
    <row r="361" spans="1:8" s="350" customFormat="1" ht="17.100000000000001" customHeight="1">
      <c r="A361" s="409"/>
      <c r="B361" s="403"/>
      <c r="C361" s="403"/>
      <c r="D361" s="410"/>
      <c r="E361" s="403"/>
      <c r="F361" s="411"/>
      <c r="G361" s="411"/>
      <c r="H361" s="412"/>
    </row>
    <row r="362" spans="1:8" s="350" customFormat="1" ht="17.100000000000001" customHeight="1">
      <c r="A362" s="838" t="s">
        <v>127</v>
      </c>
      <c r="B362" s="838"/>
      <c r="C362" s="838"/>
      <c r="D362" s="838"/>
      <c r="E362" s="838"/>
      <c r="F362" s="838"/>
      <c r="G362" s="838"/>
      <c r="H362" s="838"/>
    </row>
    <row r="363" spans="1:8" s="350" customFormat="1" ht="17.100000000000001" customHeight="1">
      <c r="A363" s="839" t="s">
        <v>182</v>
      </c>
      <c r="B363" s="839" t="s">
        <v>3</v>
      </c>
      <c r="C363" s="839" t="s">
        <v>4</v>
      </c>
      <c r="D363" s="352" t="s">
        <v>5</v>
      </c>
      <c r="E363" s="353" t="s">
        <v>6</v>
      </c>
      <c r="F363" s="354" t="s">
        <v>7</v>
      </c>
      <c r="G363" s="354" t="s">
        <v>8</v>
      </c>
      <c r="H363" s="353" t="s">
        <v>9</v>
      </c>
    </row>
    <row r="364" spans="1:8" s="350" customFormat="1" ht="17.100000000000001" customHeight="1">
      <c r="A364" s="840"/>
      <c r="B364" s="840"/>
      <c r="C364" s="840"/>
      <c r="D364" s="310" t="s">
        <v>317</v>
      </c>
      <c r="E364" s="355" t="s">
        <v>78</v>
      </c>
      <c r="F364" s="356" t="s">
        <v>79</v>
      </c>
      <c r="G364" s="356" t="s">
        <v>79</v>
      </c>
      <c r="H364" s="311" t="s">
        <v>12</v>
      </c>
    </row>
    <row r="365" spans="1:8" s="350" customFormat="1" ht="17.100000000000001" customHeight="1">
      <c r="A365" s="186">
        <v>1</v>
      </c>
      <c r="B365" s="64" t="s">
        <v>70</v>
      </c>
      <c r="C365" s="252">
        <v>45</v>
      </c>
      <c r="D365" s="251">
        <v>81.59</v>
      </c>
      <c r="E365" s="210">
        <v>26589</v>
      </c>
      <c r="F365" s="252">
        <v>21537090</v>
      </c>
      <c r="G365" s="252">
        <v>2535987</v>
      </c>
      <c r="H365" s="285">
        <v>225</v>
      </c>
    </row>
    <row r="366" spans="1:8" s="350" customFormat="1" ht="17.100000000000001" customHeight="1">
      <c r="A366" s="186">
        <v>2</v>
      </c>
      <c r="B366" s="64" t="s">
        <v>62</v>
      </c>
      <c r="C366" s="252">
        <v>19</v>
      </c>
      <c r="D366" s="251">
        <v>19.5</v>
      </c>
      <c r="E366" s="210">
        <v>1211686</v>
      </c>
      <c r="F366" s="252">
        <v>339272080</v>
      </c>
      <c r="G366" s="252">
        <v>87555000</v>
      </c>
      <c r="H366" s="285">
        <v>1420</v>
      </c>
    </row>
    <row r="367" spans="1:8" s="350" customFormat="1" ht="17.100000000000001" customHeight="1">
      <c r="A367" s="186">
        <v>3</v>
      </c>
      <c r="B367" s="64" t="s">
        <v>198</v>
      </c>
      <c r="C367" s="252">
        <v>6</v>
      </c>
      <c r="D367" s="251">
        <v>6.0049999999999999</v>
      </c>
      <c r="E367" s="210">
        <v>5766</v>
      </c>
      <c r="F367" s="252">
        <v>4612800</v>
      </c>
      <c r="G367" s="252">
        <v>847000</v>
      </c>
      <c r="H367" s="286">
        <v>20</v>
      </c>
    </row>
    <row r="368" spans="1:8" s="350" customFormat="1" ht="17.100000000000001" customHeight="1">
      <c r="A368" s="186">
        <v>4</v>
      </c>
      <c r="B368" s="64" t="s">
        <v>60</v>
      </c>
      <c r="C368" s="252">
        <v>59</v>
      </c>
      <c r="D368" s="251">
        <v>250.83</v>
      </c>
      <c r="E368" s="210">
        <v>1406447</v>
      </c>
      <c r="F368" s="252">
        <v>1265802300</v>
      </c>
      <c r="G368" s="252">
        <v>23045774</v>
      </c>
      <c r="H368" s="286">
        <v>1860</v>
      </c>
    </row>
    <row r="369" spans="1:8" s="350" customFormat="1" ht="17.100000000000001" customHeight="1">
      <c r="A369" s="186">
        <v>5</v>
      </c>
      <c r="B369" s="64" t="s">
        <v>59</v>
      </c>
      <c r="C369" s="252">
        <v>1</v>
      </c>
      <c r="D369" s="251">
        <v>1</v>
      </c>
      <c r="E369" s="210">
        <v>0</v>
      </c>
      <c r="F369" s="252">
        <v>0</v>
      </c>
      <c r="G369" s="252">
        <v>34988</v>
      </c>
      <c r="H369" s="286">
        <v>0</v>
      </c>
    </row>
    <row r="370" spans="1:8" s="350" customFormat="1" ht="17.100000000000001" customHeight="1">
      <c r="A370" s="186">
        <v>6</v>
      </c>
      <c r="B370" s="64" t="s">
        <v>58</v>
      </c>
      <c r="C370" s="252">
        <v>2</v>
      </c>
      <c r="D370" s="252">
        <v>2874.9</v>
      </c>
      <c r="E370" s="210">
        <v>685951</v>
      </c>
      <c r="F370" s="252">
        <v>171487750</v>
      </c>
      <c r="G370" s="252">
        <v>2503000</v>
      </c>
      <c r="H370" s="285">
        <v>475</v>
      </c>
    </row>
    <row r="371" spans="1:8" s="350" customFormat="1" ht="17.100000000000001" customHeight="1">
      <c r="A371" s="186">
        <v>7</v>
      </c>
      <c r="B371" s="64" t="s">
        <v>194</v>
      </c>
      <c r="C371" s="252">
        <v>0</v>
      </c>
      <c r="D371" s="252">
        <v>0</v>
      </c>
      <c r="E371" s="233">
        <v>33180</v>
      </c>
      <c r="F371" s="252">
        <v>3318000</v>
      </c>
      <c r="G371" s="252">
        <v>800000</v>
      </c>
      <c r="H371" s="285">
        <v>125</v>
      </c>
    </row>
    <row r="372" spans="1:8" s="350" customFormat="1" ht="17.100000000000001" customHeight="1">
      <c r="A372" s="186">
        <v>8</v>
      </c>
      <c r="B372" s="64" t="s">
        <v>199</v>
      </c>
      <c r="C372" s="252">
        <v>0</v>
      </c>
      <c r="D372" s="252">
        <v>0</v>
      </c>
      <c r="E372" s="413">
        <v>1936878</v>
      </c>
      <c r="F372" s="252">
        <v>48421950</v>
      </c>
      <c r="G372" s="252">
        <v>2799000</v>
      </c>
      <c r="H372" s="285">
        <v>350</v>
      </c>
    </row>
    <row r="373" spans="1:8" s="350" customFormat="1" ht="17.100000000000001" customHeight="1">
      <c r="A373" s="186"/>
      <c r="B373" s="64" t="s">
        <v>74</v>
      </c>
      <c r="C373" s="414"/>
      <c r="D373" s="415"/>
      <c r="E373" s="210"/>
      <c r="F373" s="290"/>
      <c r="G373" s="416">
        <v>6114251</v>
      </c>
      <c r="H373" s="417"/>
    </row>
    <row r="374" spans="1:8" s="350" customFormat="1" ht="17.100000000000001" customHeight="1">
      <c r="A374" s="186"/>
      <c r="B374" s="64" t="s">
        <v>48</v>
      </c>
      <c r="C374" s="290"/>
      <c r="D374" s="329"/>
      <c r="E374" s="210"/>
      <c r="F374" s="290"/>
      <c r="G374" s="416">
        <v>38075000</v>
      </c>
      <c r="H374" s="417"/>
    </row>
    <row r="375" spans="1:8" s="350" customFormat="1" ht="17.100000000000001" customHeight="1">
      <c r="A375" s="844" t="s">
        <v>49</v>
      </c>
      <c r="B375" s="845"/>
      <c r="C375" s="408">
        <f>SUM(C365:C374)</f>
        <v>132</v>
      </c>
      <c r="D375" s="408">
        <f t="shared" ref="D375:H375" si="27">SUM(D365:D374)</f>
        <v>3233.8250000000003</v>
      </c>
      <c r="E375" s="408">
        <f t="shared" si="27"/>
        <v>5306497</v>
      </c>
      <c r="F375" s="408">
        <f t="shared" si="27"/>
        <v>1854451970</v>
      </c>
      <c r="G375" s="408">
        <f t="shared" si="27"/>
        <v>164310000</v>
      </c>
      <c r="H375" s="408">
        <f t="shared" si="27"/>
        <v>4475</v>
      </c>
    </row>
    <row r="376" spans="1:8" s="350" customFormat="1" ht="17.100000000000001" customHeight="1">
      <c r="A376" s="364"/>
      <c r="B376" s="370"/>
      <c r="C376" s="370"/>
      <c r="D376" s="371"/>
      <c r="E376" s="371"/>
      <c r="F376" s="372"/>
      <c r="G376" s="372"/>
      <c r="H376" s="368"/>
    </row>
    <row r="377" spans="1:8" s="350" customFormat="1" ht="17.100000000000001" customHeight="1">
      <c r="A377" s="838" t="s">
        <v>83</v>
      </c>
      <c r="B377" s="838"/>
      <c r="C377" s="838"/>
      <c r="D377" s="838"/>
      <c r="E377" s="838"/>
      <c r="F377" s="838"/>
      <c r="G377" s="838"/>
      <c r="H377" s="838"/>
    </row>
    <row r="378" spans="1:8" s="350" customFormat="1" ht="17.100000000000001" customHeight="1">
      <c r="A378" s="839" t="s">
        <v>182</v>
      </c>
      <c r="B378" s="839" t="s">
        <v>3</v>
      </c>
      <c r="C378" s="839" t="s">
        <v>4</v>
      </c>
      <c r="D378" s="352" t="s">
        <v>5</v>
      </c>
      <c r="E378" s="353" t="s">
        <v>6</v>
      </c>
      <c r="F378" s="354" t="s">
        <v>7</v>
      </c>
      <c r="G378" s="354" t="s">
        <v>8</v>
      </c>
      <c r="H378" s="353" t="s">
        <v>9</v>
      </c>
    </row>
    <row r="379" spans="1:8" s="350" customFormat="1" ht="17.100000000000001" customHeight="1">
      <c r="A379" s="840"/>
      <c r="B379" s="840"/>
      <c r="C379" s="840"/>
      <c r="D379" s="310" t="s">
        <v>317</v>
      </c>
      <c r="E379" s="355" t="s">
        <v>78</v>
      </c>
      <c r="F379" s="356" t="s">
        <v>79</v>
      </c>
      <c r="G379" s="356" t="s">
        <v>79</v>
      </c>
      <c r="H379" s="311" t="s">
        <v>12</v>
      </c>
    </row>
    <row r="380" spans="1:8" s="350" customFormat="1" ht="17.100000000000001" customHeight="1">
      <c r="A380" s="186">
        <v>1</v>
      </c>
      <c r="B380" s="64" t="s">
        <v>59</v>
      </c>
      <c r="C380" s="110">
        <v>4</v>
      </c>
      <c r="D380" s="309">
        <v>13.671900000000001</v>
      </c>
      <c r="E380" s="198">
        <v>9333</v>
      </c>
      <c r="F380" s="198">
        <v>2799900</v>
      </c>
      <c r="G380" s="418">
        <v>1274000</v>
      </c>
      <c r="H380" s="204">
        <v>10</v>
      </c>
    </row>
    <row r="381" spans="1:8" s="350" customFormat="1" ht="17.100000000000001" customHeight="1">
      <c r="A381" s="186">
        <v>2</v>
      </c>
      <c r="B381" s="64" t="s">
        <v>61</v>
      </c>
      <c r="C381" s="110">
        <v>9</v>
      </c>
      <c r="D381" s="309">
        <v>21.48</v>
      </c>
      <c r="E381" s="198">
        <v>59966</v>
      </c>
      <c r="F381" s="198">
        <v>47972800</v>
      </c>
      <c r="G381" s="418">
        <v>5397000</v>
      </c>
      <c r="H381" s="204">
        <v>5</v>
      </c>
    </row>
    <row r="382" spans="1:8" s="350" customFormat="1" ht="17.100000000000001" customHeight="1">
      <c r="A382" s="186">
        <v>3</v>
      </c>
      <c r="B382" s="64" t="s">
        <v>57</v>
      </c>
      <c r="C382" s="110">
        <v>26</v>
      </c>
      <c r="D382" s="309">
        <v>100.483</v>
      </c>
      <c r="E382" s="198">
        <v>55745</v>
      </c>
      <c r="F382" s="198">
        <v>44596000</v>
      </c>
      <c r="G382" s="418">
        <v>5017000</v>
      </c>
      <c r="H382" s="204">
        <v>20</v>
      </c>
    </row>
    <row r="383" spans="1:8" s="350" customFormat="1" ht="17.100000000000001" customHeight="1">
      <c r="A383" s="186">
        <v>4</v>
      </c>
      <c r="B383" s="64" t="s">
        <v>67</v>
      </c>
      <c r="C383" s="110">
        <v>11</v>
      </c>
      <c r="D383" s="309">
        <v>14.914</v>
      </c>
      <c r="E383" s="198">
        <v>34918</v>
      </c>
      <c r="F383" s="198">
        <v>6983600</v>
      </c>
      <c r="G383" s="418">
        <v>2095000</v>
      </c>
      <c r="H383" s="204">
        <v>5</v>
      </c>
    </row>
    <row r="384" spans="1:8" s="350" customFormat="1" ht="17.100000000000001" customHeight="1">
      <c r="A384" s="186">
        <v>5</v>
      </c>
      <c r="B384" s="64" t="s">
        <v>62</v>
      </c>
      <c r="C384" s="110">
        <v>398</v>
      </c>
      <c r="D384" s="309">
        <v>567.73</v>
      </c>
      <c r="E384" s="198">
        <v>9911736</v>
      </c>
      <c r="F384" s="198">
        <v>2973520800</v>
      </c>
      <c r="G384" s="418">
        <v>297352000</v>
      </c>
      <c r="H384" s="204">
        <v>2000</v>
      </c>
    </row>
    <row r="385" spans="1:8" s="350" customFormat="1" ht="17.100000000000001" customHeight="1">
      <c r="A385" s="186">
        <v>6</v>
      </c>
      <c r="B385" s="64" t="s">
        <v>58</v>
      </c>
      <c r="C385" s="110">
        <v>0</v>
      </c>
      <c r="D385" s="309">
        <v>0</v>
      </c>
      <c r="E385" s="204">
        <v>0</v>
      </c>
      <c r="F385" s="204">
        <v>0</v>
      </c>
      <c r="G385" s="418">
        <v>266032000</v>
      </c>
      <c r="H385" s="204">
        <v>1440</v>
      </c>
    </row>
    <row r="386" spans="1:8" s="350" customFormat="1" ht="17.100000000000001" customHeight="1">
      <c r="A386" s="186">
        <v>7</v>
      </c>
      <c r="B386" s="64" t="s">
        <v>53</v>
      </c>
      <c r="C386" s="110">
        <v>0</v>
      </c>
      <c r="D386" s="309">
        <v>0</v>
      </c>
      <c r="E386" s="198">
        <v>0</v>
      </c>
      <c r="F386" s="198">
        <v>0</v>
      </c>
      <c r="G386" s="418">
        <v>14478000</v>
      </c>
      <c r="H386" s="204">
        <v>700</v>
      </c>
    </row>
    <row r="387" spans="1:8" s="350" customFormat="1" ht="17.100000000000001" customHeight="1">
      <c r="A387" s="186">
        <v>8</v>
      </c>
      <c r="B387" s="64" t="s">
        <v>200</v>
      </c>
      <c r="C387" s="110">
        <v>1</v>
      </c>
      <c r="D387" s="309">
        <v>1</v>
      </c>
      <c r="E387" s="198">
        <v>0</v>
      </c>
      <c r="F387" s="198">
        <v>0</v>
      </c>
      <c r="G387" s="419">
        <v>27000</v>
      </c>
      <c r="H387" s="420">
        <v>0</v>
      </c>
    </row>
    <row r="388" spans="1:8" s="350" customFormat="1" ht="17.100000000000001" customHeight="1">
      <c r="A388" s="186">
        <v>9</v>
      </c>
      <c r="B388" s="135" t="s">
        <v>24</v>
      </c>
      <c r="C388" s="110">
        <v>4</v>
      </c>
      <c r="D388" s="309">
        <v>19.88</v>
      </c>
      <c r="E388" s="198">
        <v>0</v>
      </c>
      <c r="F388" s="320">
        <v>0</v>
      </c>
      <c r="G388" s="421">
        <v>30000</v>
      </c>
      <c r="H388" s="204">
        <v>40</v>
      </c>
    </row>
    <row r="389" spans="1:8" s="350" customFormat="1" ht="17.100000000000001" customHeight="1">
      <c r="A389" s="186">
        <v>10</v>
      </c>
      <c r="B389" s="135" t="s">
        <v>167</v>
      </c>
      <c r="C389" s="110">
        <v>20</v>
      </c>
      <c r="D389" s="309">
        <v>90.198700000000002</v>
      </c>
      <c r="E389" s="198">
        <v>72620</v>
      </c>
      <c r="F389" s="320">
        <v>21786000</v>
      </c>
      <c r="G389" s="421">
        <v>4462000</v>
      </c>
      <c r="H389" s="204">
        <v>200</v>
      </c>
    </row>
    <row r="390" spans="1:8" s="350" customFormat="1" ht="17.100000000000001" customHeight="1">
      <c r="A390" s="186">
        <v>11</v>
      </c>
      <c r="B390" s="135" t="s">
        <v>45</v>
      </c>
      <c r="C390" s="110">
        <v>3</v>
      </c>
      <c r="D390" s="309">
        <v>132.81</v>
      </c>
      <c r="E390" s="198">
        <v>0</v>
      </c>
      <c r="F390" s="320">
        <v>0</v>
      </c>
      <c r="G390" s="421">
        <v>0</v>
      </c>
      <c r="H390" s="204">
        <v>0</v>
      </c>
    </row>
    <row r="391" spans="1:8" s="350" customFormat="1" ht="17.100000000000001" customHeight="1">
      <c r="A391" s="186">
        <v>12</v>
      </c>
      <c r="B391" s="135" t="s">
        <v>168</v>
      </c>
      <c r="C391" s="110">
        <v>2</v>
      </c>
      <c r="D391" s="309">
        <v>54.98</v>
      </c>
      <c r="E391" s="198">
        <v>0</v>
      </c>
      <c r="F391" s="320">
        <v>0</v>
      </c>
      <c r="G391" s="421">
        <v>11000</v>
      </c>
      <c r="H391" s="204">
        <v>0</v>
      </c>
    </row>
    <row r="392" spans="1:8" s="350" customFormat="1" ht="17.100000000000001" customHeight="1">
      <c r="A392" s="186"/>
      <c r="B392" s="64" t="s">
        <v>74</v>
      </c>
      <c r="C392" s="110"/>
      <c r="D392" s="309"/>
      <c r="E392" s="198"/>
      <c r="F392" s="397"/>
      <c r="G392" s="421">
        <v>6034000</v>
      </c>
      <c r="H392" s="204"/>
    </row>
    <row r="393" spans="1:8" s="350" customFormat="1" ht="17.100000000000001" customHeight="1">
      <c r="A393" s="186"/>
      <c r="B393" s="64" t="s">
        <v>48</v>
      </c>
      <c r="C393" s="110"/>
      <c r="D393" s="309"/>
      <c r="E393" s="198"/>
      <c r="F393" s="110"/>
      <c r="G393" s="422">
        <v>116674000</v>
      </c>
      <c r="H393" s="716"/>
    </row>
    <row r="394" spans="1:8" s="350" customFormat="1" ht="17.100000000000001" customHeight="1">
      <c r="A394" s="844" t="s">
        <v>49</v>
      </c>
      <c r="B394" s="845"/>
      <c r="C394" s="351">
        <f>SUM(C380:C393)</f>
        <v>478</v>
      </c>
      <c r="D394" s="351">
        <f t="shared" ref="D394:H394" si="28">SUM(D380:D393)</f>
        <v>1017.1476</v>
      </c>
      <c r="E394" s="351">
        <f t="shared" si="28"/>
        <v>10144318</v>
      </c>
      <c r="F394" s="351">
        <f t="shared" si="28"/>
        <v>3097659100</v>
      </c>
      <c r="G394" s="351">
        <f t="shared" si="28"/>
        <v>718883000</v>
      </c>
      <c r="H394" s="351">
        <f t="shared" si="28"/>
        <v>4420</v>
      </c>
    </row>
    <row r="395" spans="1:8" s="350" customFormat="1" ht="17.100000000000001" customHeight="1">
      <c r="A395" s="364"/>
      <c r="B395" s="370"/>
      <c r="C395" s="370"/>
      <c r="D395" s="371"/>
      <c r="E395" s="371"/>
      <c r="F395" s="372"/>
      <c r="G395" s="372"/>
      <c r="H395" s="368"/>
    </row>
    <row r="396" spans="1:8" s="350" customFormat="1" ht="17.100000000000001" customHeight="1">
      <c r="A396" s="838" t="s">
        <v>117</v>
      </c>
      <c r="B396" s="838"/>
      <c r="C396" s="838"/>
      <c r="D396" s="838"/>
      <c r="E396" s="838"/>
      <c r="F396" s="838"/>
      <c r="G396" s="838"/>
      <c r="H396" s="856"/>
    </row>
    <row r="397" spans="1:8" s="350" customFormat="1" ht="17.100000000000001" customHeight="1">
      <c r="A397" s="839" t="s">
        <v>182</v>
      </c>
      <c r="B397" s="839" t="s">
        <v>3</v>
      </c>
      <c r="C397" s="839" t="s">
        <v>4</v>
      </c>
      <c r="D397" s="352" t="s">
        <v>5</v>
      </c>
      <c r="E397" s="353" t="s">
        <v>6</v>
      </c>
      <c r="F397" s="354" t="s">
        <v>7</v>
      </c>
      <c r="G397" s="354" t="s">
        <v>8</v>
      </c>
      <c r="H397" s="353" t="s">
        <v>9</v>
      </c>
    </row>
    <row r="398" spans="1:8" s="350" customFormat="1" ht="17.100000000000001" customHeight="1">
      <c r="A398" s="840"/>
      <c r="B398" s="840"/>
      <c r="C398" s="840"/>
      <c r="D398" s="310" t="s">
        <v>317</v>
      </c>
      <c r="E398" s="355" t="s">
        <v>78</v>
      </c>
      <c r="F398" s="356" t="s">
        <v>79</v>
      </c>
      <c r="G398" s="356" t="s">
        <v>79</v>
      </c>
      <c r="H398" s="311" t="s">
        <v>12</v>
      </c>
    </row>
    <row r="399" spans="1:8" s="350" customFormat="1" ht="17.100000000000001" customHeight="1">
      <c r="A399" s="110">
        <v>1</v>
      </c>
      <c r="B399" s="64" t="s">
        <v>59</v>
      </c>
      <c r="C399" s="64">
        <v>88</v>
      </c>
      <c r="D399" s="64">
        <v>1340.58</v>
      </c>
      <c r="E399" s="198">
        <v>2036792</v>
      </c>
      <c r="F399" s="64">
        <v>203679200</v>
      </c>
      <c r="G399" s="199">
        <v>167709000</v>
      </c>
      <c r="H399" s="199">
        <v>650</v>
      </c>
    </row>
    <row r="400" spans="1:8" s="350" customFormat="1" ht="17.100000000000001" customHeight="1">
      <c r="A400" s="110">
        <f>+A399+1</f>
        <v>2</v>
      </c>
      <c r="B400" s="64" t="s">
        <v>68</v>
      </c>
      <c r="C400" s="64">
        <v>183</v>
      </c>
      <c r="D400" s="64">
        <v>183</v>
      </c>
      <c r="E400" s="198">
        <v>1394342</v>
      </c>
      <c r="F400" s="198">
        <v>104575650</v>
      </c>
      <c r="G400" s="199">
        <v>44507000</v>
      </c>
      <c r="H400" s="199">
        <v>705</v>
      </c>
    </row>
    <row r="401" spans="1:8" s="350" customFormat="1" ht="17.100000000000001" customHeight="1">
      <c r="A401" s="110">
        <v>3</v>
      </c>
      <c r="B401" s="64" t="s">
        <v>57</v>
      </c>
      <c r="C401" s="64">
        <v>24</v>
      </c>
      <c r="D401" s="64">
        <v>35.1</v>
      </c>
      <c r="E401" s="198">
        <v>6208</v>
      </c>
      <c r="F401" s="64">
        <v>4966400</v>
      </c>
      <c r="G401" s="199">
        <v>7217000</v>
      </c>
      <c r="H401" s="199">
        <v>45</v>
      </c>
    </row>
    <row r="402" spans="1:8" s="350" customFormat="1" ht="17.100000000000001" customHeight="1">
      <c r="A402" s="110">
        <f>+A401+1</f>
        <v>4</v>
      </c>
      <c r="B402" s="64" t="s">
        <v>70</v>
      </c>
      <c r="C402" s="64">
        <v>24</v>
      </c>
      <c r="D402" s="64">
        <v>24</v>
      </c>
      <c r="E402" s="198">
        <v>7780605</v>
      </c>
      <c r="F402" s="64">
        <v>1945151250</v>
      </c>
      <c r="G402" s="199">
        <v>609571000</v>
      </c>
      <c r="H402" s="199">
        <v>18205</v>
      </c>
    </row>
    <row r="403" spans="1:8" s="350" customFormat="1" ht="17.100000000000001" customHeight="1">
      <c r="A403" s="110">
        <v>5</v>
      </c>
      <c r="B403" s="64" t="s">
        <v>62</v>
      </c>
      <c r="C403" s="64">
        <v>85</v>
      </c>
      <c r="D403" s="64">
        <v>85</v>
      </c>
      <c r="E403" s="198">
        <v>1238602</v>
      </c>
      <c r="F403" s="198">
        <v>92895150</v>
      </c>
      <c r="G403" s="199">
        <v>25287000</v>
      </c>
      <c r="H403" s="199">
        <v>640</v>
      </c>
    </row>
    <row r="404" spans="1:8" s="350" customFormat="1" ht="17.100000000000001" customHeight="1">
      <c r="A404" s="186">
        <v>6</v>
      </c>
      <c r="B404" s="64" t="s">
        <v>64</v>
      </c>
      <c r="C404" s="64">
        <v>7</v>
      </c>
      <c r="D404" s="64">
        <v>7</v>
      </c>
      <c r="E404" s="198">
        <v>0</v>
      </c>
      <c r="F404" s="64">
        <v>0</v>
      </c>
      <c r="G404" s="199">
        <v>71000</v>
      </c>
      <c r="H404" s="199">
        <v>0</v>
      </c>
    </row>
    <row r="405" spans="1:8" s="350" customFormat="1" ht="17.100000000000001" customHeight="1">
      <c r="A405" s="186">
        <v>7</v>
      </c>
      <c r="B405" s="64" t="s">
        <v>58</v>
      </c>
      <c r="C405" s="64">
        <v>4</v>
      </c>
      <c r="D405" s="64">
        <v>0</v>
      </c>
      <c r="E405" s="198">
        <v>1585453</v>
      </c>
      <c r="F405" s="64">
        <v>95127180</v>
      </c>
      <c r="G405" s="199">
        <v>125100000</v>
      </c>
      <c r="H405" s="199">
        <v>0</v>
      </c>
    </row>
    <row r="406" spans="1:8" s="350" customFormat="1" ht="17.100000000000001" customHeight="1">
      <c r="A406" s="186"/>
      <c r="B406" s="64" t="s">
        <v>74</v>
      </c>
      <c r="C406" s="64"/>
      <c r="D406" s="309"/>
      <c r="E406" s="198"/>
      <c r="F406" s="64"/>
      <c r="G406" s="199">
        <v>70189000</v>
      </c>
      <c r="H406" s="199"/>
    </row>
    <row r="407" spans="1:8" s="350" customFormat="1" ht="17.100000000000001" customHeight="1">
      <c r="A407" s="186"/>
      <c r="B407" s="64" t="s">
        <v>48</v>
      </c>
      <c r="C407" s="64"/>
      <c r="D407" s="309"/>
      <c r="E407" s="198"/>
      <c r="F407" s="64"/>
      <c r="G407" s="199">
        <v>38592000</v>
      </c>
      <c r="H407" s="199"/>
    </row>
    <row r="408" spans="1:8" s="350" customFormat="1" ht="17.100000000000001" customHeight="1">
      <c r="A408" s="844" t="s">
        <v>49</v>
      </c>
      <c r="B408" s="845"/>
      <c r="C408" s="351">
        <f>SUM(C399:C407)</f>
        <v>415</v>
      </c>
      <c r="D408" s="351">
        <f t="shared" ref="D408:H408" si="29">SUM(D399:D407)</f>
        <v>1674.6799999999998</v>
      </c>
      <c r="E408" s="351">
        <f t="shared" si="29"/>
        <v>14042002</v>
      </c>
      <c r="F408" s="351">
        <f t="shared" si="29"/>
        <v>2446394830</v>
      </c>
      <c r="G408" s="351">
        <f t="shared" si="29"/>
        <v>1088243000</v>
      </c>
      <c r="H408" s="351">
        <f t="shared" si="29"/>
        <v>20245</v>
      </c>
    </row>
    <row r="409" spans="1:8" s="350" customFormat="1" ht="17.100000000000001" customHeight="1">
      <c r="A409" s="378"/>
      <c r="B409" s="379"/>
      <c r="C409" s="379"/>
      <c r="D409" s="380"/>
      <c r="E409" s="380"/>
      <c r="F409" s="381"/>
      <c r="G409" s="390"/>
      <c r="H409" s="382"/>
    </row>
    <row r="410" spans="1:8" s="350" customFormat="1" ht="17.100000000000001" customHeight="1">
      <c r="A410" s="838" t="s">
        <v>134</v>
      </c>
      <c r="B410" s="838"/>
      <c r="C410" s="838"/>
      <c r="D410" s="838"/>
      <c r="E410" s="838"/>
      <c r="F410" s="838"/>
      <c r="G410" s="838"/>
      <c r="H410" s="838"/>
    </row>
    <row r="411" spans="1:8" s="350" customFormat="1" ht="17.100000000000001" customHeight="1">
      <c r="A411" s="839" t="s">
        <v>182</v>
      </c>
      <c r="B411" s="839" t="s">
        <v>3</v>
      </c>
      <c r="C411" s="839" t="s">
        <v>4</v>
      </c>
      <c r="D411" s="352" t="s">
        <v>5</v>
      </c>
      <c r="E411" s="353" t="s">
        <v>6</v>
      </c>
      <c r="F411" s="354" t="s">
        <v>7</v>
      </c>
      <c r="G411" s="354" t="s">
        <v>8</v>
      </c>
      <c r="H411" s="353" t="s">
        <v>9</v>
      </c>
    </row>
    <row r="412" spans="1:8" s="350" customFormat="1" ht="17.100000000000001" customHeight="1">
      <c r="A412" s="840"/>
      <c r="B412" s="840"/>
      <c r="C412" s="840"/>
      <c r="D412" s="310" t="s">
        <v>317</v>
      </c>
      <c r="E412" s="355" t="s">
        <v>78</v>
      </c>
      <c r="F412" s="356" t="s">
        <v>79</v>
      </c>
      <c r="G412" s="356" t="s">
        <v>79</v>
      </c>
      <c r="H412" s="311" t="s">
        <v>12</v>
      </c>
    </row>
    <row r="413" spans="1:8" s="350" customFormat="1" ht="17.100000000000001" customHeight="1">
      <c r="A413" s="186">
        <v>1</v>
      </c>
      <c r="B413" s="64" t="s">
        <v>70</v>
      </c>
      <c r="C413" s="64">
        <v>129</v>
      </c>
      <c r="D413" s="64">
        <v>4526.1386000000002</v>
      </c>
      <c r="E413" s="198">
        <v>872342</v>
      </c>
      <c r="F413" s="64">
        <v>523405200</v>
      </c>
      <c r="G413" s="199">
        <v>140343000</v>
      </c>
      <c r="H413" s="199">
        <v>20000</v>
      </c>
    </row>
    <row r="414" spans="1:8" s="350" customFormat="1" ht="17.100000000000001" customHeight="1">
      <c r="A414" s="110">
        <v>2</v>
      </c>
      <c r="B414" s="64" t="s">
        <v>201</v>
      </c>
      <c r="C414" s="64">
        <v>4</v>
      </c>
      <c r="D414" s="64">
        <v>87.548199999999994</v>
      </c>
      <c r="E414" s="198">
        <v>1340</v>
      </c>
      <c r="F414" s="64">
        <v>804000</v>
      </c>
      <c r="G414" s="199">
        <v>134000</v>
      </c>
      <c r="H414" s="199">
        <v>20</v>
      </c>
    </row>
    <row r="415" spans="1:8" s="350" customFormat="1" ht="17.100000000000001" customHeight="1">
      <c r="A415" s="186">
        <v>3</v>
      </c>
      <c r="B415" s="64" t="s">
        <v>62</v>
      </c>
      <c r="C415" s="403">
        <v>90</v>
      </c>
      <c r="D415" s="64">
        <v>183.45</v>
      </c>
      <c r="E415" s="64">
        <v>7141217</v>
      </c>
      <c r="F415" s="64">
        <v>2142365100</v>
      </c>
      <c r="G415" s="199">
        <v>37915000</v>
      </c>
      <c r="H415" s="199">
        <v>1500</v>
      </c>
    </row>
    <row r="416" spans="1:8" s="350" customFormat="1" ht="17.100000000000001" customHeight="1">
      <c r="A416" s="110">
        <v>4</v>
      </c>
      <c r="B416" s="64" t="s">
        <v>202</v>
      </c>
      <c r="C416" s="64">
        <v>2</v>
      </c>
      <c r="D416" s="64">
        <v>2.39</v>
      </c>
      <c r="E416" s="198">
        <v>5000</v>
      </c>
      <c r="F416" s="64">
        <v>3500000</v>
      </c>
      <c r="G416" s="199">
        <v>75000</v>
      </c>
      <c r="H416" s="199">
        <v>30</v>
      </c>
    </row>
    <row r="417" spans="1:8" s="350" customFormat="1" ht="17.100000000000001" customHeight="1">
      <c r="A417" s="186">
        <v>5</v>
      </c>
      <c r="B417" s="64" t="s">
        <v>57</v>
      </c>
      <c r="C417" s="64">
        <v>1</v>
      </c>
      <c r="D417" s="64">
        <v>1</v>
      </c>
      <c r="E417" s="198">
        <v>0</v>
      </c>
      <c r="F417" s="64">
        <v>0</v>
      </c>
      <c r="G417" s="199">
        <v>73000</v>
      </c>
      <c r="H417" s="199">
        <v>0</v>
      </c>
    </row>
    <row r="418" spans="1:8" s="350" customFormat="1" ht="17.100000000000001" customHeight="1">
      <c r="A418" s="110">
        <v>6</v>
      </c>
      <c r="B418" s="64" t="s">
        <v>58</v>
      </c>
      <c r="C418" s="64">
        <v>0</v>
      </c>
      <c r="D418" s="64">
        <v>0</v>
      </c>
      <c r="E418" s="198">
        <v>427800</v>
      </c>
      <c r="F418" s="64">
        <v>128340000</v>
      </c>
      <c r="G418" s="199">
        <v>12834000</v>
      </c>
      <c r="H418" s="199">
        <v>300</v>
      </c>
    </row>
    <row r="419" spans="1:8" s="350" customFormat="1" ht="17.100000000000001" customHeight="1">
      <c r="A419" s="186">
        <v>7</v>
      </c>
      <c r="B419" s="64" t="s">
        <v>331</v>
      </c>
      <c r="C419" s="64">
        <v>36</v>
      </c>
      <c r="D419" s="64"/>
      <c r="E419" s="198">
        <v>331214</v>
      </c>
      <c r="F419" s="64">
        <v>198728400</v>
      </c>
      <c r="G419" s="199">
        <v>23185000</v>
      </c>
      <c r="H419" s="199">
        <v>900</v>
      </c>
    </row>
    <row r="420" spans="1:8" s="350" customFormat="1" ht="17.100000000000001" customHeight="1">
      <c r="A420" s="110">
        <v>8</v>
      </c>
      <c r="B420" s="64" t="s">
        <v>64</v>
      </c>
      <c r="C420" s="64">
        <v>0</v>
      </c>
      <c r="D420" s="64">
        <v>0</v>
      </c>
      <c r="E420" s="198">
        <v>66667</v>
      </c>
      <c r="F420" s="199">
        <v>20000010</v>
      </c>
      <c r="G420" s="199">
        <v>2000000</v>
      </c>
      <c r="H420" s="423">
        <v>200</v>
      </c>
    </row>
    <row r="421" spans="1:8" s="350" customFormat="1" ht="17.100000000000001" customHeight="1">
      <c r="A421" s="186">
        <v>9</v>
      </c>
      <c r="B421" s="64" t="s">
        <v>53</v>
      </c>
      <c r="C421" s="64">
        <v>0</v>
      </c>
      <c r="D421" s="64">
        <v>0</v>
      </c>
      <c r="E421" s="198">
        <v>0</v>
      </c>
      <c r="F421" s="64">
        <v>0</v>
      </c>
      <c r="G421" s="199">
        <v>420000</v>
      </c>
      <c r="H421" s="199">
        <v>0</v>
      </c>
    </row>
    <row r="422" spans="1:8" s="350" customFormat="1" ht="17.100000000000001" customHeight="1">
      <c r="A422" s="110">
        <v>10</v>
      </c>
      <c r="B422" s="277" t="s">
        <v>328</v>
      </c>
      <c r="C422" s="64">
        <v>10</v>
      </c>
      <c r="D422" s="64">
        <v>66.687299999999993</v>
      </c>
      <c r="E422" s="198">
        <v>30433</v>
      </c>
      <c r="F422" s="64">
        <v>21303100</v>
      </c>
      <c r="G422" s="199">
        <v>1826000</v>
      </c>
      <c r="H422" s="199">
        <v>140</v>
      </c>
    </row>
    <row r="423" spans="1:8" s="350" customFormat="1" ht="17.100000000000001" customHeight="1">
      <c r="A423" s="186">
        <v>11</v>
      </c>
      <c r="B423" s="277" t="s">
        <v>45</v>
      </c>
      <c r="C423" s="64">
        <v>7</v>
      </c>
      <c r="D423" s="64">
        <v>268.73</v>
      </c>
      <c r="E423" s="198">
        <v>11347</v>
      </c>
      <c r="F423" s="64">
        <v>28367500</v>
      </c>
      <c r="G423" s="199">
        <v>851000</v>
      </c>
      <c r="H423" s="199">
        <v>150</v>
      </c>
    </row>
    <row r="424" spans="1:8" s="350" customFormat="1" ht="17.100000000000001" customHeight="1">
      <c r="A424" s="186"/>
      <c r="B424" s="64" t="s">
        <v>74</v>
      </c>
      <c r="C424" s="64"/>
      <c r="D424" s="64"/>
      <c r="E424" s="198"/>
      <c r="F424" s="64"/>
      <c r="G424" s="199">
        <v>21446000</v>
      </c>
      <c r="H424" s="199"/>
    </row>
    <row r="425" spans="1:8" s="350" customFormat="1" ht="17.100000000000001" customHeight="1">
      <c r="A425" s="186"/>
      <c r="B425" s="64" t="s">
        <v>48</v>
      </c>
      <c r="C425" s="64"/>
      <c r="D425" s="309"/>
      <c r="E425" s="198"/>
      <c r="F425" s="64"/>
      <c r="G425" s="199">
        <v>7929000</v>
      </c>
      <c r="H425" s="199"/>
    </row>
    <row r="426" spans="1:8" s="350" customFormat="1" ht="17.100000000000001" customHeight="1">
      <c r="A426" s="844" t="s">
        <v>49</v>
      </c>
      <c r="B426" s="845"/>
      <c r="C426" s="383">
        <f>SUM(C413:C425)</f>
        <v>279</v>
      </c>
      <c r="D426" s="383">
        <f t="shared" ref="D426:H426" si="30">SUM(D413:D425)</f>
        <v>5135.9441000000006</v>
      </c>
      <c r="E426" s="383">
        <f t="shared" si="30"/>
        <v>8887360</v>
      </c>
      <c r="F426" s="383">
        <f t="shared" si="30"/>
        <v>3066813310</v>
      </c>
      <c r="G426" s="383">
        <f t="shared" si="30"/>
        <v>249031000</v>
      </c>
      <c r="H426" s="383">
        <f t="shared" si="30"/>
        <v>23240</v>
      </c>
    </row>
    <row r="427" spans="1:8" s="350" customFormat="1" ht="17.100000000000001" customHeight="1">
      <c r="A427" s="378"/>
      <c r="B427" s="379"/>
      <c r="C427" s="379"/>
      <c r="D427" s="380"/>
      <c r="E427" s="380"/>
      <c r="F427" s="381"/>
      <c r="G427" s="381"/>
      <c r="H427" s="382"/>
    </row>
    <row r="428" spans="1:8" s="350" customFormat="1" ht="17.100000000000001" customHeight="1">
      <c r="A428" s="838" t="s">
        <v>118</v>
      </c>
      <c r="B428" s="838"/>
      <c r="C428" s="838"/>
      <c r="D428" s="838"/>
      <c r="E428" s="838"/>
      <c r="F428" s="838"/>
      <c r="G428" s="838"/>
      <c r="H428" s="838"/>
    </row>
    <row r="429" spans="1:8" s="350" customFormat="1" ht="17.100000000000001" customHeight="1">
      <c r="A429" s="839" t="s">
        <v>182</v>
      </c>
      <c r="B429" s="839" t="s">
        <v>3</v>
      </c>
      <c r="C429" s="839" t="s">
        <v>4</v>
      </c>
      <c r="D429" s="352" t="s">
        <v>5</v>
      </c>
      <c r="E429" s="353" t="s">
        <v>6</v>
      </c>
      <c r="F429" s="354" t="s">
        <v>7</v>
      </c>
      <c r="G429" s="354" t="s">
        <v>8</v>
      </c>
      <c r="H429" s="353" t="s">
        <v>9</v>
      </c>
    </row>
    <row r="430" spans="1:8" s="350" customFormat="1" ht="17.100000000000001" customHeight="1">
      <c r="A430" s="840"/>
      <c r="B430" s="840"/>
      <c r="C430" s="840"/>
      <c r="D430" s="310" t="s">
        <v>317</v>
      </c>
      <c r="E430" s="355" t="s">
        <v>78</v>
      </c>
      <c r="F430" s="356" t="s">
        <v>79</v>
      </c>
      <c r="G430" s="356" t="s">
        <v>79</v>
      </c>
      <c r="H430" s="311" t="s">
        <v>12</v>
      </c>
    </row>
    <row r="431" spans="1:8" s="350" customFormat="1" ht="17.100000000000001" customHeight="1">
      <c r="A431" s="186">
        <v>1</v>
      </c>
      <c r="B431" s="64" t="s">
        <v>70</v>
      </c>
      <c r="C431" s="187">
        <v>8</v>
      </c>
      <c r="D431" s="302">
        <v>11.11</v>
      </c>
      <c r="E431" s="187">
        <v>10745</v>
      </c>
      <c r="F431" s="187">
        <v>24176250</v>
      </c>
      <c r="G431" s="303">
        <v>4452000</v>
      </c>
      <c r="H431" s="187">
        <v>24</v>
      </c>
    </row>
    <row r="432" spans="1:8" s="350" customFormat="1" ht="17.100000000000001" customHeight="1">
      <c r="A432" s="110">
        <v>2</v>
      </c>
      <c r="B432" s="64" t="s">
        <v>62</v>
      </c>
      <c r="C432" s="187">
        <v>72</v>
      </c>
      <c r="D432" s="302">
        <v>72</v>
      </c>
      <c r="E432" s="198">
        <v>5327496</v>
      </c>
      <c r="F432" s="187">
        <v>1065499200</v>
      </c>
      <c r="G432" s="199">
        <v>43068000</v>
      </c>
      <c r="H432" s="199">
        <v>222</v>
      </c>
    </row>
    <row r="433" spans="1:8" s="350" customFormat="1" ht="17.100000000000001" customHeight="1">
      <c r="A433" s="186">
        <v>3</v>
      </c>
      <c r="B433" s="64" t="s">
        <v>59</v>
      </c>
      <c r="C433" s="187">
        <v>5</v>
      </c>
      <c r="D433" s="302">
        <v>5</v>
      </c>
      <c r="E433" s="198">
        <v>8400</v>
      </c>
      <c r="F433" s="199">
        <v>2100000</v>
      </c>
      <c r="G433" s="199">
        <v>672000</v>
      </c>
      <c r="H433" s="199">
        <v>15</v>
      </c>
    </row>
    <row r="434" spans="1:8" s="350" customFormat="1" ht="17.100000000000001" customHeight="1">
      <c r="A434" s="110">
        <v>4</v>
      </c>
      <c r="B434" s="64" t="s">
        <v>60</v>
      </c>
      <c r="C434" s="187">
        <v>4</v>
      </c>
      <c r="D434" s="302">
        <v>4</v>
      </c>
      <c r="E434" s="198">
        <v>2000</v>
      </c>
      <c r="F434" s="199">
        <v>1800000</v>
      </c>
      <c r="G434" s="423">
        <v>160000</v>
      </c>
      <c r="H434" s="423">
        <v>12</v>
      </c>
    </row>
    <row r="435" spans="1:8" s="350" customFormat="1" ht="17.100000000000001" customHeight="1">
      <c r="A435" s="186">
        <v>5</v>
      </c>
      <c r="B435" s="64" t="s">
        <v>58</v>
      </c>
      <c r="C435" s="64">
        <v>0</v>
      </c>
      <c r="D435" s="64">
        <v>145.22999999999999</v>
      </c>
      <c r="E435" s="198">
        <v>170000</v>
      </c>
      <c r="F435" s="199">
        <v>71400000</v>
      </c>
      <c r="G435" s="199">
        <v>510000</v>
      </c>
      <c r="H435" s="199">
        <v>0</v>
      </c>
    </row>
    <row r="436" spans="1:8" s="350" customFormat="1" ht="17.100000000000001" customHeight="1">
      <c r="A436" s="110">
        <v>6</v>
      </c>
      <c r="B436" s="64" t="s">
        <v>64</v>
      </c>
      <c r="C436" s="64">
        <v>0</v>
      </c>
      <c r="D436" s="309">
        <v>0</v>
      </c>
      <c r="E436" s="198">
        <v>0</v>
      </c>
      <c r="F436" s="199">
        <v>0</v>
      </c>
      <c r="G436" s="199">
        <v>0</v>
      </c>
      <c r="H436" s="199">
        <v>0</v>
      </c>
    </row>
    <row r="437" spans="1:8" s="350" customFormat="1" ht="17.100000000000001" customHeight="1">
      <c r="A437" s="186">
        <v>7</v>
      </c>
      <c r="B437" s="64" t="s">
        <v>203</v>
      </c>
      <c r="C437" s="64">
        <v>0</v>
      </c>
      <c r="D437" s="309">
        <v>0</v>
      </c>
      <c r="E437" s="198">
        <v>0</v>
      </c>
      <c r="F437" s="199">
        <v>0</v>
      </c>
      <c r="G437" s="199">
        <v>0</v>
      </c>
      <c r="H437" s="199">
        <v>0</v>
      </c>
    </row>
    <row r="438" spans="1:8" s="350" customFormat="1" ht="17.100000000000001" customHeight="1">
      <c r="A438" s="110"/>
      <c r="B438" s="64" t="s">
        <v>74</v>
      </c>
      <c r="C438" s="64"/>
      <c r="D438" s="309"/>
      <c r="E438" s="278"/>
      <c r="F438" s="64"/>
      <c r="G438" s="423">
        <v>72775000</v>
      </c>
      <c r="H438" s="199"/>
    </row>
    <row r="439" spans="1:8" s="350" customFormat="1" ht="17.100000000000001" customHeight="1">
      <c r="A439" s="110"/>
      <c r="B439" s="64" t="s">
        <v>48</v>
      </c>
      <c r="C439" s="64"/>
      <c r="D439" s="309"/>
      <c r="E439" s="198"/>
      <c r="F439" s="64"/>
      <c r="G439" s="199">
        <v>10628000</v>
      </c>
      <c r="H439" s="199"/>
    </row>
    <row r="440" spans="1:8" s="350" customFormat="1" ht="17.100000000000001" customHeight="1">
      <c r="A440" s="844" t="s">
        <v>49</v>
      </c>
      <c r="B440" s="845"/>
      <c r="C440" s="351">
        <f>SUM(C431:C439)</f>
        <v>89</v>
      </c>
      <c r="D440" s="351">
        <f t="shared" ref="D440:H440" si="31">SUM(D431:D439)</f>
        <v>237.33999999999997</v>
      </c>
      <c r="E440" s="351">
        <f t="shared" si="31"/>
        <v>5518641</v>
      </c>
      <c r="F440" s="351">
        <f t="shared" si="31"/>
        <v>1164975450</v>
      </c>
      <c r="G440" s="351">
        <f t="shared" si="31"/>
        <v>132265000</v>
      </c>
      <c r="H440" s="351">
        <f t="shared" si="31"/>
        <v>273</v>
      </c>
    </row>
    <row r="441" spans="1:8" s="350" customFormat="1" ht="17.100000000000001" customHeight="1">
      <c r="A441" s="364"/>
      <c r="B441" s="365"/>
      <c r="C441" s="365"/>
      <c r="D441" s="366"/>
      <c r="E441" s="366"/>
      <c r="F441" s="367"/>
      <c r="G441" s="367"/>
      <c r="H441" s="368"/>
    </row>
    <row r="442" spans="1:8" s="350" customFormat="1" ht="17.100000000000001" customHeight="1">
      <c r="A442" s="838" t="s">
        <v>87</v>
      </c>
      <c r="B442" s="838"/>
      <c r="C442" s="838"/>
      <c r="D442" s="838"/>
      <c r="E442" s="838"/>
      <c r="F442" s="838"/>
      <c r="G442" s="838"/>
      <c r="H442" s="838"/>
    </row>
    <row r="443" spans="1:8" s="350" customFormat="1" ht="17.100000000000001" customHeight="1">
      <c r="A443" s="839" t="s">
        <v>182</v>
      </c>
      <c r="B443" s="839" t="s">
        <v>3</v>
      </c>
      <c r="C443" s="839" t="s">
        <v>4</v>
      </c>
      <c r="D443" s="352" t="s">
        <v>5</v>
      </c>
      <c r="E443" s="353" t="s">
        <v>6</v>
      </c>
      <c r="F443" s="354" t="s">
        <v>7</v>
      </c>
      <c r="G443" s="354" t="s">
        <v>8</v>
      </c>
      <c r="H443" s="353" t="s">
        <v>9</v>
      </c>
    </row>
    <row r="444" spans="1:8" s="350" customFormat="1" ht="17.100000000000001" customHeight="1">
      <c r="A444" s="840"/>
      <c r="B444" s="840"/>
      <c r="C444" s="840"/>
      <c r="D444" s="310" t="s">
        <v>317</v>
      </c>
      <c r="E444" s="355" t="s">
        <v>78</v>
      </c>
      <c r="F444" s="356" t="s">
        <v>79</v>
      </c>
      <c r="G444" s="356" t="s">
        <v>79</v>
      </c>
      <c r="H444" s="311" t="s">
        <v>12</v>
      </c>
    </row>
    <row r="445" spans="1:8" s="350" customFormat="1" ht="17.100000000000001" customHeight="1">
      <c r="A445" s="186">
        <v>1</v>
      </c>
      <c r="B445" s="64" t="s">
        <v>62</v>
      </c>
      <c r="C445" s="64">
        <v>242</v>
      </c>
      <c r="D445" s="64">
        <v>260.827</v>
      </c>
      <c r="E445" s="322">
        <v>5674033.3300000001</v>
      </c>
      <c r="F445" s="391">
        <v>680884000</v>
      </c>
      <c r="G445" s="199">
        <v>179400000</v>
      </c>
      <c r="H445" s="199">
        <v>600</v>
      </c>
    </row>
    <row r="446" spans="1:8" s="350" customFormat="1" ht="17.100000000000001" customHeight="1">
      <c r="A446" s="110">
        <v>2</v>
      </c>
      <c r="B446" s="64" t="s">
        <v>59</v>
      </c>
      <c r="C446" s="64">
        <v>6</v>
      </c>
      <c r="D446" s="64">
        <v>387.387</v>
      </c>
      <c r="E446" s="322">
        <v>339740</v>
      </c>
      <c r="F446" s="391">
        <v>50961000</v>
      </c>
      <c r="G446" s="199">
        <v>17987000</v>
      </c>
      <c r="H446" s="199">
        <v>50</v>
      </c>
    </row>
    <row r="447" spans="1:8" s="350" customFormat="1" ht="17.100000000000001" customHeight="1">
      <c r="A447" s="186">
        <v>3</v>
      </c>
      <c r="B447" s="64" t="s">
        <v>61</v>
      </c>
      <c r="C447" s="64">
        <v>11</v>
      </c>
      <c r="D447" s="64">
        <v>11.57</v>
      </c>
      <c r="E447" s="229">
        <v>10146.66</v>
      </c>
      <c r="F447" s="417">
        <v>9131994</v>
      </c>
      <c r="G447" s="199">
        <v>1522000</v>
      </c>
      <c r="H447" s="199">
        <v>50</v>
      </c>
    </row>
    <row r="448" spans="1:8" s="350" customFormat="1" ht="17.100000000000001" customHeight="1">
      <c r="A448" s="186">
        <v>4</v>
      </c>
      <c r="B448" s="64" t="s">
        <v>72</v>
      </c>
      <c r="C448" s="64">
        <v>13</v>
      </c>
      <c r="D448" s="64">
        <v>32.090000000000003</v>
      </c>
      <c r="E448" s="198">
        <v>35</v>
      </c>
      <c r="F448" s="199">
        <v>24500</v>
      </c>
      <c r="G448" s="199">
        <v>392000</v>
      </c>
      <c r="H448" s="199">
        <v>1</v>
      </c>
    </row>
    <row r="449" spans="1:8" s="350" customFormat="1" ht="17.100000000000001" customHeight="1">
      <c r="A449" s="110">
        <v>5</v>
      </c>
      <c r="B449" s="64" t="s">
        <v>53</v>
      </c>
      <c r="C449" s="64">
        <v>0</v>
      </c>
      <c r="D449" s="64">
        <v>0</v>
      </c>
      <c r="E449" s="198">
        <v>0</v>
      </c>
      <c r="F449" s="199">
        <v>0</v>
      </c>
      <c r="G449" s="199">
        <v>4843000</v>
      </c>
      <c r="H449" s="199">
        <v>0</v>
      </c>
    </row>
    <row r="450" spans="1:8" s="350" customFormat="1" ht="17.100000000000001" customHeight="1">
      <c r="A450" s="186">
        <v>6</v>
      </c>
      <c r="B450" s="64" t="s">
        <v>58</v>
      </c>
      <c r="C450" s="64">
        <v>0</v>
      </c>
      <c r="D450" s="64">
        <v>0</v>
      </c>
      <c r="E450" s="204">
        <v>0</v>
      </c>
      <c r="F450" s="204">
        <v>0</v>
      </c>
      <c r="G450" s="199">
        <v>0</v>
      </c>
      <c r="H450" s="199">
        <v>0</v>
      </c>
    </row>
    <row r="451" spans="1:8" s="350" customFormat="1" ht="17.100000000000001" customHeight="1">
      <c r="A451" s="186">
        <v>7</v>
      </c>
      <c r="B451" s="277" t="s">
        <v>40</v>
      </c>
      <c r="C451" s="64">
        <v>41</v>
      </c>
      <c r="D451" s="279">
        <v>187.85</v>
      </c>
      <c r="E451" s="204">
        <v>662416.66</v>
      </c>
      <c r="F451" s="204">
        <v>191438414.74000001</v>
      </c>
      <c r="G451" s="306">
        <v>39745000</v>
      </c>
      <c r="H451" s="199">
        <v>300</v>
      </c>
    </row>
    <row r="452" spans="1:8" s="350" customFormat="1" ht="17.100000000000001" customHeight="1">
      <c r="A452" s="110">
        <v>8</v>
      </c>
      <c r="B452" s="277" t="s">
        <v>39</v>
      </c>
      <c r="C452" s="64">
        <v>8</v>
      </c>
      <c r="D452" s="279">
        <v>138.75</v>
      </c>
      <c r="E452" s="204">
        <v>0</v>
      </c>
      <c r="F452" s="204">
        <v>0</v>
      </c>
      <c r="G452" s="306">
        <v>57000</v>
      </c>
      <c r="H452" s="199">
        <v>0</v>
      </c>
    </row>
    <row r="453" spans="1:8" s="350" customFormat="1" ht="17.100000000000001" customHeight="1">
      <c r="A453" s="186">
        <v>9</v>
      </c>
      <c r="B453" s="277" t="s">
        <v>25</v>
      </c>
      <c r="C453" s="64">
        <v>6</v>
      </c>
      <c r="D453" s="279">
        <v>1642.0111999999999</v>
      </c>
      <c r="E453" s="204">
        <v>73228.53</v>
      </c>
      <c r="F453" s="204">
        <v>35222922.93</v>
      </c>
      <c r="G453" s="306">
        <v>4505000</v>
      </c>
      <c r="H453" s="199">
        <v>200</v>
      </c>
    </row>
    <row r="454" spans="1:8" s="350" customFormat="1" ht="17.100000000000001" customHeight="1">
      <c r="A454" s="110">
        <v>10</v>
      </c>
      <c r="B454" s="277" t="s">
        <v>336</v>
      </c>
      <c r="C454" s="64">
        <v>2</v>
      </c>
      <c r="D454" s="279">
        <v>212.96</v>
      </c>
      <c r="E454" s="204">
        <v>0</v>
      </c>
      <c r="F454" s="204">
        <v>0</v>
      </c>
      <c r="G454" s="306">
        <v>0</v>
      </c>
      <c r="H454" s="199">
        <v>0</v>
      </c>
    </row>
    <row r="455" spans="1:8" s="350" customFormat="1" ht="17.100000000000001" customHeight="1">
      <c r="A455" s="186">
        <v>11</v>
      </c>
      <c r="B455" s="277" t="s">
        <v>26</v>
      </c>
      <c r="C455" s="64">
        <v>1</v>
      </c>
      <c r="D455" s="279">
        <v>60.56</v>
      </c>
      <c r="E455" s="204">
        <v>0</v>
      </c>
      <c r="F455" s="204">
        <v>0</v>
      </c>
      <c r="G455" s="306">
        <v>25000</v>
      </c>
      <c r="H455" s="199">
        <v>0</v>
      </c>
    </row>
    <row r="456" spans="1:8" s="350" customFormat="1" ht="17.100000000000001" customHeight="1">
      <c r="A456" s="110">
        <v>12</v>
      </c>
      <c r="B456" s="277" t="s">
        <v>43</v>
      </c>
      <c r="C456" s="64">
        <v>1</v>
      </c>
      <c r="D456" s="279">
        <v>66.5</v>
      </c>
      <c r="E456" s="204">
        <v>0</v>
      </c>
      <c r="F456" s="204">
        <v>0</v>
      </c>
      <c r="G456" s="306">
        <v>169000</v>
      </c>
      <c r="H456" s="199">
        <v>0</v>
      </c>
    </row>
    <row r="457" spans="1:8" s="350" customFormat="1" ht="17.100000000000001" customHeight="1">
      <c r="A457" s="186">
        <v>13</v>
      </c>
      <c r="B457" s="277" t="s">
        <v>24</v>
      </c>
      <c r="C457" s="64">
        <v>1</v>
      </c>
      <c r="D457" s="279">
        <v>296.41000000000003</v>
      </c>
      <c r="E457" s="204">
        <v>0</v>
      </c>
      <c r="F457" s="204">
        <v>0</v>
      </c>
      <c r="G457" s="306">
        <v>0</v>
      </c>
      <c r="H457" s="199">
        <v>0</v>
      </c>
    </row>
    <row r="458" spans="1:8" s="350" customFormat="1" ht="17.100000000000001" customHeight="1">
      <c r="A458" s="186">
        <v>14</v>
      </c>
      <c r="B458" s="286" t="s">
        <v>67</v>
      </c>
      <c r="C458" s="64">
        <v>2</v>
      </c>
      <c r="D458" s="279">
        <v>9.9077000000000002</v>
      </c>
      <c r="E458" s="204">
        <v>0</v>
      </c>
      <c r="F458" s="204">
        <v>0</v>
      </c>
      <c r="G458" s="306">
        <v>0</v>
      </c>
      <c r="H458" s="199">
        <v>0</v>
      </c>
    </row>
    <row r="459" spans="1:8" s="350" customFormat="1" ht="17.100000000000001" customHeight="1">
      <c r="A459" s="186"/>
      <c r="B459" s="64" t="s">
        <v>74</v>
      </c>
      <c r="C459" s="64"/>
      <c r="D459" s="64"/>
      <c r="E459" s="716"/>
      <c r="F459" s="318"/>
      <c r="G459" s="199">
        <v>801000</v>
      </c>
      <c r="H459" s="199"/>
    </row>
    <row r="460" spans="1:8" s="350" customFormat="1" ht="17.100000000000001" customHeight="1">
      <c r="A460" s="110"/>
      <c r="B460" s="64" t="s">
        <v>48</v>
      </c>
      <c r="C460" s="64"/>
      <c r="D460" s="64"/>
      <c r="E460" s="198"/>
      <c r="F460" s="64"/>
      <c r="G460" s="417">
        <v>64614000</v>
      </c>
      <c r="H460" s="199"/>
    </row>
    <row r="461" spans="1:8" s="350" customFormat="1" ht="17.100000000000001" customHeight="1">
      <c r="A461" s="844" t="s">
        <v>49</v>
      </c>
      <c r="B461" s="845"/>
      <c r="C461" s="351">
        <f>SUM(C445:C460)</f>
        <v>334</v>
      </c>
      <c r="D461" s="351">
        <f t="shared" ref="D461:H461" si="32">SUM(D445:D460)</f>
        <v>3306.8229000000001</v>
      </c>
      <c r="E461" s="351">
        <f t="shared" si="32"/>
        <v>6759600.1800000006</v>
      </c>
      <c r="F461" s="351">
        <f t="shared" si="32"/>
        <v>967662831.66999996</v>
      </c>
      <c r="G461" s="351">
        <f t="shared" si="32"/>
        <v>314060000</v>
      </c>
      <c r="H461" s="351">
        <f t="shared" si="32"/>
        <v>1201</v>
      </c>
    </row>
    <row r="462" spans="1:8" s="350" customFormat="1" ht="17.100000000000001" customHeight="1">
      <c r="A462" s="364"/>
      <c r="B462" s="370"/>
      <c r="C462" s="370"/>
      <c r="D462" s="371"/>
      <c r="E462" s="371"/>
      <c r="F462" s="372"/>
      <c r="G462" s="372"/>
      <c r="H462" s="368"/>
    </row>
    <row r="463" spans="1:8" s="350" customFormat="1" ht="17.100000000000001" customHeight="1">
      <c r="A463" s="838" t="s">
        <v>123</v>
      </c>
      <c r="B463" s="838"/>
      <c r="C463" s="838"/>
      <c r="D463" s="838"/>
      <c r="E463" s="838"/>
      <c r="F463" s="838"/>
      <c r="G463" s="838"/>
      <c r="H463" s="838"/>
    </row>
    <row r="464" spans="1:8" s="350" customFormat="1" ht="17.100000000000001" customHeight="1">
      <c r="A464" s="839" t="s">
        <v>182</v>
      </c>
      <c r="B464" s="839" t="s">
        <v>3</v>
      </c>
      <c r="C464" s="839" t="s">
        <v>4</v>
      </c>
      <c r="D464" s="352" t="s">
        <v>5</v>
      </c>
      <c r="E464" s="353" t="s">
        <v>6</v>
      </c>
      <c r="F464" s="354" t="s">
        <v>7</v>
      </c>
      <c r="G464" s="354" t="s">
        <v>8</v>
      </c>
      <c r="H464" s="353" t="s">
        <v>9</v>
      </c>
    </row>
    <row r="465" spans="1:8" s="350" customFormat="1" ht="17.100000000000001" customHeight="1">
      <c r="A465" s="840"/>
      <c r="B465" s="840"/>
      <c r="C465" s="840"/>
      <c r="D465" s="310" t="s">
        <v>317</v>
      </c>
      <c r="E465" s="355" t="s">
        <v>78</v>
      </c>
      <c r="F465" s="356" t="s">
        <v>79</v>
      </c>
      <c r="G465" s="356" t="s">
        <v>79</v>
      </c>
      <c r="H465" s="311" t="s">
        <v>12</v>
      </c>
    </row>
    <row r="466" spans="1:8" s="350" customFormat="1" ht="17.100000000000001" customHeight="1">
      <c r="A466" s="186">
        <v>1</v>
      </c>
      <c r="B466" s="64" t="s">
        <v>61</v>
      </c>
      <c r="C466" s="64">
        <v>0</v>
      </c>
      <c r="D466" s="309">
        <v>0</v>
      </c>
      <c r="E466" s="198">
        <v>562954</v>
      </c>
      <c r="F466" s="64">
        <v>4948196500</v>
      </c>
      <c r="G466" s="199">
        <v>234378000</v>
      </c>
      <c r="H466" s="199">
        <v>11350</v>
      </c>
    </row>
    <row r="467" spans="1:8" s="350" customFormat="1" ht="17.100000000000001" customHeight="1">
      <c r="A467" s="110">
        <f>+A466+1</f>
        <v>2</v>
      </c>
      <c r="B467" s="64" t="s">
        <v>62</v>
      </c>
      <c r="C467" s="64">
        <v>159</v>
      </c>
      <c r="D467" s="309">
        <v>159.05000000000001</v>
      </c>
      <c r="E467" s="198">
        <v>268374</v>
      </c>
      <c r="F467" s="64">
        <v>26837400</v>
      </c>
      <c r="G467" s="199">
        <v>9062000</v>
      </c>
      <c r="H467" s="199">
        <v>900</v>
      </c>
    </row>
    <row r="468" spans="1:8" s="350" customFormat="1" ht="17.100000000000001" customHeight="1">
      <c r="A468" s="112"/>
      <c r="B468" s="64" t="s">
        <v>74</v>
      </c>
      <c r="C468" s="64"/>
      <c r="D468" s="309"/>
      <c r="E468" s="198"/>
      <c r="F468" s="64"/>
      <c r="G468" s="199">
        <v>35000</v>
      </c>
      <c r="H468" s="199"/>
    </row>
    <row r="469" spans="1:8" s="350" customFormat="1" ht="17.100000000000001" customHeight="1">
      <c r="A469" s="112"/>
      <c r="B469" s="64" t="s">
        <v>48</v>
      </c>
      <c r="C469" s="64"/>
      <c r="D469" s="309"/>
      <c r="E469" s="198"/>
      <c r="F469" s="64"/>
      <c r="G469" s="199">
        <v>60228000</v>
      </c>
      <c r="H469" s="199"/>
    </row>
    <row r="470" spans="1:8" s="350" customFormat="1" ht="17.100000000000001" customHeight="1">
      <c r="A470" s="844" t="s">
        <v>49</v>
      </c>
      <c r="B470" s="845"/>
      <c r="C470" s="351">
        <f>SUM(C466:C467)</f>
        <v>159</v>
      </c>
      <c r="D470" s="351">
        <f t="shared" ref="D470:F470" si="33">SUM(D466:D467)</f>
        <v>159.05000000000001</v>
      </c>
      <c r="E470" s="351">
        <f t="shared" si="33"/>
        <v>831328</v>
      </c>
      <c r="F470" s="351">
        <f t="shared" si="33"/>
        <v>4975033900</v>
      </c>
      <c r="G470" s="408">
        <f>SUM(G466:G469)</f>
        <v>303703000</v>
      </c>
      <c r="H470" s="408">
        <f>SUM(H466:H467)</f>
        <v>12250</v>
      </c>
    </row>
    <row r="471" spans="1:8" s="350" customFormat="1" ht="17.100000000000001" customHeight="1">
      <c r="A471" s="378"/>
      <c r="B471" s="379"/>
      <c r="C471" s="379"/>
      <c r="D471" s="380"/>
      <c r="E471" s="380"/>
      <c r="F471" s="381"/>
      <c r="G471" s="390"/>
      <c r="H471" s="382"/>
    </row>
    <row r="472" spans="1:8" s="350" customFormat="1" ht="17.100000000000001" customHeight="1">
      <c r="A472" s="838" t="s">
        <v>106</v>
      </c>
      <c r="B472" s="838"/>
      <c r="C472" s="838"/>
      <c r="D472" s="838"/>
      <c r="E472" s="838"/>
      <c r="F472" s="838"/>
      <c r="G472" s="838"/>
      <c r="H472" s="838"/>
    </row>
    <row r="473" spans="1:8" s="350" customFormat="1" ht="17.100000000000001" customHeight="1">
      <c r="A473" s="839" t="s">
        <v>182</v>
      </c>
      <c r="B473" s="839" t="s">
        <v>3</v>
      </c>
      <c r="C473" s="839" t="s">
        <v>4</v>
      </c>
      <c r="D473" s="352" t="s">
        <v>5</v>
      </c>
      <c r="E473" s="353" t="s">
        <v>6</v>
      </c>
      <c r="F473" s="354" t="s">
        <v>7</v>
      </c>
      <c r="G473" s="354" t="s">
        <v>8</v>
      </c>
      <c r="H473" s="353" t="s">
        <v>9</v>
      </c>
    </row>
    <row r="474" spans="1:8" s="350" customFormat="1" ht="17.100000000000001" customHeight="1">
      <c r="A474" s="840"/>
      <c r="B474" s="840"/>
      <c r="C474" s="840"/>
      <c r="D474" s="310" t="s">
        <v>317</v>
      </c>
      <c r="E474" s="355" t="s">
        <v>78</v>
      </c>
      <c r="F474" s="356" t="s">
        <v>79</v>
      </c>
      <c r="G474" s="356" t="s">
        <v>79</v>
      </c>
      <c r="H474" s="311" t="s">
        <v>12</v>
      </c>
    </row>
    <row r="475" spans="1:8" s="350" customFormat="1" ht="17.100000000000001" customHeight="1">
      <c r="A475" s="186">
        <v>1</v>
      </c>
      <c r="B475" s="64" t="s">
        <v>59</v>
      </c>
      <c r="C475" s="64">
        <v>140</v>
      </c>
      <c r="D475" s="309">
        <v>562.49599999999998</v>
      </c>
      <c r="E475" s="198">
        <v>3151634</v>
      </c>
      <c r="F475" s="64">
        <v>818424840</v>
      </c>
      <c r="G475" s="199">
        <v>286481000</v>
      </c>
      <c r="H475" s="199">
        <v>4655</v>
      </c>
    </row>
    <row r="476" spans="1:8" s="350" customFormat="1" ht="17.100000000000001" customHeight="1">
      <c r="A476" s="110">
        <v>2</v>
      </c>
      <c r="B476" s="64" t="s">
        <v>62</v>
      </c>
      <c r="C476" s="64">
        <v>293</v>
      </c>
      <c r="D476" s="309">
        <v>291.85000000000002</v>
      </c>
      <c r="E476" s="198">
        <v>786813</v>
      </c>
      <c r="F476" s="64">
        <v>55076910</v>
      </c>
      <c r="G476" s="199">
        <v>93988000</v>
      </c>
      <c r="H476" s="199">
        <v>4764</v>
      </c>
    </row>
    <row r="477" spans="1:8" s="350" customFormat="1" ht="17.100000000000001" customHeight="1">
      <c r="A477" s="110">
        <v>3</v>
      </c>
      <c r="B477" s="64" t="s">
        <v>70</v>
      </c>
      <c r="C477" s="64">
        <v>0</v>
      </c>
      <c r="D477" s="309">
        <v>0</v>
      </c>
      <c r="E477" s="198">
        <v>822465</v>
      </c>
      <c r="F477" s="64">
        <v>287862790</v>
      </c>
      <c r="G477" s="199">
        <v>12637000</v>
      </c>
      <c r="H477" s="199">
        <v>960</v>
      </c>
    </row>
    <row r="478" spans="1:8" s="350" customFormat="1" ht="17.100000000000001" customHeight="1">
      <c r="A478" s="110">
        <v>4</v>
      </c>
      <c r="B478" s="64" t="s">
        <v>61</v>
      </c>
      <c r="C478" s="64">
        <v>1</v>
      </c>
      <c r="D478" s="309">
        <v>1</v>
      </c>
      <c r="E478" s="198">
        <v>0</v>
      </c>
      <c r="F478" s="64">
        <v>0</v>
      </c>
      <c r="G478" s="199">
        <v>70000</v>
      </c>
      <c r="H478" s="199">
        <v>30</v>
      </c>
    </row>
    <row r="479" spans="1:8" s="350" customFormat="1" ht="17.100000000000001" customHeight="1">
      <c r="A479" s="186">
        <v>5</v>
      </c>
      <c r="B479" s="291" t="s">
        <v>30</v>
      </c>
      <c r="C479" s="64">
        <v>2</v>
      </c>
      <c r="D479" s="309">
        <v>1993.12</v>
      </c>
      <c r="E479" s="198">
        <v>190675.71</v>
      </c>
      <c r="F479" s="64">
        <v>113452048</v>
      </c>
      <c r="G479" s="199">
        <v>20545000</v>
      </c>
      <c r="H479" s="199">
        <v>1750</v>
      </c>
    </row>
    <row r="480" spans="1:8" s="350" customFormat="1" ht="17.100000000000001" customHeight="1">
      <c r="A480" s="186">
        <v>6</v>
      </c>
      <c r="B480" s="64" t="s">
        <v>58</v>
      </c>
      <c r="C480" s="64">
        <v>1</v>
      </c>
      <c r="D480" s="309">
        <v>2.1577000000000002</v>
      </c>
      <c r="E480" s="198">
        <v>2515</v>
      </c>
      <c r="F480" s="64">
        <v>326950</v>
      </c>
      <c r="G480" s="199">
        <v>81000</v>
      </c>
      <c r="H480" s="199">
        <v>595</v>
      </c>
    </row>
    <row r="481" spans="1:8" s="350" customFormat="1" ht="17.100000000000001" customHeight="1">
      <c r="A481" s="110">
        <v>7</v>
      </c>
      <c r="B481" s="291" t="s">
        <v>343</v>
      </c>
      <c r="C481" s="64">
        <v>2</v>
      </c>
      <c r="D481" s="309">
        <v>8.0024999999999995</v>
      </c>
      <c r="E481" s="198">
        <v>1325</v>
      </c>
      <c r="F481" s="64">
        <v>357750</v>
      </c>
      <c r="G481" s="199">
        <v>70000</v>
      </c>
      <c r="H481" s="199">
        <v>30</v>
      </c>
    </row>
    <row r="482" spans="1:8" s="350" customFormat="1" ht="17.100000000000001" customHeight="1">
      <c r="A482" s="110">
        <v>8</v>
      </c>
      <c r="B482" s="291" t="s">
        <v>170</v>
      </c>
      <c r="C482" s="64">
        <v>68</v>
      </c>
      <c r="D482" s="309">
        <v>283.39240000000001</v>
      </c>
      <c r="E482" s="198">
        <v>414240</v>
      </c>
      <c r="F482" s="64">
        <v>124272000</v>
      </c>
      <c r="G482" s="199">
        <v>20712000</v>
      </c>
      <c r="H482" s="199">
        <v>1530</v>
      </c>
    </row>
    <row r="483" spans="1:8" s="350" customFormat="1" ht="17.100000000000001" customHeight="1">
      <c r="A483" s="112"/>
      <c r="B483" s="64" t="s">
        <v>74</v>
      </c>
      <c r="C483" s="64"/>
      <c r="D483" s="309"/>
      <c r="E483" s="198"/>
      <c r="F483" s="64"/>
      <c r="G483" s="199">
        <v>6644000</v>
      </c>
      <c r="H483" s="199"/>
    </row>
    <row r="484" spans="1:8" s="350" customFormat="1" ht="17.100000000000001" customHeight="1">
      <c r="A484" s="112"/>
      <c r="B484" s="64" t="s">
        <v>48</v>
      </c>
      <c r="C484" s="64"/>
      <c r="D484" s="309"/>
      <c r="E484" s="198"/>
      <c r="F484" s="64"/>
      <c r="G484" s="199">
        <v>23201000</v>
      </c>
      <c r="H484" s="199"/>
    </row>
    <row r="485" spans="1:8" s="350" customFormat="1" ht="17.100000000000001" customHeight="1">
      <c r="A485" s="844" t="s">
        <v>49</v>
      </c>
      <c r="B485" s="845"/>
      <c r="C485" s="351">
        <f>SUM(C475:C484)</f>
        <v>507</v>
      </c>
      <c r="D485" s="686">
        <f t="shared" ref="D485:H485" si="34">SUM(D475:D484)</f>
        <v>3142.0186000000003</v>
      </c>
      <c r="E485" s="351">
        <f t="shared" si="34"/>
        <v>5369667.71</v>
      </c>
      <c r="F485" s="351">
        <f t="shared" si="34"/>
        <v>1399773288</v>
      </c>
      <c r="G485" s="351">
        <f t="shared" si="34"/>
        <v>464429000</v>
      </c>
      <c r="H485" s="351">
        <f t="shared" si="34"/>
        <v>14314</v>
      </c>
    </row>
    <row r="486" spans="1:8" s="350" customFormat="1" ht="17.100000000000001" customHeight="1">
      <c r="A486" s="378"/>
      <c r="B486" s="379"/>
      <c r="C486" s="379"/>
      <c r="D486" s="380"/>
      <c r="E486" s="380"/>
      <c r="F486" s="381"/>
      <c r="G486" s="381"/>
      <c r="H486" s="382"/>
    </row>
    <row r="487" spans="1:8" s="350" customFormat="1" ht="17.100000000000001" customHeight="1">
      <c r="A487" s="838" t="s">
        <v>88</v>
      </c>
      <c r="B487" s="838"/>
      <c r="C487" s="838"/>
      <c r="D487" s="838"/>
      <c r="E487" s="838"/>
      <c r="F487" s="838"/>
      <c r="G487" s="838"/>
      <c r="H487" s="838"/>
    </row>
    <row r="488" spans="1:8" s="350" customFormat="1" ht="17.100000000000001" customHeight="1">
      <c r="A488" s="839" t="s">
        <v>182</v>
      </c>
      <c r="B488" s="839" t="s">
        <v>3</v>
      </c>
      <c r="C488" s="839" t="s">
        <v>4</v>
      </c>
      <c r="D488" s="352" t="s">
        <v>5</v>
      </c>
      <c r="E488" s="353" t="s">
        <v>6</v>
      </c>
      <c r="F488" s="354" t="s">
        <v>7</v>
      </c>
      <c r="G488" s="354" t="s">
        <v>8</v>
      </c>
      <c r="H488" s="353" t="s">
        <v>9</v>
      </c>
    </row>
    <row r="489" spans="1:8" s="350" customFormat="1" ht="17.100000000000001" customHeight="1">
      <c r="A489" s="840"/>
      <c r="B489" s="840"/>
      <c r="C489" s="840"/>
      <c r="D489" s="310" t="s">
        <v>317</v>
      </c>
      <c r="E489" s="355" t="s">
        <v>78</v>
      </c>
      <c r="F489" s="356" t="s">
        <v>79</v>
      </c>
      <c r="G489" s="356" t="s">
        <v>79</v>
      </c>
      <c r="H489" s="311" t="s">
        <v>12</v>
      </c>
    </row>
    <row r="490" spans="1:8" s="350" customFormat="1" ht="17.100000000000001" customHeight="1">
      <c r="A490" s="102">
        <v>1</v>
      </c>
      <c r="B490" s="64" t="s">
        <v>61</v>
      </c>
      <c r="C490" s="135">
        <v>13</v>
      </c>
      <c r="D490" s="319">
        <v>19</v>
      </c>
      <c r="E490" s="195">
        <v>43024</v>
      </c>
      <c r="F490" s="195">
        <v>38721600</v>
      </c>
      <c r="G490" s="195">
        <v>7201000</v>
      </c>
      <c r="H490" s="195">
        <v>50</v>
      </c>
    </row>
    <row r="491" spans="1:8" s="350" customFormat="1" ht="17.100000000000001" customHeight="1">
      <c r="A491" s="102">
        <v>2</v>
      </c>
      <c r="B491" s="64" t="s">
        <v>57</v>
      </c>
      <c r="C491" s="135">
        <v>1</v>
      </c>
      <c r="D491" s="319">
        <v>1</v>
      </c>
      <c r="E491" s="195">
        <v>0</v>
      </c>
      <c r="F491" s="195">
        <v>0</v>
      </c>
      <c r="G491" s="195">
        <v>25000</v>
      </c>
      <c r="H491" s="195">
        <v>0</v>
      </c>
    </row>
    <row r="492" spans="1:8" s="350" customFormat="1" ht="17.100000000000001" customHeight="1">
      <c r="A492" s="102">
        <v>3</v>
      </c>
      <c r="B492" s="64" t="s">
        <v>67</v>
      </c>
      <c r="C492" s="135">
        <v>28</v>
      </c>
      <c r="D492" s="319">
        <v>28</v>
      </c>
      <c r="E492" s="195">
        <v>0</v>
      </c>
      <c r="F492" s="195">
        <v>0</v>
      </c>
      <c r="G492" s="424">
        <v>189000</v>
      </c>
      <c r="H492" s="195">
        <v>0</v>
      </c>
    </row>
    <row r="493" spans="1:8" s="350" customFormat="1" ht="17.100000000000001" customHeight="1">
      <c r="A493" s="102">
        <v>4</v>
      </c>
      <c r="B493" s="64" t="s">
        <v>62</v>
      </c>
      <c r="C493" s="135">
        <v>300</v>
      </c>
      <c r="D493" s="319">
        <v>300</v>
      </c>
      <c r="E493" s="195">
        <v>6840089</v>
      </c>
      <c r="F493" s="195">
        <v>1710022250</v>
      </c>
      <c r="G493" s="195">
        <v>170803000</v>
      </c>
      <c r="H493" s="195">
        <v>1500</v>
      </c>
    </row>
    <row r="494" spans="1:8" s="350" customFormat="1" ht="17.100000000000001" customHeight="1">
      <c r="A494" s="102">
        <v>5</v>
      </c>
      <c r="B494" s="64" t="s">
        <v>58</v>
      </c>
      <c r="C494" s="135">
        <v>0</v>
      </c>
      <c r="D494" s="319">
        <v>0</v>
      </c>
      <c r="E494" s="195">
        <v>516829</v>
      </c>
      <c r="F494" s="195">
        <v>15504870</v>
      </c>
      <c r="G494" s="195">
        <v>26495000</v>
      </c>
      <c r="H494" s="195">
        <v>1600</v>
      </c>
    </row>
    <row r="495" spans="1:8" s="350" customFormat="1" ht="17.100000000000001" customHeight="1">
      <c r="A495" s="102">
        <v>6</v>
      </c>
      <c r="B495" s="64" t="s">
        <v>53</v>
      </c>
      <c r="C495" s="135">
        <v>0</v>
      </c>
      <c r="D495" s="319">
        <v>0</v>
      </c>
      <c r="E495" s="195">
        <v>0</v>
      </c>
      <c r="F495" s="195">
        <v>0</v>
      </c>
      <c r="G495" s="195">
        <v>4200000</v>
      </c>
      <c r="H495" s="195">
        <v>0</v>
      </c>
    </row>
    <row r="496" spans="1:8" s="350" customFormat="1" ht="17.100000000000001" customHeight="1">
      <c r="A496" s="102">
        <v>7</v>
      </c>
      <c r="B496" s="64" t="s">
        <v>26</v>
      </c>
      <c r="C496" s="135">
        <v>1</v>
      </c>
      <c r="D496" s="319">
        <v>4.7877999999999998</v>
      </c>
      <c r="E496" s="195">
        <v>0</v>
      </c>
      <c r="F496" s="195">
        <v>0</v>
      </c>
      <c r="G496" s="195">
        <v>5000</v>
      </c>
      <c r="H496" s="195">
        <v>0</v>
      </c>
    </row>
    <row r="497" spans="1:8" s="350" customFormat="1" ht="17.100000000000001" customHeight="1">
      <c r="A497" s="102">
        <v>8</v>
      </c>
      <c r="B497" s="64" t="s">
        <v>24</v>
      </c>
      <c r="C497" s="135">
        <v>5</v>
      </c>
      <c r="D497" s="319">
        <v>78.41</v>
      </c>
      <c r="E497" s="195">
        <v>0</v>
      </c>
      <c r="F497" s="195">
        <v>0</v>
      </c>
      <c r="G497" s="195">
        <v>129000</v>
      </c>
      <c r="H497" s="195">
        <v>0</v>
      </c>
    </row>
    <row r="498" spans="1:8" s="350" customFormat="1" ht="17.100000000000001" customHeight="1">
      <c r="A498" s="102">
        <v>9</v>
      </c>
      <c r="B498" s="64" t="s">
        <v>172</v>
      </c>
      <c r="C498" s="135">
        <v>77</v>
      </c>
      <c r="D498" s="319">
        <v>551.31590000000006</v>
      </c>
      <c r="E498" s="195">
        <v>514813</v>
      </c>
      <c r="F498" s="195">
        <v>205925200</v>
      </c>
      <c r="G498" s="195">
        <v>51041000</v>
      </c>
      <c r="H498" s="195">
        <v>500</v>
      </c>
    </row>
    <row r="499" spans="1:8" s="350" customFormat="1" ht="17.100000000000001" customHeight="1">
      <c r="A499" s="102"/>
      <c r="B499" s="64" t="s">
        <v>74</v>
      </c>
      <c r="C499" s="135"/>
      <c r="D499" s="319"/>
      <c r="E499" s="319"/>
      <c r="F499" s="226"/>
      <c r="G499" s="195">
        <v>3465000</v>
      </c>
      <c r="H499" s="195"/>
    </row>
    <row r="500" spans="1:8" s="350" customFormat="1" ht="17.100000000000001" customHeight="1">
      <c r="A500" s="102"/>
      <c r="B500" s="64" t="s">
        <v>48</v>
      </c>
      <c r="C500" s="135"/>
      <c r="D500" s="319"/>
      <c r="E500" s="319"/>
      <c r="F500" s="226"/>
      <c r="G500" s="195">
        <v>35787000</v>
      </c>
      <c r="H500" s="195"/>
    </row>
    <row r="501" spans="1:8" s="350" customFormat="1" ht="17.100000000000001" customHeight="1">
      <c r="A501" s="862" t="s">
        <v>49</v>
      </c>
      <c r="B501" s="863"/>
      <c r="C501" s="426">
        <f>SUM(C490:C500)</f>
        <v>425</v>
      </c>
      <c r="D501" s="426">
        <f t="shared" ref="D501:H501" si="35">SUM(D490:D500)</f>
        <v>982.51370000000009</v>
      </c>
      <c r="E501" s="426">
        <f t="shared" si="35"/>
        <v>7914755</v>
      </c>
      <c r="F501" s="426">
        <f t="shared" si="35"/>
        <v>1970173920</v>
      </c>
      <c r="G501" s="426">
        <f t="shared" si="35"/>
        <v>299340000</v>
      </c>
      <c r="H501" s="426">
        <f t="shared" si="35"/>
        <v>3650</v>
      </c>
    </row>
    <row r="502" spans="1:8" s="350" customFormat="1" ht="17.100000000000001" customHeight="1">
      <c r="A502" s="364"/>
      <c r="B502" s="370"/>
      <c r="C502" s="370"/>
      <c r="D502" s="371"/>
      <c r="E502" s="371"/>
      <c r="F502" s="372"/>
      <c r="G502" s="372"/>
      <c r="H502" s="368"/>
    </row>
    <row r="503" spans="1:8" s="350" customFormat="1" ht="17.100000000000001" customHeight="1">
      <c r="A503" s="838" t="s">
        <v>107</v>
      </c>
      <c r="B503" s="838"/>
      <c r="C503" s="838"/>
      <c r="D503" s="838"/>
      <c r="E503" s="838"/>
      <c r="F503" s="838"/>
      <c r="G503" s="838"/>
      <c r="H503" s="838"/>
    </row>
    <row r="504" spans="1:8" s="350" customFormat="1" ht="17.100000000000001" customHeight="1">
      <c r="A504" s="839" t="s">
        <v>182</v>
      </c>
      <c r="B504" s="839" t="s">
        <v>3</v>
      </c>
      <c r="C504" s="839" t="s">
        <v>4</v>
      </c>
      <c r="D504" s="352" t="s">
        <v>5</v>
      </c>
      <c r="E504" s="353" t="s">
        <v>6</v>
      </c>
      <c r="F504" s="354" t="s">
        <v>7</v>
      </c>
      <c r="G504" s="354" t="s">
        <v>8</v>
      </c>
      <c r="H504" s="353" t="s">
        <v>9</v>
      </c>
    </row>
    <row r="505" spans="1:8" s="350" customFormat="1" ht="17.100000000000001" customHeight="1">
      <c r="A505" s="840"/>
      <c r="B505" s="840"/>
      <c r="C505" s="840"/>
      <c r="D505" s="310" t="s">
        <v>317</v>
      </c>
      <c r="E505" s="355" t="s">
        <v>78</v>
      </c>
      <c r="F505" s="356" t="s">
        <v>79</v>
      </c>
      <c r="G505" s="356" t="s">
        <v>79</v>
      </c>
      <c r="H505" s="311" t="s">
        <v>12</v>
      </c>
    </row>
    <row r="506" spans="1:8" s="350" customFormat="1" ht="17.100000000000001" customHeight="1">
      <c r="A506" s="186">
        <v>1</v>
      </c>
      <c r="B506" s="64" t="s">
        <v>204</v>
      </c>
      <c r="C506" s="64">
        <v>3</v>
      </c>
      <c r="D506" s="64">
        <v>2.02</v>
      </c>
      <c r="E506" s="198">
        <v>0</v>
      </c>
      <c r="F506" s="64">
        <v>0</v>
      </c>
      <c r="G506" s="199">
        <v>172832</v>
      </c>
      <c r="H506" s="199">
        <v>3</v>
      </c>
    </row>
    <row r="507" spans="1:8" s="350" customFormat="1" ht="17.100000000000001" customHeight="1">
      <c r="A507" s="110">
        <v>2</v>
      </c>
      <c r="B507" s="64" t="s">
        <v>59</v>
      </c>
      <c r="C507" s="64">
        <v>3</v>
      </c>
      <c r="D507" s="64">
        <v>124.1</v>
      </c>
      <c r="E507" s="198">
        <v>21995.09</v>
      </c>
      <c r="F507" s="64">
        <v>2419459.9</v>
      </c>
      <c r="G507" s="199">
        <v>3371370</v>
      </c>
      <c r="H507" s="199">
        <v>3</v>
      </c>
    </row>
    <row r="508" spans="1:8" s="350" customFormat="1" ht="17.100000000000001" customHeight="1">
      <c r="A508" s="110">
        <f>+A507+1</f>
        <v>3</v>
      </c>
      <c r="B508" s="64" t="s">
        <v>62</v>
      </c>
      <c r="C508" s="64">
        <v>4</v>
      </c>
      <c r="D508" s="64">
        <v>4</v>
      </c>
      <c r="E508" s="198">
        <v>1624.9449999999999</v>
      </c>
      <c r="F508" s="64">
        <v>64997.8</v>
      </c>
      <c r="G508" s="199">
        <v>79436</v>
      </c>
      <c r="H508" s="199">
        <v>4</v>
      </c>
    </row>
    <row r="509" spans="1:8" s="350" customFormat="1" ht="17.100000000000001" customHeight="1">
      <c r="A509" s="110">
        <v>4</v>
      </c>
      <c r="B509" s="64" t="s">
        <v>61</v>
      </c>
      <c r="C509" s="64">
        <v>25</v>
      </c>
      <c r="D509" s="64">
        <v>91.39</v>
      </c>
      <c r="E509" s="198">
        <v>2350</v>
      </c>
      <c r="F509" s="64">
        <v>611000</v>
      </c>
      <c r="G509" s="199">
        <v>6472123</v>
      </c>
      <c r="H509" s="199">
        <v>4</v>
      </c>
    </row>
    <row r="510" spans="1:8" s="350" customFormat="1" ht="17.100000000000001" customHeight="1">
      <c r="A510" s="110">
        <f>+A509+1</f>
        <v>5</v>
      </c>
      <c r="B510" s="64" t="s">
        <v>57</v>
      </c>
      <c r="C510" s="64">
        <v>1</v>
      </c>
      <c r="D510" s="64">
        <v>3</v>
      </c>
      <c r="E510" s="198">
        <v>595</v>
      </c>
      <c r="F510" s="64">
        <v>154700</v>
      </c>
      <c r="G510" s="199">
        <v>78750</v>
      </c>
      <c r="H510" s="199">
        <v>1</v>
      </c>
    </row>
    <row r="511" spans="1:8" s="350" customFormat="1" ht="17.100000000000001" customHeight="1">
      <c r="A511" s="110">
        <f>+A510+1</f>
        <v>6</v>
      </c>
      <c r="B511" s="330" t="s">
        <v>66</v>
      </c>
      <c r="C511" s="64">
        <v>0</v>
      </c>
      <c r="D511" s="64">
        <v>0</v>
      </c>
      <c r="E511" s="198">
        <v>1340718</v>
      </c>
      <c r="F511" s="64">
        <v>53628739.32</v>
      </c>
      <c r="G511" s="199">
        <v>71544237</v>
      </c>
      <c r="H511" s="199">
        <v>3200</v>
      </c>
    </row>
    <row r="512" spans="1:8" s="350" customFormat="1" ht="17.100000000000001" customHeight="1">
      <c r="A512" s="110">
        <f>+A511+1</f>
        <v>7</v>
      </c>
      <c r="B512" s="64" t="s">
        <v>58</v>
      </c>
      <c r="C512" s="64">
        <v>0</v>
      </c>
      <c r="D512" s="64">
        <v>0</v>
      </c>
      <c r="E512" s="204">
        <v>30600</v>
      </c>
      <c r="F512" s="102">
        <v>918000</v>
      </c>
      <c r="G512" s="199">
        <v>4175591</v>
      </c>
      <c r="H512" s="199"/>
    </row>
    <row r="513" spans="1:8" s="350" customFormat="1" ht="17.100000000000001" customHeight="1">
      <c r="A513" s="110">
        <v>8</v>
      </c>
      <c r="B513" s="277" t="s">
        <v>163</v>
      </c>
      <c r="C513" s="64">
        <v>28</v>
      </c>
      <c r="D513" s="279">
        <v>165.24</v>
      </c>
      <c r="E513" s="204">
        <v>519948.79999999999</v>
      </c>
      <c r="F513" s="102">
        <v>77992320</v>
      </c>
      <c r="G513" s="306">
        <v>15344669</v>
      </c>
      <c r="H513" s="199">
        <v>35</v>
      </c>
    </row>
    <row r="514" spans="1:8" s="350" customFormat="1" ht="17.100000000000001" customHeight="1">
      <c r="A514" s="110">
        <v>9</v>
      </c>
      <c r="B514" s="277" t="s">
        <v>25</v>
      </c>
      <c r="C514" s="64">
        <v>8</v>
      </c>
      <c r="D514" s="279">
        <v>35.729999999999997</v>
      </c>
      <c r="E514" s="204">
        <v>33900</v>
      </c>
      <c r="F514" s="102"/>
      <c r="G514" s="306">
        <v>3526398</v>
      </c>
      <c r="H514" s="199">
        <v>5</v>
      </c>
    </row>
    <row r="515" spans="1:8" s="350" customFormat="1" ht="17.100000000000001" customHeight="1">
      <c r="A515" s="110">
        <v>10</v>
      </c>
      <c r="B515" s="277" t="s">
        <v>169</v>
      </c>
      <c r="C515" s="64">
        <v>2</v>
      </c>
      <c r="D515" s="279">
        <v>9.75</v>
      </c>
      <c r="E515" s="204">
        <v>0</v>
      </c>
      <c r="F515" s="102">
        <v>0</v>
      </c>
      <c r="G515" s="306">
        <v>0</v>
      </c>
      <c r="H515" s="199"/>
    </row>
    <row r="516" spans="1:8" s="350" customFormat="1" ht="17.100000000000001" customHeight="1">
      <c r="A516" s="110"/>
      <c r="B516" s="64" t="s">
        <v>74</v>
      </c>
      <c r="C516" s="64"/>
      <c r="D516" s="64"/>
      <c r="E516" s="716"/>
      <c r="F516" s="240"/>
      <c r="G516" s="199">
        <v>4238131</v>
      </c>
      <c r="H516" s="199"/>
    </row>
    <row r="517" spans="1:8" s="350" customFormat="1" ht="17.100000000000001" customHeight="1">
      <c r="A517" s="110"/>
      <c r="B517" s="64" t="s">
        <v>48</v>
      </c>
      <c r="C517" s="64"/>
      <c r="D517" s="64"/>
      <c r="E517" s="199"/>
      <c r="F517" s="199"/>
      <c r="G517" s="199">
        <v>2908082</v>
      </c>
      <c r="H517" s="110"/>
    </row>
    <row r="518" spans="1:8" s="350" customFormat="1" ht="17.100000000000001" customHeight="1">
      <c r="A518" s="844" t="s">
        <v>49</v>
      </c>
      <c r="B518" s="845"/>
      <c r="C518" s="351">
        <f>SUM(C506:C517)</f>
        <v>74</v>
      </c>
      <c r="D518" s="351">
        <f t="shared" ref="D518:H518" si="36">SUM(D506:D517)</f>
        <v>435.23</v>
      </c>
      <c r="E518" s="351">
        <f t="shared" si="36"/>
        <v>1951731.835</v>
      </c>
      <c r="F518" s="351">
        <f t="shared" si="36"/>
        <v>135789217.02000001</v>
      </c>
      <c r="G518" s="351">
        <f t="shared" si="36"/>
        <v>111911619</v>
      </c>
      <c r="H518" s="351">
        <f t="shared" si="36"/>
        <v>3255</v>
      </c>
    </row>
    <row r="519" spans="1:8" s="350" customFormat="1" ht="17.100000000000001" customHeight="1">
      <c r="A519" s="364"/>
      <c r="B519" s="365"/>
      <c r="C519" s="365"/>
      <c r="D519" s="366"/>
      <c r="E519" s="366"/>
      <c r="F519" s="367"/>
      <c r="G519" s="390"/>
      <c r="H519" s="368"/>
    </row>
    <row r="520" spans="1:8" s="350" customFormat="1" ht="17.100000000000001" customHeight="1">
      <c r="A520" s="864" t="s">
        <v>110</v>
      </c>
      <c r="B520" s="864"/>
      <c r="C520" s="864"/>
      <c r="D520" s="864"/>
      <c r="E520" s="864"/>
      <c r="F520" s="864"/>
      <c r="G520" s="864"/>
      <c r="H520" s="864"/>
    </row>
    <row r="521" spans="1:8" s="350" customFormat="1" ht="17.100000000000001" customHeight="1">
      <c r="A521" s="839" t="s">
        <v>182</v>
      </c>
      <c r="B521" s="839" t="s">
        <v>3</v>
      </c>
      <c r="C521" s="839" t="s">
        <v>4</v>
      </c>
      <c r="D521" s="352" t="s">
        <v>5</v>
      </c>
      <c r="E521" s="353" t="s">
        <v>6</v>
      </c>
      <c r="F521" s="354" t="s">
        <v>7</v>
      </c>
      <c r="G521" s="354" t="s">
        <v>8</v>
      </c>
      <c r="H521" s="353" t="s">
        <v>9</v>
      </c>
    </row>
    <row r="522" spans="1:8" s="350" customFormat="1" ht="17.100000000000001" customHeight="1">
      <c r="A522" s="840"/>
      <c r="B522" s="840"/>
      <c r="C522" s="840"/>
      <c r="D522" s="310" t="s">
        <v>317</v>
      </c>
      <c r="E522" s="355" t="s">
        <v>78</v>
      </c>
      <c r="F522" s="356" t="s">
        <v>79</v>
      </c>
      <c r="G522" s="356" t="s">
        <v>79</v>
      </c>
      <c r="H522" s="311" t="s">
        <v>12</v>
      </c>
    </row>
    <row r="523" spans="1:8" s="350" customFormat="1" ht="17.100000000000001" customHeight="1">
      <c r="A523" s="186">
        <v>1</v>
      </c>
      <c r="B523" s="64" t="s">
        <v>61</v>
      </c>
      <c r="C523" s="64">
        <v>16</v>
      </c>
      <c r="D523" s="64">
        <v>19</v>
      </c>
      <c r="E523" s="198">
        <v>1630</v>
      </c>
      <c r="F523" s="64">
        <v>1385500</v>
      </c>
      <c r="G523" s="199">
        <v>864000</v>
      </c>
      <c r="H523" s="199">
        <v>4</v>
      </c>
    </row>
    <row r="524" spans="1:8" s="350" customFormat="1" ht="17.100000000000001" customHeight="1">
      <c r="A524" s="110">
        <v>2</v>
      </c>
      <c r="B524" s="64" t="s">
        <v>59</v>
      </c>
      <c r="C524" s="64">
        <v>9</v>
      </c>
      <c r="D524" s="64">
        <v>10.48</v>
      </c>
      <c r="E524" s="198">
        <v>2600</v>
      </c>
      <c r="F524" s="64">
        <v>494000</v>
      </c>
      <c r="G524" s="199">
        <v>983000</v>
      </c>
      <c r="H524" s="199">
        <v>6</v>
      </c>
    </row>
    <row r="525" spans="1:8" s="350" customFormat="1" ht="17.100000000000001" customHeight="1">
      <c r="A525" s="110">
        <f>+A524+1</f>
        <v>3</v>
      </c>
      <c r="B525" s="64" t="s">
        <v>62</v>
      </c>
      <c r="C525" s="64">
        <v>14</v>
      </c>
      <c r="D525" s="64">
        <v>16</v>
      </c>
      <c r="E525" s="198">
        <v>0</v>
      </c>
      <c r="F525" s="64">
        <v>0</v>
      </c>
      <c r="G525" s="199">
        <v>12910000</v>
      </c>
      <c r="H525" s="199">
        <v>0</v>
      </c>
    </row>
    <row r="526" spans="1:8" s="350" customFormat="1" ht="17.100000000000001" customHeight="1">
      <c r="A526" s="110">
        <f t="shared" ref="A526" si="37">+A525+1</f>
        <v>4</v>
      </c>
      <c r="B526" s="330" t="s">
        <v>66</v>
      </c>
      <c r="C526" s="64">
        <v>24</v>
      </c>
      <c r="D526" s="64">
        <v>54</v>
      </c>
      <c r="E526" s="198">
        <v>8992.4150000000009</v>
      </c>
      <c r="F526" s="64">
        <v>36868901.5</v>
      </c>
      <c r="G526" s="199">
        <v>1223000</v>
      </c>
      <c r="H526" s="199">
        <v>0</v>
      </c>
    </row>
    <row r="527" spans="1:8" s="350" customFormat="1" ht="17.100000000000001" customHeight="1">
      <c r="A527" s="110">
        <v>5</v>
      </c>
      <c r="B527" s="64" t="s">
        <v>58</v>
      </c>
      <c r="C527" s="64">
        <v>0</v>
      </c>
      <c r="D527" s="64">
        <v>0</v>
      </c>
      <c r="E527" s="198">
        <v>0</v>
      </c>
      <c r="F527" s="64">
        <v>0</v>
      </c>
      <c r="G527" s="199">
        <v>0</v>
      </c>
      <c r="H527" s="427">
        <v>0</v>
      </c>
    </row>
    <row r="528" spans="1:8" s="350" customFormat="1" ht="17.100000000000001" customHeight="1">
      <c r="A528" s="110">
        <v>6</v>
      </c>
      <c r="B528" s="64" t="s">
        <v>64</v>
      </c>
      <c r="C528" s="64">
        <v>0</v>
      </c>
      <c r="D528" s="64">
        <v>0</v>
      </c>
      <c r="E528" s="198">
        <v>0</v>
      </c>
      <c r="F528" s="64">
        <v>0</v>
      </c>
      <c r="G528" s="199">
        <v>3136000</v>
      </c>
      <c r="H528" s="199">
        <v>0</v>
      </c>
    </row>
    <row r="529" spans="1:8" s="350" customFormat="1" ht="17.100000000000001" customHeight="1">
      <c r="A529" s="186">
        <v>7</v>
      </c>
      <c r="B529" s="273" t="s">
        <v>45</v>
      </c>
      <c r="C529" s="64">
        <v>25</v>
      </c>
      <c r="D529" s="64">
        <v>1093.9570000000001</v>
      </c>
      <c r="E529" s="198">
        <v>161955</v>
      </c>
      <c r="F529" s="64">
        <v>170052750</v>
      </c>
      <c r="G529" s="315">
        <v>55314000</v>
      </c>
      <c r="H529" s="315">
        <v>337</v>
      </c>
    </row>
    <row r="530" spans="1:8" s="350" customFormat="1" ht="17.100000000000001" customHeight="1">
      <c r="A530" s="110">
        <v>8</v>
      </c>
      <c r="B530" s="273" t="s">
        <v>163</v>
      </c>
      <c r="C530" s="64">
        <v>27</v>
      </c>
      <c r="D530" s="64">
        <v>722.71879999999999</v>
      </c>
      <c r="E530" s="198">
        <v>230848.3</v>
      </c>
      <c r="F530" s="64">
        <v>27701796</v>
      </c>
      <c r="G530" s="315">
        <v>27782000</v>
      </c>
      <c r="H530" s="315">
        <v>32</v>
      </c>
    </row>
    <row r="531" spans="1:8" s="350" customFormat="1" ht="17.100000000000001" customHeight="1">
      <c r="A531" s="110">
        <v>9</v>
      </c>
      <c r="B531" s="64" t="s">
        <v>24</v>
      </c>
      <c r="C531" s="64">
        <v>0</v>
      </c>
      <c r="D531" s="64">
        <v>0</v>
      </c>
      <c r="E531" s="198">
        <v>0</v>
      </c>
      <c r="F531" s="64">
        <v>0</v>
      </c>
      <c r="G531" s="315">
        <v>130000</v>
      </c>
      <c r="H531" s="315">
        <v>0</v>
      </c>
    </row>
    <row r="532" spans="1:8" s="350" customFormat="1" ht="17.100000000000001" customHeight="1">
      <c r="A532" s="110">
        <v>10</v>
      </c>
      <c r="B532" s="273" t="s">
        <v>169</v>
      </c>
      <c r="C532" s="64">
        <v>8</v>
      </c>
      <c r="D532" s="64">
        <v>32</v>
      </c>
      <c r="E532" s="198">
        <v>0</v>
      </c>
      <c r="F532" s="64">
        <v>0</v>
      </c>
      <c r="G532" s="315">
        <v>0</v>
      </c>
      <c r="H532" s="315">
        <v>0</v>
      </c>
    </row>
    <row r="533" spans="1:8" s="350" customFormat="1" ht="17.100000000000001" customHeight="1">
      <c r="A533" s="110"/>
      <c r="B533" s="64" t="s">
        <v>74</v>
      </c>
      <c r="C533" s="64"/>
      <c r="D533" s="64"/>
      <c r="E533" s="198"/>
      <c r="F533" s="64"/>
      <c r="G533" s="315">
        <v>26103000</v>
      </c>
      <c r="H533" s="315"/>
    </row>
    <row r="534" spans="1:8" s="350" customFormat="1" ht="17.100000000000001" customHeight="1">
      <c r="A534" s="110"/>
      <c r="B534" s="64" t="s">
        <v>48</v>
      </c>
      <c r="C534" s="64"/>
      <c r="D534" s="64"/>
      <c r="E534" s="198"/>
      <c r="F534" s="279"/>
      <c r="G534" s="226">
        <v>1773000</v>
      </c>
      <c r="H534" s="226"/>
    </row>
    <row r="535" spans="1:8" s="350" customFormat="1" ht="17.100000000000001" customHeight="1">
      <c r="A535" s="844" t="s">
        <v>49</v>
      </c>
      <c r="B535" s="845"/>
      <c r="C535" s="351">
        <f>SUM(C523:C534)</f>
        <v>123</v>
      </c>
      <c r="D535" s="351">
        <f t="shared" ref="D535:H535" si="38">SUM(D523:D534)</f>
        <v>1948.1558</v>
      </c>
      <c r="E535" s="351">
        <f t="shared" si="38"/>
        <v>406025.71499999997</v>
      </c>
      <c r="F535" s="351">
        <f t="shared" si="38"/>
        <v>236502947.5</v>
      </c>
      <c r="G535" s="351">
        <f t="shared" si="38"/>
        <v>130218000</v>
      </c>
      <c r="H535" s="351">
        <f t="shared" si="38"/>
        <v>379</v>
      </c>
    </row>
    <row r="536" spans="1:8" s="350" customFormat="1" ht="17.100000000000001" customHeight="1">
      <c r="A536" s="364"/>
      <c r="B536" s="365"/>
      <c r="C536" s="365"/>
      <c r="D536" s="366"/>
      <c r="E536" s="366"/>
      <c r="F536" s="367"/>
      <c r="G536" s="390"/>
      <c r="H536" s="368"/>
    </row>
    <row r="537" spans="1:8" s="350" customFormat="1" ht="17.100000000000001" customHeight="1">
      <c r="A537" s="838" t="s">
        <v>97</v>
      </c>
      <c r="B537" s="838"/>
      <c r="C537" s="838"/>
      <c r="D537" s="838"/>
      <c r="E537" s="838"/>
      <c r="F537" s="838"/>
      <c r="G537" s="838"/>
      <c r="H537" s="838"/>
    </row>
    <row r="538" spans="1:8" s="350" customFormat="1" ht="17.100000000000001" customHeight="1">
      <c r="A538" s="839" t="s">
        <v>182</v>
      </c>
      <c r="B538" s="839" t="s">
        <v>3</v>
      </c>
      <c r="C538" s="839" t="s">
        <v>4</v>
      </c>
      <c r="D538" s="352" t="s">
        <v>5</v>
      </c>
      <c r="E538" s="353" t="s">
        <v>6</v>
      </c>
      <c r="F538" s="354" t="s">
        <v>7</v>
      </c>
      <c r="G538" s="354" t="s">
        <v>8</v>
      </c>
      <c r="H538" s="353" t="s">
        <v>9</v>
      </c>
    </row>
    <row r="539" spans="1:8" s="350" customFormat="1" ht="17.100000000000001" customHeight="1">
      <c r="A539" s="840"/>
      <c r="B539" s="840"/>
      <c r="C539" s="840"/>
      <c r="D539" s="310" t="s">
        <v>317</v>
      </c>
      <c r="E539" s="355" t="s">
        <v>78</v>
      </c>
      <c r="F539" s="356" t="s">
        <v>79</v>
      </c>
      <c r="G539" s="356" t="s">
        <v>79</v>
      </c>
      <c r="H539" s="311" t="s">
        <v>12</v>
      </c>
    </row>
    <row r="540" spans="1:8" s="350" customFormat="1" ht="17.100000000000001" customHeight="1">
      <c r="A540" s="186">
        <v>1</v>
      </c>
      <c r="B540" s="64" t="s">
        <v>61</v>
      </c>
      <c r="C540" s="64">
        <v>574</v>
      </c>
      <c r="D540" s="309">
        <v>793.65</v>
      </c>
      <c r="E540" s="198">
        <v>4722940</v>
      </c>
      <c r="F540" s="64">
        <v>5431381000</v>
      </c>
      <c r="G540" s="199">
        <v>1136172344</v>
      </c>
      <c r="H540" s="199">
        <v>6012</v>
      </c>
    </row>
    <row r="541" spans="1:8" s="350" customFormat="1" ht="17.100000000000001" customHeight="1">
      <c r="A541" s="110">
        <f>+A540+1</f>
        <v>2</v>
      </c>
      <c r="B541" s="64" t="s">
        <v>62</v>
      </c>
      <c r="C541" s="64">
        <v>24</v>
      </c>
      <c r="D541" s="309">
        <v>24</v>
      </c>
      <c r="E541" s="198">
        <v>100826</v>
      </c>
      <c r="F541" s="64">
        <v>8066080</v>
      </c>
      <c r="G541" s="199">
        <v>2353200</v>
      </c>
      <c r="H541" s="199">
        <v>2385</v>
      </c>
    </row>
    <row r="542" spans="1:8" s="350" customFormat="1" ht="17.100000000000001" customHeight="1">
      <c r="A542" s="112">
        <v>4</v>
      </c>
      <c r="B542" s="64" t="s">
        <v>24</v>
      </c>
      <c r="C542" s="286">
        <v>5</v>
      </c>
      <c r="D542" s="284">
        <v>23.1</v>
      </c>
      <c r="E542" s="285">
        <v>0</v>
      </c>
      <c r="F542" s="286">
        <v>0</v>
      </c>
      <c r="G542" s="286">
        <v>49656</v>
      </c>
      <c r="H542" s="286">
        <v>0</v>
      </c>
    </row>
    <row r="543" spans="1:8" s="350" customFormat="1" ht="17.100000000000001" customHeight="1">
      <c r="A543" s="112">
        <v>5</v>
      </c>
      <c r="B543" s="273" t="s">
        <v>169</v>
      </c>
      <c r="C543" s="286">
        <v>118</v>
      </c>
      <c r="D543" s="284">
        <v>541.95000000000005</v>
      </c>
      <c r="E543" s="285">
        <v>114000</v>
      </c>
      <c r="F543" s="286">
        <v>29640000</v>
      </c>
      <c r="G543" s="286">
        <v>5223200</v>
      </c>
      <c r="H543" s="286">
        <v>550</v>
      </c>
    </row>
    <row r="544" spans="1:8" s="350" customFormat="1" ht="17.100000000000001" customHeight="1">
      <c r="A544" s="112"/>
      <c r="B544" s="64" t="s">
        <v>74</v>
      </c>
      <c r="C544" s="183"/>
      <c r="D544" s="326"/>
      <c r="E544" s="715"/>
      <c r="F544" s="183"/>
      <c r="G544" s="315">
        <v>0</v>
      </c>
      <c r="H544" s="315"/>
    </row>
    <row r="545" spans="1:8" s="350" customFormat="1" ht="17.100000000000001" customHeight="1">
      <c r="A545" s="112"/>
      <c r="B545" s="64" t="s">
        <v>48</v>
      </c>
      <c r="C545" s="183"/>
      <c r="D545" s="326"/>
      <c r="E545" s="715"/>
      <c r="F545" s="183"/>
      <c r="G545" s="315">
        <v>9167600</v>
      </c>
      <c r="H545" s="315"/>
    </row>
    <row r="546" spans="1:8" s="350" customFormat="1" ht="17.100000000000001" customHeight="1">
      <c r="A546" s="844" t="s">
        <v>49</v>
      </c>
      <c r="B546" s="845"/>
      <c r="C546" s="351">
        <f>SUM(C540:C545)</f>
        <v>721</v>
      </c>
      <c r="D546" s="351">
        <f t="shared" ref="D546:H546" si="39">SUM(D540:D545)</f>
        <v>1382.7</v>
      </c>
      <c r="E546" s="351">
        <f t="shared" si="39"/>
        <v>4937766</v>
      </c>
      <c r="F546" s="351">
        <f t="shared" si="39"/>
        <v>5469087080</v>
      </c>
      <c r="G546" s="351">
        <f t="shared" si="39"/>
        <v>1152966000</v>
      </c>
      <c r="H546" s="351">
        <f t="shared" si="39"/>
        <v>8947</v>
      </c>
    </row>
    <row r="547" spans="1:8" s="350" customFormat="1" ht="17.100000000000001" customHeight="1">
      <c r="A547" s="378"/>
      <c r="B547" s="379"/>
      <c r="C547" s="379"/>
      <c r="D547" s="380"/>
      <c r="E547" s="380"/>
      <c r="F547" s="381"/>
      <c r="G547" s="381"/>
      <c r="H547" s="382"/>
    </row>
    <row r="548" spans="1:8" s="350" customFormat="1" ht="17.100000000000001" customHeight="1">
      <c r="A548" s="838" t="s">
        <v>89</v>
      </c>
      <c r="B548" s="838"/>
      <c r="C548" s="838"/>
      <c r="D548" s="838"/>
      <c r="E548" s="838"/>
      <c r="F548" s="838"/>
      <c r="G548" s="838"/>
      <c r="H548" s="838"/>
    </row>
    <row r="549" spans="1:8" s="350" customFormat="1" ht="17.100000000000001" customHeight="1">
      <c r="A549" s="839" t="s">
        <v>182</v>
      </c>
      <c r="B549" s="839" t="s">
        <v>3</v>
      </c>
      <c r="C549" s="839" t="s">
        <v>4</v>
      </c>
      <c r="D549" s="352" t="s">
        <v>5</v>
      </c>
      <c r="E549" s="353" t="s">
        <v>6</v>
      </c>
      <c r="F549" s="354" t="s">
        <v>7</v>
      </c>
      <c r="G549" s="354" t="s">
        <v>8</v>
      </c>
      <c r="H549" s="353" t="s">
        <v>9</v>
      </c>
    </row>
    <row r="550" spans="1:8" s="350" customFormat="1" ht="17.100000000000001" customHeight="1">
      <c r="A550" s="840"/>
      <c r="B550" s="840"/>
      <c r="C550" s="840"/>
      <c r="D550" s="310" t="s">
        <v>317</v>
      </c>
      <c r="E550" s="355" t="s">
        <v>78</v>
      </c>
      <c r="F550" s="356" t="s">
        <v>79</v>
      </c>
      <c r="G550" s="356" t="s">
        <v>79</v>
      </c>
      <c r="H550" s="311" t="s">
        <v>12</v>
      </c>
    </row>
    <row r="551" spans="1:8" s="350" customFormat="1" ht="17.100000000000001" customHeight="1">
      <c r="A551" s="186">
        <v>1</v>
      </c>
      <c r="B551" s="64" t="s">
        <v>61</v>
      </c>
      <c r="C551" s="64">
        <v>312</v>
      </c>
      <c r="D551" s="309">
        <v>356.81</v>
      </c>
      <c r="E551" s="198">
        <v>597904.16</v>
      </c>
      <c r="F551" s="64">
        <v>1016437072</v>
      </c>
      <c r="G551" s="199">
        <v>143497000</v>
      </c>
      <c r="H551" s="199">
        <v>5048</v>
      </c>
    </row>
    <row r="552" spans="1:8" s="350" customFormat="1" ht="17.100000000000001" customHeight="1">
      <c r="A552" s="110">
        <v>2</v>
      </c>
      <c r="B552" s="64" t="s">
        <v>334</v>
      </c>
      <c r="C552" s="64">
        <v>27</v>
      </c>
      <c r="D552" s="309">
        <v>28.53</v>
      </c>
      <c r="E552" s="204">
        <v>110116.66</v>
      </c>
      <c r="F552" s="199">
        <v>38540831</v>
      </c>
      <c r="G552" s="199">
        <v>6607000</v>
      </c>
      <c r="H552" s="199">
        <v>1050</v>
      </c>
    </row>
    <row r="553" spans="1:8" s="350" customFormat="1" ht="17.100000000000001" customHeight="1">
      <c r="A553" s="186">
        <v>3</v>
      </c>
      <c r="B553" s="64" t="s">
        <v>62</v>
      </c>
      <c r="C553" s="64">
        <v>35</v>
      </c>
      <c r="D553" s="309">
        <v>35.950000000000003</v>
      </c>
      <c r="E553" s="198">
        <v>606500</v>
      </c>
      <c r="F553" s="64">
        <v>30325000</v>
      </c>
      <c r="G553" s="199">
        <v>16584000</v>
      </c>
      <c r="H553" s="199">
        <v>1503</v>
      </c>
    </row>
    <row r="554" spans="1:8" s="350" customFormat="1" ht="17.100000000000001" customHeight="1">
      <c r="A554" s="110">
        <v>4</v>
      </c>
      <c r="B554" s="64" t="s">
        <v>57</v>
      </c>
      <c r="C554" s="64">
        <v>7</v>
      </c>
      <c r="D554" s="309">
        <v>16.88</v>
      </c>
      <c r="E554" s="198">
        <v>7297.67</v>
      </c>
      <c r="F554" s="64">
        <v>13865573</v>
      </c>
      <c r="G554" s="199">
        <v>1569000</v>
      </c>
      <c r="H554" s="199">
        <v>1012</v>
      </c>
    </row>
    <row r="555" spans="1:8" s="350" customFormat="1" ht="17.100000000000001" customHeight="1">
      <c r="A555" s="186">
        <v>5</v>
      </c>
      <c r="B555" s="64" t="s">
        <v>58</v>
      </c>
      <c r="C555" s="64">
        <v>0</v>
      </c>
      <c r="D555" s="309">
        <v>1262.68</v>
      </c>
      <c r="E555" s="198">
        <v>393200</v>
      </c>
      <c r="F555" s="110">
        <v>19660000</v>
      </c>
      <c r="G555" s="110">
        <v>11796000</v>
      </c>
      <c r="H555" s="199">
        <v>1670</v>
      </c>
    </row>
    <row r="556" spans="1:8" s="350" customFormat="1" ht="17.100000000000001" customHeight="1">
      <c r="A556" s="110">
        <v>6</v>
      </c>
      <c r="B556" s="277" t="s">
        <v>45</v>
      </c>
      <c r="C556" s="183">
        <v>12</v>
      </c>
      <c r="D556" s="326">
        <v>378.54</v>
      </c>
      <c r="E556" s="715">
        <v>142373.32999999999</v>
      </c>
      <c r="F556" s="112">
        <v>71186665</v>
      </c>
      <c r="G556" s="315">
        <v>10678000</v>
      </c>
      <c r="H556" s="315">
        <v>900</v>
      </c>
    </row>
    <row r="557" spans="1:8" s="350" customFormat="1" ht="17.100000000000001" customHeight="1">
      <c r="A557" s="186">
        <v>7</v>
      </c>
      <c r="B557" s="277" t="s">
        <v>26</v>
      </c>
      <c r="C557" s="183">
        <v>6</v>
      </c>
      <c r="D557" s="326">
        <v>572.15</v>
      </c>
      <c r="E557" s="715">
        <v>186699.99</v>
      </c>
      <c r="F557" s="112">
        <v>56009997</v>
      </c>
      <c r="G557" s="315">
        <v>13044000</v>
      </c>
      <c r="H557" s="315">
        <v>530</v>
      </c>
    </row>
    <row r="558" spans="1:8" s="350" customFormat="1" ht="17.100000000000001" customHeight="1">
      <c r="A558" s="110">
        <v>8</v>
      </c>
      <c r="B558" s="277" t="s">
        <v>175</v>
      </c>
      <c r="C558" s="183">
        <v>236</v>
      </c>
      <c r="D558" s="326">
        <v>1031.3499999999999</v>
      </c>
      <c r="E558" s="715">
        <v>176166.66</v>
      </c>
      <c r="F558" s="112">
        <v>52849998</v>
      </c>
      <c r="G558" s="315">
        <v>10570000</v>
      </c>
      <c r="H558" s="315">
        <v>890</v>
      </c>
    </row>
    <row r="559" spans="1:8" s="350" customFormat="1" ht="17.100000000000001" customHeight="1">
      <c r="A559" s="186">
        <v>9</v>
      </c>
      <c r="B559" s="277" t="s">
        <v>43</v>
      </c>
      <c r="C559" s="183">
        <v>1</v>
      </c>
      <c r="D559" s="326">
        <v>4.2</v>
      </c>
      <c r="E559" s="715">
        <v>3814.28</v>
      </c>
      <c r="F559" s="112">
        <v>1907140</v>
      </c>
      <c r="G559" s="315">
        <v>267000</v>
      </c>
      <c r="H559" s="315">
        <v>9</v>
      </c>
    </row>
    <row r="560" spans="1:8" s="350" customFormat="1" ht="17.100000000000001" customHeight="1">
      <c r="A560" s="112"/>
      <c r="B560" s="64" t="s">
        <v>74</v>
      </c>
      <c r="C560" s="183"/>
      <c r="D560" s="326"/>
      <c r="E560" s="715"/>
      <c r="F560" s="183"/>
      <c r="G560" s="315">
        <v>4625000</v>
      </c>
      <c r="H560" s="315"/>
    </row>
    <row r="561" spans="1:8" s="350" customFormat="1" ht="17.100000000000001" customHeight="1">
      <c r="A561" s="112"/>
      <c r="B561" s="64" t="s">
        <v>48</v>
      </c>
      <c r="C561" s="183"/>
      <c r="D561" s="326"/>
      <c r="E561" s="715"/>
      <c r="F561" s="183"/>
      <c r="G561" s="315">
        <v>31832000</v>
      </c>
      <c r="H561" s="315"/>
    </row>
    <row r="562" spans="1:8" s="350" customFormat="1" ht="17.100000000000001" customHeight="1">
      <c r="A562" s="844" t="s">
        <v>49</v>
      </c>
      <c r="B562" s="845"/>
      <c r="C562" s="351">
        <f>SUM(C551:C561)</f>
        <v>636</v>
      </c>
      <c r="D562" s="351">
        <f t="shared" ref="D562:H562" si="40">SUM(D551:D561)</f>
        <v>3687.09</v>
      </c>
      <c r="E562" s="351">
        <f t="shared" si="40"/>
        <v>2224072.75</v>
      </c>
      <c r="F562" s="351">
        <f t="shared" si="40"/>
        <v>1300782276</v>
      </c>
      <c r="G562" s="351">
        <f t="shared" si="40"/>
        <v>251069000</v>
      </c>
      <c r="H562" s="351">
        <f t="shared" si="40"/>
        <v>12612</v>
      </c>
    </row>
    <row r="563" spans="1:8" s="350" customFormat="1" ht="17.100000000000001" customHeight="1">
      <c r="A563" s="378"/>
      <c r="B563" s="379"/>
      <c r="C563" s="379"/>
      <c r="D563" s="380"/>
      <c r="E563" s="380"/>
      <c r="F563" s="381"/>
      <c r="G563" s="390"/>
      <c r="H563" s="382"/>
    </row>
    <row r="564" spans="1:8" s="350" customFormat="1" ht="17.100000000000001" customHeight="1">
      <c r="A564" s="838" t="s">
        <v>119</v>
      </c>
      <c r="B564" s="838"/>
      <c r="C564" s="838"/>
      <c r="D564" s="838"/>
      <c r="E564" s="838"/>
      <c r="F564" s="838"/>
      <c r="G564" s="838"/>
      <c r="H564" s="838"/>
    </row>
    <row r="565" spans="1:8" s="350" customFormat="1" ht="17.100000000000001" customHeight="1">
      <c r="A565" s="839" t="s">
        <v>182</v>
      </c>
      <c r="B565" s="839" t="s">
        <v>3</v>
      </c>
      <c r="C565" s="839" t="s">
        <v>4</v>
      </c>
      <c r="D565" s="352" t="s">
        <v>5</v>
      </c>
      <c r="E565" s="353" t="s">
        <v>6</v>
      </c>
      <c r="F565" s="354" t="s">
        <v>7</v>
      </c>
      <c r="G565" s="354" t="s">
        <v>8</v>
      </c>
      <c r="H565" s="353" t="s">
        <v>9</v>
      </c>
    </row>
    <row r="566" spans="1:8" s="350" customFormat="1" ht="17.100000000000001" customHeight="1">
      <c r="A566" s="840"/>
      <c r="B566" s="840"/>
      <c r="C566" s="840"/>
      <c r="D566" s="310" t="s">
        <v>317</v>
      </c>
      <c r="E566" s="355" t="s">
        <v>78</v>
      </c>
      <c r="F566" s="356" t="s">
        <v>79</v>
      </c>
      <c r="G566" s="356" t="s">
        <v>79</v>
      </c>
      <c r="H566" s="311" t="s">
        <v>12</v>
      </c>
    </row>
    <row r="567" spans="1:8" s="350" customFormat="1" ht="17.100000000000001" customHeight="1">
      <c r="A567" s="112">
        <v>1</v>
      </c>
      <c r="B567" s="183" t="s">
        <v>142</v>
      </c>
      <c r="C567" s="184">
        <v>49</v>
      </c>
      <c r="D567" s="184">
        <v>1493.1</v>
      </c>
      <c r="E567" s="198">
        <v>1749591.56</v>
      </c>
      <c r="F567" s="64">
        <v>2974305652</v>
      </c>
      <c r="G567" s="331">
        <v>548412000</v>
      </c>
      <c r="H567" s="184">
        <v>66</v>
      </c>
    </row>
    <row r="568" spans="1:8" s="350" customFormat="1" ht="17.100000000000001" customHeight="1">
      <c r="A568" s="102">
        <v>2</v>
      </c>
      <c r="B568" s="135" t="s">
        <v>70</v>
      </c>
      <c r="C568" s="184">
        <v>2</v>
      </c>
      <c r="D568" s="184">
        <v>0.72</v>
      </c>
      <c r="E568" s="198">
        <v>0</v>
      </c>
      <c r="F568" s="64">
        <v>0</v>
      </c>
      <c r="G568" s="331">
        <v>66000</v>
      </c>
      <c r="H568" s="184">
        <v>0</v>
      </c>
    </row>
    <row r="569" spans="1:8" s="350" customFormat="1" ht="17.100000000000001" customHeight="1">
      <c r="A569" s="102">
        <v>3</v>
      </c>
      <c r="B569" s="135" t="s">
        <v>62</v>
      </c>
      <c r="C569" s="184">
        <v>9</v>
      </c>
      <c r="D569" s="184">
        <v>9</v>
      </c>
      <c r="E569" s="198">
        <v>68720</v>
      </c>
      <c r="F569" s="64">
        <v>20616000</v>
      </c>
      <c r="G569" s="331">
        <v>4367000</v>
      </c>
      <c r="H569" s="184">
        <v>6</v>
      </c>
    </row>
    <row r="570" spans="1:8" s="350" customFormat="1" ht="17.100000000000001" customHeight="1">
      <c r="A570" s="102">
        <v>4</v>
      </c>
      <c r="B570" s="135" t="s">
        <v>58</v>
      </c>
      <c r="C570" s="184">
        <v>0</v>
      </c>
      <c r="D570" s="184">
        <v>0</v>
      </c>
      <c r="E570" s="198">
        <v>0</v>
      </c>
      <c r="F570" s="183">
        <v>0</v>
      </c>
      <c r="G570" s="332">
        <v>1390000</v>
      </c>
      <c r="H570" s="184"/>
    </row>
    <row r="571" spans="1:8" s="350" customFormat="1" ht="17.100000000000001" customHeight="1">
      <c r="A571" s="102"/>
      <c r="B571" s="135" t="s">
        <v>74</v>
      </c>
      <c r="C571" s="428"/>
      <c r="D571" s="326"/>
      <c r="E571" s="220"/>
      <c r="F571" s="286"/>
      <c r="G571" s="285">
        <v>3727000</v>
      </c>
      <c r="H571" s="429"/>
    </row>
    <row r="572" spans="1:8" s="350" customFormat="1" ht="17.100000000000001" customHeight="1">
      <c r="A572" s="135"/>
      <c r="B572" s="135" t="s">
        <v>48</v>
      </c>
      <c r="C572" s="428"/>
      <c r="D572" s="326"/>
      <c r="E572" s="715"/>
      <c r="F572" s="339"/>
      <c r="G572" s="285">
        <v>616000</v>
      </c>
      <c r="H572" s="315"/>
    </row>
    <row r="573" spans="1:8" s="350" customFormat="1" ht="17.100000000000001" customHeight="1">
      <c r="A573" s="846" t="s">
        <v>49</v>
      </c>
      <c r="B573" s="847"/>
      <c r="C573" s="351">
        <f>SUM(C567:C572)</f>
        <v>60</v>
      </c>
      <c r="D573" s="351">
        <f t="shared" ref="D573:H573" si="41">SUM(D567:D572)</f>
        <v>1502.82</v>
      </c>
      <c r="E573" s="351">
        <f t="shared" si="41"/>
        <v>1818311.56</v>
      </c>
      <c r="F573" s="351">
        <f t="shared" si="41"/>
        <v>2994921652</v>
      </c>
      <c r="G573" s="351">
        <f t="shared" si="41"/>
        <v>558578000</v>
      </c>
      <c r="H573" s="351">
        <f t="shared" si="41"/>
        <v>72</v>
      </c>
    </row>
    <row r="574" spans="1:8" s="350" customFormat="1" ht="17.100000000000001" customHeight="1">
      <c r="A574" s="378"/>
      <c r="B574" s="379"/>
      <c r="C574" s="379"/>
      <c r="D574" s="380"/>
      <c r="E574" s="380"/>
      <c r="F574" s="381"/>
      <c r="G574" s="381"/>
      <c r="H574" s="382"/>
    </row>
    <row r="575" spans="1:8" s="350" customFormat="1" ht="17.100000000000001" customHeight="1">
      <c r="A575" s="838" t="s">
        <v>126</v>
      </c>
      <c r="B575" s="838"/>
      <c r="C575" s="838"/>
      <c r="D575" s="838"/>
      <c r="E575" s="838"/>
      <c r="F575" s="838"/>
      <c r="G575" s="838"/>
      <c r="H575" s="838"/>
    </row>
    <row r="576" spans="1:8" s="350" customFormat="1" ht="17.100000000000001" customHeight="1">
      <c r="A576" s="839" t="s">
        <v>182</v>
      </c>
      <c r="B576" s="839" t="s">
        <v>3</v>
      </c>
      <c r="C576" s="839" t="s">
        <v>4</v>
      </c>
      <c r="D576" s="352" t="s">
        <v>5</v>
      </c>
      <c r="E576" s="353" t="s">
        <v>6</v>
      </c>
      <c r="F576" s="354" t="s">
        <v>7</v>
      </c>
      <c r="G576" s="354" t="s">
        <v>8</v>
      </c>
      <c r="H576" s="353" t="s">
        <v>9</v>
      </c>
    </row>
    <row r="577" spans="1:8" s="350" customFormat="1" ht="17.100000000000001" customHeight="1">
      <c r="A577" s="840"/>
      <c r="B577" s="840"/>
      <c r="C577" s="840"/>
      <c r="D577" s="310" t="s">
        <v>317</v>
      </c>
      <c r="E577" s="355" t="s">
        <v>78</v>
      </c>
      <c r="F577" s="356" t="s">
        <v>79</v>
      </c>
      <c r="G577" s="356" t="s">
        <v>79</v>
      </c>
      <c r="H577" s="311" t="s">
        <v>12</v>
      </c>
    </row>
    <row r="578" spans="1:8" s="350" customFormat="1" ht="17.100000000000001" customHeight="1">
      <c r="A578" s="186">
        <v>1</v>
      </c>
      <c r="B578" s="64" t="s">
        <v>71</v>
      </c>
      <c r="C578" s="64">
        <v>172</v>
      </c>
      <c r="D578" s="64">
        <v>188.6</v>
      </c>
      <c r="E578" s="198">
        <v>629267.29200000002</v>
      </c>
      <c r="F578" s="64">
        <v>943900937</v>
      </c>
      <c r="G578" s="199">
        <v>151024150</v>
      </c>
      <c r="H578" s="199">
        <v>1210</v>
      </c>
    </row>
    <row r="579" spans="1:8" s="350" customFormat="1" ht="17.100000000000001" customHeight="1">
      <c r="A579" s="186">
        <v>2</v>
      </c>
      <c r="B579" s="64" t="s">
        <v>62</v>
      </c>
      <c r="C579" s="64">
        <v>6</v>
      </c>
      <c r="D579" s="64">
        <v>6</v>
      </c>
      <c r="E579" s="198">
        <v>10193.477999999999</v>
      </c>
      <c r="F579" s="64">
        <v>1019447.8</v>
      </c>
      <c r="G579" s="199">
        <v>234450</v>
      </c>
      <c r="H579" s="199">
        <v>30</v>
      </c>
    </row>
    <row r="580" spans="1:8" s="350" customFormat="1" ht="17.100000000000001" customHeight="1">
      <c r="A580" s="186">
        <v>3</v>
      </c>
      <c r="B580" s="64" t="s">
        <v>145</v>
      </c>
      <c r="C580" s="64">
        <v>0</v>
      </c>
      <c r="D580" s="64">
        <v>0</v>
      </c>
      <c r="E580" s="64">
        <v>111617.39</v>
      </c>
      <c r="F580" s="386">
        <v>11161739</v>
      </c>
      <c r="G580" s="430">
        <v>2567200</v>
      </c>
      <c r="H580" s="199">
        <v>0</v>
      </c>
    </row>
    <row r="581" spans="1:8" s="350" customFormat="1" ht="17.100000000000001" customHeight="1">
      <c r="A581" s="186">
        <v>4</v>
      </c>
      <c r="B581" s="277" t="s">
        <v>45</v>
      </c>
      <c r="C581" s="64">
        <v>36</v>
      </c>
      <c r="D581" s="64">
        <v>629.23800000000006</v>
      </c>
      <c r="E581" s="279">
        <v>67956.308000000005</v>
      </c>
      <c r="F581" s="286">
        <v>17668640</v>
      </c>
      <c r="G581" s="135">
        <v>4417160</v>
      </c>
      <c r="H581" s="306">
        <v>200</v>
      </c>
    </row>
    <row r="582" spans="1:8" s="350" customFormat="1" ht="17.100000000000001" customHeight="1">
      <c r="A582" s="110"/>
      <c r="B582" s="135" t="s">
        <v>74</v>
      </c>
      <c r="C582" s="64"/>
      <c r="D582" s="64"/>
      <c r="E582" s="198"/>
      <c r="F582" s="240"/>
      <c r="G582" s="318">
        <v>2110000</v>
      </c>
      <c r="H582" s="199"/>
    </row>
    <row r="583" spans="1:8" s="350" customFormat="1" ht="17.100000000000001" customHeight="1">
      <c r="A583" s="110"/>
      <c r="B583" s="135" t="s">
        <v>48</v>
      </c>
      <c r="C583" s="64"/>
      <c r="D583" s="309"/>
      <c r="E583" s="198"/>
      <c r="F583" s="64"/>
      <c r="G583" s="199">
        <v>0</v>
      </c>
      <c r="H583" s="199"/>
    </row>
    <row r="584" spans="1:8" s="350" customFormat="1" ht="17.100000000000001" customHeight="1">
      <c r="A584" s="848" t="s">
        <v>49</v>
      </c>
      <c r="B584" s="849"/>
      <c r="C584" s="351">
        <f>SUM(C578:C583)</f>
        <v>214</v>
      </c>
      <c r="D584" s="351">
        <f t="shared" ref="D584:H584" si="42">SUM(D578:D583)</f>
        <v>823.83800000000008</v>
      </c>
      <c r="E584" s="351">
        <f t="shared" si="42"/>
        <v>819034.46799999999</v>
      </c>
      <c r="F584" s="351">
        <f t="shared" si="42"/>
        <v>973750763.79999995</v>
      </c>
      <c r="G584" s="351">
        <f t="shared" si="42"/>
        <v>160352960</v>
      </c>
      <c r="H584" s="351">
        <f t="shared" si="42"/>
        <v>1440</v>
      </c>
    </row>
    <row r="585" spans="1:8" s="350" customFormat="1" ht="17.100000000000001" customHeight="1">
      <c r="A585" s="364"/>
      <c r="B585" s="370"/>
      <c r="C585" s="370"/>
      <c r="D585" s="371"/>
      <c r="E585" s="371"/>
      <c r="F585" s="372"/>
      <c r="G585" s="372"/>
      <c r="H585" s="368"/>
    </row>
    <row r="586" spans="1:8" s="350" customFormat="1" ht="17.100000000000001" customHeight="1">
      <c r="A586" s="838" t="s">
        <v>312</v>
      </c>
      <c r="B586" s="838"/>
      <c r="C586" s="838"/>
      <c r="D586" s="838"/>
      <c r="E586" s="838"/>
      <c r="F586" s="838"/>
      <c r="G586" s="838"/>
      <c r="H586" s="838"/>
    </row>
    <row r="587" spans="1:8" s="350" customFormat="1" ht="17.100000000000001" customHeight="1">
      <c r="A587" s="839" t="s">
        <v>182</v>
      </c>
      <c r="B587" s="839" t="s">
        <v>3</v>
      </c>
      <c r="C587" s="839" t="s">
        <v>4</v>
      </c>
      <c r="D587" s="352" t="s">
        <v>5</v>
      </c>
      <c r="E587" s="353" t="s">
        <v>6</v>
      </c>
      <c r="F587" s="354" t="s">
        <v>7</v>
      </c>
      <c r="G587" s="354" t="s">
        <v>8</v>
      </c>
      <c r="H587" s="353" t="s">
        <v>9</v>
      </c>
    </row>
    <row r="588" spans="1:8" s="350" customFormat="1" ht="17.100000000000001" customHeight="1">
      <c r="A588" s="840"/>
      <c r="B588" s="840"/>
      <c r="C588" s="840"/>
      <c r="D588" s="310" t="s">
        <v>317</v>
      </c>
      <c r="E588" s="355" t="s">
        <v>78</v>
      </c>
      <c r="F588" s="356" t="s">
        <v>79</v>
      </c>
      <c r="G588" s="356" t="s">
        <v>79</v>
      </c>
      <c r="H588" s="311" t="s">
        <v>12</v>
      </c>
    </row>
    <row r="589" spans="1:8" s="350" customFormat="1" ht="17.100000000000001" customHeight="1">
      <c r="A589" s="186">
        <v>1</v>
      </c>
      <c r="B589" s="64" t="s">
        <v>62</v>
      </c>
      <c r="C589" s="64">
        <v>165</v>
      </c>
      <c r="D589" s="64">
        <v>168.86</v>
      </c>
      <c r="E589" s="198">
        <v>7400670.4970000004</v>
      </c>
      <c r="F589" s="64">
        <v>222020114.91299999</v>
      </c>
      <c r="G589" s="199">
        <v>223609000</v>
      </c>
      <c r="H589" s="199">
        <v>2500</v>
      </c>
    </row>
    <row r="590" spans="1:8" s="350" customFormat="1" ht="17.100000000000001" customHeight="1">
      <c r="A590" s="388">
        <v>2</v>
      </c>
      <c r="B590" s="431" t="s">
        <v>70</v>
      </c>
      <c r="C590" s="183">
        <v>47</v>
      </c>
      <c r="D590" s="183">
        <v>399.274</v>
      </c>
      <c r="E590" s="715">
        <v>669617.21400000004</v>
      </c>
      <c r="F590" s="183">
        <v>103790668.278</v>
      </c>
      <c r="G590" s="315">
        <v>6334000</v>
      </c>
      <c r="H590" s="315">
        <v>1310</v>
      </c>
    </row>
    <row r="591" spans="1:8" s="350" customFormat="1" ht="17.100000000000001" customHeight="1">
      <c r="A591" s="102">
        <v>3</v>
      </c>
      <c r="B591" s="135" t="s">
        <v>54</v>
      </c>
      <c r="C591" s="135">
        <v>1</v>
      </c>
      <c r="D591" s="135">
        <v>0.71</v>
      </c>
      <c r="E591" s="135">
        <v>34</v>
      </c>
      <c r="F591" s="286">
        <v>4590</v>
      </c>
      <c r="G591" s="135">
        <v>27000</v>
      </c>
      <c r="H591" s="226">
        <v>9</v>
      </c>
    </row>
    <row r="592" spans="1:8" s="350" customFormat="1" ht="17.100000000000001" customHeight="1">
      <c r="A592" s="102">
        <v>4</v>
      </c>
      <c r="B592" s="135" t="s">
        <v>63</v>
      </c>
      <c r="C592" s="135">
        <v>3</v>
      </c>
      <c r="D592" s="135">
        <v>966.95</v>
      </c>
      <c r="E592" s="135">
        <v>0</v>
      </c>
      <c r="F592" s="286">
        <v>0</v>
      </c>
      <c r="G592" s="135">
        <v>1337000</v>
      </c>
      <c r="H592" s="226">
        <v>0</v>
      </c>
    </row>
    <row r="593" spans="1:8" s="350" customFormat="1" ht="17.100000000000001" customHeight="1">
      <c r="A593" s="102">
        <v>5</v>
      </c>
      <c r="B593" s="135" t="s">
        <v>331</v>
      </c>
      <c r="C593" s="135">
        <v>10</v>
      </c>
      <c r="D593" s="135">
        <v>362.69</v>
      </c>
      <c r="E593" s="135">
        <v>77630</v>
      </c>
      <c r="F593" s="286">
        <v>5434100</v>
      </c>
      <c r="G593" s="135">
        <v>200000</v>
      </c>
      <c r="H593" s="226">
        <v>105</v>
      </c>
    </row>
    <row r="594" spans="1:8" s="350" customFormat="1" ht="17.100000000000001" customHeight="1">
      <c r="A594" s="102">
        <v>6</v>
      </c>
      <c r="B594" s="135" t="s">
        <v>348</v>
      </c>
      <c r="C594" s="135">
        <v>2</v>
      </c>
      <c r="D594" s="135">
        <v>9.9</v>
      </c>
      <c r="E594" s="135">
        <v>0</v>
      </c>
      <c r="F594" s="286">
        <v>0</v>
      </c>
      <c r="G594" s="135">
        <v>0</v>
      </c>
      <c r="H594" s="226">
        <v>0</v>
      </c>
    </row>
    <row r="595" spans="1:8" s="350" customFormat="1" ht="17.100000000000001" customHeight="1">
      <c r="A595" s="102">
        <v>7</v>
      </c>
      <c r="B595" s="135" t="s">
        <v>27</v>
      </c>
      <c r="C595" s="135">
        <v>2</v>
      </c>
      <c r="D595" s="135">
        <v>9.7899999999999991</v>
      </c>
      <c r="E595" s="135">
        <v>0</v>
      </c>
      <c r="F595" s="286">
        <v>0</v>
      </c>
      <c r="G595" s="135">
        <v>0</v>
      </c>
      <c r="H595" s="226">
        <v>0</v>
      </c>
    </row>
    <row r="596" spans="1:8" s="350" customFormat="1" ht="17.100000000000001" customHeight="1">
      <c r="A596" s="102"/>
      <c r="B596" s="135" t="s">
        <v>74</v>
      </c>
      <c r="C596" s="135"/>
      <c r="D596" s="135"/>
      <c r="E596" s="204"/>
      <c r="F596" s="135"/>
      <c r="G596" s="226">
        <v>0</v>
      </c>
      <c r="H596" s="226"/>
    </row>
    <row r="597" spans="1:8" s="350" customFormat="1" ht="17.100000000000001" customHeight="1">
      <c r="A597" s="186"/>
      <c r="B597" s="317" t="s">
        <v>48</v>
      </c>
      <c r="C597" s="240"/>
      <c r="D597" s="328"/>
      <c r="E597" s="716"/>
      <c r="F597" s="240"/>
      <c r="G597" s="318">
        <v>5849000</v>
      </c>
      <c r="H597" s="318"/>
    </row>
    <row r="598" spans="1:8" s="350" customFormat="1" ht="17.100000000000001" customHeight="1">
      <c r="A598" s="848" t="s">
        <v>49</v>
      </c>
      <c r="B598" s="849"/>
      <c r="C598" s="351">
        <f>SUM(C589:C597)</f>
        <v>230</v>
      </c>
      <c r="D598" s="351">
        <f t="shared" ref="D598:H598" si="43">SUM(D589:D597)</f>
        <v>1918.1740000000002</v>
      </c>
      <c r="E598" s="351">
        <f t="shared" si="43"/>
        <v>8147951.7110000001</v>
      </c>
      <c r="F598" s="351">
        <f t="shared" si="43"/>
        <v>331249473.19099998</v>
      </c>
      <c r="G598" s="351">
        <f t="shared" si="43"/>
        <v>237356000</v>
      </c>
      <c r="H598" s="351">
        <f t="shared" si="43"/>
        <v>3924</v>
      </c>
    </row>
    <row r="599" spans="1:8" s="350" customFormat="1" ht="17.100000000000001" customHeight="1">
      <c r="A599" s="364"/>
      <c r="B599" s="370"/>
      <c r="C599" s="370"/>
      <c r="D599" s="371"/>
      <c r="E599" s="371"/>
      <c r="F599" s="372"/>
      <c r="G599" s="372"/>
      <c r="H599" s="368"/>
    </row>
    <row r="600" spans="1:8" s="350" customFormat="1" ht="17.100000000000001" customHeight="1">
      <c r="A600" s="838" t="s">
        <v>98</v>
      </c>
      <c r="B600" s="838"/>
      <c r="C600" s="838"/>
      <c r="D600" s="838"/>
      <c r="E600" s="838"/>
      <c r="F600" s="838"/>
      <c r="G600" s="838"/>
      <c r="H600" s="838"/>
    </row>
    <row r="601" spans="1:8" s="350" customFormat="1" ht="17.100000000000001" customHeight="1">
      <c r="A601" s="839" t="s">
        <v>182</v>
      </c>
      <c r="B601" s="839" t="s">
        <v>3</v>
      </c>
      <c r="C601" s="839" t="s">
        <v>4</v>
      </c>
      <c r="D601" s="352" t="s">
        <v>5</v>
      </c>
      <c r="E601" s="353" t="s">
        <v>6</v>
      </c>
      <c r="F601" s="354" t="s">
        <v>7</v>
      </c>
      <c r="G601" s="354" t="s">
        <v>8</v>
      </c>
      <c r="H601" s="353" t="s">
        <v>9</v>
      </c>
    </row>
    <row r="602" spans="1:8" s="350" customFormat="1" ht="17.100000000000001" customHeight="1">
      <c r="A602" s="840"/>
      <c r="B602" s="840"/>
      <c r="C602" s="840"/>
      <c r="D602" s="310" t="s">
        <v>317</v>
      </c>
      <c r="E602" s="355" t="s">
        <v>78</v>
      </c>
      <c r="F602" s="356" t="s">
        <v>79</v>
      </c>
      <c r="G602" s="356" t="s">
        <v>79</v>
      </c>
      <c r="H602" s="311" t="s">
        <v>12</v>
      </c>
    </row>
    <row r="603" spans="1:8" s="350" customFormat="1" ht="17.100000000000001" customHeight="1">
      <c r="A603" s="113">
        <v>1</v>
      </c>
      <c r="B603" s="64" t="s">
        <v>61</v>
      </c>
      <c r="C603" s="64">
        <v>44</v>
      </c>
      <c r="D603" s="278">
        <v>60.11</v>
      </c>
      <c r="E603" s="198">
        <v>283222</v>
      </c>
      <c r="F603" s="64">
        <v>268821400</v>
      </c>
      <c r="G603" s="199">
        <v>26667000</v>
      </c>
      <c r="H603" s="199">
        <v>720</v>
      </c>
    </row>
    <row r="604" spans="1:8" s="350" customFormat="1" ht="17.100000000000001" customHeight="1">
      <c r="A604" s="113">
        <v>2</v>
      </c>
      <c r="B604" s="64" t="s">
        <v>67</v>
      </c>
      <c r="C604" s="64">
        <v>1</v>
      </c>
      <c r="D604" s="278">
        <v>1</v>
      </c>
      <c r="E604" s="198">
        <v>70</v>
      </c>
      <c r="F604" s="64">
        <v>17500</v>
      </c>
      <c r="G604" s="199">
        <v>19000</v>
      </c>
      <c r="H604" s="199">
        <v>2</v>
      </c>
    </row>
    <row r="605" spans="1:8" s="350" customFormat="1" ht="17.100000000000001" customHeight="1">
      <c r="A605" s="113">
        <v>3</v>
      </c>
      <c r="B605" s="64" t="s">
        <v>62</v>
      </c>
      <c r="C605" s="64">
        <v>3</v>
      </c>
      <c r="D605" s="278">
        <v>4</v>
      </c>
      <c r="E605" s="198">
        <v>2500</v>
      </c>
      <c r="F605" s="64">
        <v>250000</v>
      </c>
      <c r="G605" s="199">
        <v>82000</v>
      </c>
      <c r="H605" s="199">
        <v>20</v>
      </c>
    </row>
    <row r="606" spans="1:8" s="350" customFormat="1" ht="17.100000000000001" customHeight="1">
      <c r="A606" s="113">
        <v>4</v>
      </c>
      <c r="B606" s="64" t="s">
        <v>58</v>
      </c>
      <c r="C606" s="64">
        <v>0</v>
      </c>
      <c r="D606" s="309">
        <v>0</v>
      </c>
      <c r="E606" s="198">
        <v>0</v>
      </c>
      <c r="F606" s="64">
        <v>0</v>
      </c>
      <c r="G606" s="199">
        <v>0</v>
      </c>
      <c r="H606" s="199">
        <v>0</v>
      </c>
    </row>
    <row r="607" spans="1:8" s="350" customFormat="1" ht="17.100000000000001" customHeight="1">
      <c r="A607" s="113">
        <v>5</v>
      </c>
      <c r="B607" s="64" t="s">
        <v>345</v>
      </c>
      <c r="C607" s="64">
        <v>0</v>
      </c>
      <c r="D607" s="309">
        <v>0</v>
      </c>
      <c r="E607" s="198">
        <v>168</v>
      </c>
      <c r="F607" s="64">
        <v>33600</v>
      </c>
      <c r="G607" s="199">
        <v>15000</v>
      </c>
      <c r="H607" s="199">
        <v>2</v>
      </c>
    </row>
    <row r="608" spans="1:8" s="350" customFormat="1" ht="17.100000000000001" customHeight="1">
      <c r="A608" s="113">
        <v>6</v>
      </c>
      <c r="B608" s="277" t="s">
        <v>45</v>
      </c>
      <c r="C608" s="64">
        <v>13</v>
      </c>
      <c r="D608" s="309">
        <v>820.85699999999997</v>
      </c>
      <c r="E608" s="198">
        <v>30309</v>
      </c>
      <c r="F608" s="64">
        <v>54556200</v>
      </c>
      <c r="G608" s="199">
        <v>9040000</v>
      </c>
      <c r="H608" s="199">
        <v>240</v>
      </c>
    </row>
    <row r="609" spans="1:8" s="350" customFormat="1" ht="17.100000000000001" customHeight="1">
      <c r="A609" s="113">
        <v>7</v>
      </c>
      <c r="B609" s="277" t="s">
        <v>26</v>
      </c>
      <c r="C609" s="64">
        <v>0</v>
      </c>
      <c r="D609" s="309">
        <v>0</v>
      </c>
      <c r="E609" s="198">
        <v>13483</v>
      </c>
      <c r="F609" s="64">
        <v>9438100</v>
      </c>
      <c r="G609" s="199">
        <v>1131750</v>
      </c>
      <c r="H609" s="199">
        <v>0</v>
      </c>
    </row>
    <row r="610" spans="1:8" s="350" customFormat="1" ht="17.100000000000001" customHeight="1">
      <c r="A610" s="113">
        <v>8</v>
      </c>
      <c r="B610" s="277" t="s">
        <v>24</v>
      </c>
      <c r="C610" s="64">
        <v>1</v>
      </c>
      <c r="D610" s="309">
        <v>4.82</v>
      </c>
      <c r="E610" s="198">
        <v>60</v>
      </c>
      <c r="F610" s="64">
        <v>24000</v>
      </c>
      <c r="G610" s="199">
        <v>17000</v>
      </c>
      <c r="H610" s="199">
        <v>3</v>
      </c>
    </row>
    <row r="611" spans="1:8" s="350" customFormat="1" ht="17.100000000000001" customHeight="1">
      <c r="A611" s="113"/>
      <c r="B611" s="64" t="s">
        <v>74</v>
      </c>
      <c r="C611" s="64"/>
      <c r="D611" s="309"/>
      <c r="E611" s="198"/>
      <c r="F611" s="64"/>
      <c r="G611" s="199">
        <v>6717000</v>
      </c>
      <c r="H611" s="199"/>
    </row>
    <row r="612" spans="1:8" s="350" customFormat="1" ht="17.100000000000001" customHeight="1">
      <c r="A612" s="113"/>
      <c r="B612" s="64" t="s">
        <v>48</v>
      </c>
      <c r="C612" s="64"/>
      <c r="D612" s="309"/>
      <c r="E612" s="198"/>
      <c r="F612" s="64"/>
      <c r="G612" s="199">
        <v>8773250</v>
      </c>
      <c r="H612" s="199"/>
    </row>
    <row r="613" spans="1:8" s="350" customFormat="1" ht="17.100000000000001" customHeight="1">
      <c r="A613" s="844" t="s">
        <v>49</v>
      </c>
      <c r="B613" s="845"/>
      <c r="C613" s="351">
        <f>SUM(C603:C612)</f>
        <v>62</v>
      </c>
      <c r="D613" s="351">
        <f t="shared" ref="D613:H613" si="44">SUM(D603:D612)</f>
        <v>890.78700000000003</v>
      </c>
      <c r="E613" s="351">
        <f t="shared" si="44"/>
        <v>329812</v>
      </c>
      <c r="F613" s="351">
        <f t="shared" si="44"/>
        <v>333140800</v>
      </c>
      <c r="G613" s="351">
        <f t="shared" si="44"/>
        <v>52462000</v>
      </c>
      <c r="H613" s="351">
        <f t="shared" si="44"/>
        <v>987</v>
      </c>
    </row>
    <row r="614" spans="1:8" s="350" customFormat="1" ht="17.100000000000001" customHeight="1">
      <c r="A614" s="374"/>
      <c r="B614" s="374"/>
      <c r="C614" s="374"/>
      <c r="D614" s="374"/>
      <c r="E614" s="374"/>
      <c r="F614" s="374"/>
      <c r="G614" s="374"/>
      <c r="H614" s="374"/>
    </row>
    <row r="615" spans="1:8" s="433" customFormat="1" ht="17.100000000000001" customHeight="1">
      <c r="A615" s="374"/>
      <c r="B615" s="374"/>
      <c r="C615" s="374"/>
      <c r="D615" s="374"/>
      <c r="E615" s="374"/>
      <c r="F615" s="374"/>
      <c r="G615" s="374"/>
      <c r="H615" s="374"/>
    </row>
    <row r="616" spans="1:8" s="433" customFormat="1" ht="17.100000000000001" customHeight="1">
      <c r="A616" s="868" t="s">
        <v>124</v>
      </c>
      <c r="B616" s="868"/>
      <c r="C616" s="868"/>
      <c r="D616" s="868"/>
      <c r="E616" s="868"/>
      <c r="F616" s="868"/>
      <c r="G616" s="868"/>
      <c r="H616" s="868"/>
    </row>
    <row r="617" spans="1:8" s="433" customFormat="1" ht="17.100000000000001" customHeight="1">
      <c r="A617" s="839" t="s">
        <v>182</v>
      </c>
      <c r="B617" s="839" t="s">
        <v>3</v>
      </c>
      <c r="C617" s="839" t="s">
        <v>4</v>
      </c>
      <c r="D617" s="352" t="s">
        <v>5</v>
      </c>
      <c r="E617" s="353" t="s">
        <v>6</v>
      </c>
      <c r="F617" s="354" t="s">
        <v>7</v>
      </c>
      <c r="G617" s="354" t="s">
        <v>8</v>
      </c>
      <c r="H617" s="353" t="s">
        <v>9</v>
      </c>
    </row>
    <row r="618" spans="1:8" s="433" customFormat="1" ht="17.100000000000001" customHeight="1">
      <c r="A618" s="840"/>
      <c r="B618" s="840"/>
      <c r="C618" s="840"/>
      <c r="D618" s="310" t="s">
        <v>317</v>
      </c>
      <c r="E618" s="355" t="s">
        <v>78</v>
      </c>
      <c r="F618" s="356" t="s">
        <v>79</v>
      </c>
      <c r="G618" s="356" t="s">
        <v>79</v>
      </c>
      <c r="H618" s="311" t="s">
        <v>12</v>
      </c>
    </row>
    <row r="619" spans="1:8" s="433" customFormat="1" ht="17.100000000000001" customHeight="1">
      <c r="A619" s="110">
        <v>1</v>
      </c>
      <c r="B619" s="64" t="s">
        <v>144</v>
      </c>
      <c r="C619" s="110">
        <v>122</v>
      </c>
      <c r="D619" s="309">
        <v>121.239</v>
      </c>
      <c r="E619" s="64">
        <v>231114</v>
      </c>
      <c r="F619" s="199">
        <v>69334200</v>
      </c>
      <c r="G619" s="199">
        <v>5927000</v>
      </c>
      <c r="H619" s="110">
        <v>1400</v>
      </c>
    </row>
    <row r="620" spans="1:8" s="433" customFormat="1" ht="17.100000000000001" customHeight="1">
      <c r="A620" s="110">
        <v>2</v>
      </c>
      <c r="B620" s="64" t="s">
        <v>58</v>
      </c>
      <c r="C620" s="110">
        <v>4</v>
      </c>
      <c r="D620" s="309">
        <v>3164.34</v>
      </c>
      <c r="E620" s="64">
        <v>2554503</v>
      </c>
      <c r="F620" s="199">
        <v>766350900</v>
      </c>
      <c r="G620" s="199">
        <v>288190000</v>
      </c>
      <c r="H620" s="110">
        <v>1000</v>
      </c>
    </row>
    <row r="621" spans="1:8" s="433" customFormat="1" ht="17.100000000000001" customHeight="1">
      <c r="A621" s="110">
        <v>3</v>
      </c>
      <c r="B621" s="277" t="s">
        <v>39</v>
      </c>
      <c r="C621" s="110">
        <v>7</v>
      </c>
      <c r="D621" s="309">
        <v>545.33000000000004</v>
      </c>
      <c r="E621" s="64">
        <v>0</v>
      </c>
      <c r="F621" s="199">
        <v>0</v>
      </c>
      <c r="G621" s="199">
        <v>1355000</v>
      </c>
      <c r="H621" s="110">
        <v>0</v>
      </c>
    </row>
    <row r="622" spans="1:8" s="433" customFormat="1" ht="17.100000000000001" customHeight="1">
      <c r="A622" s="110">
        <v>4</v>
      </c>
      <c r="B622" s="64" t="s">
        <v>205</v>
      </c>
      <c r="C622" s="110">
        <v>2</v>
      </c>
      <c r="D622" s="309">
        <v>2</v>
      </c>
      <c r="E622" s="64">
        <v>0</v>
      </c>
      <c r="F622" s="199">
        <v>0</v>
      </c>
      <c r="G622" s="199">
        <v>41000</v>
      </c>
      <c r="H622" s="110">
        <v>0</v>
      </c>
    </row>
    <row r="623" spans="1:8" s="433" customFormat="1" ht="17.100000000000001" customHeight="1">
      <c r="A623" s="110">
        <v>5</v>
      </c>
      <c r="B623" s="277" t="s">
        <v>350</v>
      </c>
      <c r="C623" s="110">
        <v>4</v>
      </c>
      <c r="D623" s="309">
        <v>19.019400000000001</v>
      </c>
      <c r="E623" s="64">
        <v>0</v>
      </c>
      <c r="F623" s="199">
        <v>0</v>
      </c>
      <c r="G623" s="199">
        <v>15000</v>
      </c>
      <c r="H623" s="110">
        <v>0</v>
      </c>
    </row>
    <row r="624" spans="1:8" s="433" customFormat="1" ht="17.100000000000001" customHeight="1">
      <c r="A624" s="110"/>
      <c r="B624" s="64" t="s">
        <v>74</v>
      </c>
      <c r="C624" s="110"/>
      <c r="D624" s="309"/>
      <c r="E624" s="64"/>
      <c r="F624" s="199"/>
      <c r="G624" s="199">
        <v>14296000</v>
      </c>
      <c r="H624" s="110"/>
    </row>
    <row r="625" spans="1:8" s="433" customFormat="1" ht="17.100000000000001" customHeight="1">
      <c r="A625" s="110"/>
      <c r="B625" s="64" t="s">
        <v>48</v>
      </c>
      <c r="C625" s="110"/>
      <c r="D625" s="309"/>
      <c r="E625" s="64"/>
      <c r="F625" s="199"/>
      <c r="G625" s="199">
        <v>22807000</v>
      </c>
      <c r="H625" s="110"/>
    </row>
    <row r="626" spans="1:8" s="433" customFormat="1" ht="17.100000000000001" customHeight="1">
      <c r="A626" s="869" t="s">
        <v>49</v>
      </c>
      <c r="B626" s="870"/>
      <c r="C626" s="425">
        <f>SUM(C619:C625)</f>
        <v>139</v>
      </c>
      <c r="D626" s="425">
        <f t="shared" ref="D626:H626" si="45">SUM(D619:D625)</f>
        <v>3851.9284000000002</v>
      </c>
      <c r="E626" s="425">
        <f t="shared" si="45"/>
        <v>2785617</v>
      </c>
      <c r="F626" s="425">
        <f t="shared" si="45"/>
        <v>835685100</v>
      </c>
      <c r="G626" s="434">
        <f>SUM(G619:G625)</f>
        <v>332631000</v>
      </c>
      <c r="H626" s="425">
        <f t="shared" si="45"/>
        <v>2400</v>
      </c>
    </row>
    <row r="627" spans="1:8" s="433" customFormat="1" ht="17.100000000000001" customHeight="1">
      <c r="A627" s="435"/>
      <c r="B627" s="436"/>
      <c r="C627" s="436"/>
      <c r="D627" s="437"/>
      <c r="E627" s="436"/>
      <c r="F627" s="438"/>
      <c r="G627" s="438"/>
      <c r="H627" s="439"/>
    </row>
    <row r="628" spans="1:8" s="433" customFormat="1" ht="17.100000000000001" customHeight="1">
      <c r="A628" s="435"/>
      <c r="B628" s="436"/>
      <c r="C628" s="436"/>
      <c r="D628" s="437"/>
      <c r="E628" s="436"/>
      <c r="F628" s="438"/>
      <c r="G628" s="438"/>
      <c r="H628" s="439"/>
    </row>
    <row r="629" spans="1:8" s="433" customFormat="1" ht="17.100000000000001" customHeight="1">
      <c r="A629" s="838" t="s">
        <v>313</v>
      </c>
      <c r="B629" s="838"/>
      <c r="C629" s="838"/>
      <c r="D629" s="838"/>
      <c r="E629" s="838"/>
      <c r="F629" s="838"/>
      <c r="G629" s="838"/>
      <c r="H629" s="838"/>
    </row>
    <row r="630" spans="1:8" s="433" customFormat="1" ht="17.100000000000001" customHeight="1">
      <c r="A630" s="839" t="s">
        <v>182</v>
      </c>
      <c r="B630" s="839" t="s">
        <v>3</v>
      </c>
      <c r="C630" s="839" t="s">
        <v>4</v>
      </c>
      <c r="D630" s="352" t="s">
        <v>5</v>
      </c>
      <c r="E630" s="353" t="s">
        <v>6</v>
      </c>
      <c r="F630" s="354" t="s">
        <v>7</v>
      </c>
      <c r="G630" s="354" t="s">
        <v>8</v>
      </c>
      <c r="H630" s="353" t="s">
        <v>9</v>
      </c>
    </row>
    <row r="631" spans="1:8" s="433" customFormat="1" ht="17.100000000000001" customHeight="1">
      <c r="A631" s="840"/>
      <c r="B631" s="840"/>
      <c r="C631" s="840"/>
      <c r="D631" s="310" t="s">
        <v>317</v>
      </c>
      <c r="E631" s="355" t="s">
        <v>78</v>
      </c>
      <c r="F631" s="356" t="s">
        <v>79</v>
      </c>
      <c r="G631" s="356" t="s">
        <v>79</v>
      </c>
      <c r="H631" s="311" t="s">
        <v>12</v>
      </c>
    </row>
    <row r="632" spans="1:8" s="433" customFormat="1" ht="17.100000000000001" customHeight="1">
      <c r="A632" s="113">
        <v>1</v>
      </c>
      <c r="B632" s="64" t="s">
        <v>61</v>
      </c>
      <c r="C632" s="64">
        <v>83</v>
      </c>
      <c r="D632" s="278">
        <v>168.29</v>
      </c>
      <c r="E632" s="198">
        <v>1601087</v>
      </c>
      <c r="F632" s="64">
        <v>2081413100</v>
      </c>
      <c r="G632" s="199">
        <v>404652994</v>
      </c>
      <c r="H632" s="199">
        <v>780</v>
      </c>
    </row>
    <row r="633" spans="1:8" s="433" customFormat="1" ht="17.100000000000001" customHeight="1">
      <c r="A633" s="113">
        <v>2</v>
      </c>
      <c r="B633" s="64" t="s">
        <v>57</v>
      </c>
      <c r="C633" s="64">
        <v>26</v>
      </c>
      <c r="D633" s="278">
        <v>60.41</v>
      </c>
      <c r="E633" s="198">
        <v>144358</v>
      </c>
      <c r="F633" s="64">
        <v>210769100</v>
      </c>
      <c r="G633" s="199">
        <v>30707612</v>
      </c>
      <c r="H633" s="199">
        <v>240</v>
      </c>
    </row>
    <row r="634" spans="1:8" s="433" customFormat="1" ht="17.100000000000001" customHeight="1">
      <c r="A634" s="113">
        <v>3</v>
      </c>
      <c r="B634" s="64" t="s">
        <v>144</v>
      </c>
      <c r="C634" s="64">
        <v>36</v>
      </c>
      <c r="D634" s="278">
        <v>36</v>
      </c>
      <c r="E634" s="198">
        <v>349295</v>
      </c>
      <c r="F634" s="64">
        <v>25149240</v>
      </c>
      <c r="G634" s="199">
        <v>7777741</v>
      </c>
      <c r="H634" s="199">
        <v>190</v>
      </c>
    </row>
    <row r="635" spans="1:8" s="350" customFormat="1" ht="17.100000000000001" customHeight="1">
      <c r="A635" s="113">
        <v>4</v>
      </c>
      <c r="B635" s="64" t="s">
        <v>58</v>
      </c>
      <c r="C635" s="64">
        <v>3</v>
      </c>
      <c r="D635" s="309">
        <v>1801.71</v>
      </c>
      <c r="E635" s="198">
        <v>367506</v>
      </c>
      <c r="F635" s="64">
        <v>165377700</v>
      </c>
      <c r="G635" s="199">
        <v>11913197</v>
      </c>
      <c r="H635" s="199">
        <v>185</v>
      </c>
    </row>
    <row r="636" spans="1:8" s="350" customFormat="1" ht="17.100000000000001" customHeight="1">
      <c r="A636" s="113">
        <v>5</v>
      </c>
      <c r="B636" s="64" t="s">
        <v>53</v>
      </c>
      <c r="C636" s="64">
        <v>0</v>
      </c>
      <c r="D636" s="309">
        <v>0</v>
      </c>
      <c r="E636" s="198">
        <v>43664</v>
      </c>
      <c r="F636" s="64">
        <v>39297600</v>
      </c>
      <c r="G636" s="199">
        <v>3143848</v>
      </c>
      <c r="H636" s="199">
        <v>180</v>
      </c>
    </row>
    <row r="637" spans="1:8" s="350" customFormat="1" ht="17.100000000000001" customHeight="1">
      <c r="A637" s="113">
        <v>6</v>
      </c>
      <c r="B637" s="64" t="s">
        <v>40</v>
      </c>
      <c r="C637" s="64">
        <v>44</v>
      </c>
      <c r="D637" s="309">
        <v>166.17</v>
      </c>
      <c r="E637" s="198">
        <v>35964</v>
      </c>
      <c r="F637" s="64">
        <v>17982000</v>
      </c>
      <c r="G637" s="199">
        <v>1944767</v>
      </c>
      <c r="H637" s="199">
        <v>80</v>
      </c>
    </row>
    <row r="638" spans="1:8" s="350" customFormat="1" ht="17.100000000000001" customHeight="1">
      <c r="A638" s="113">
        <v>7</v>
      </c>
      <c r="B638" s="64" t="s">
        <v>39</v>
      </c>
      <c r="C638" s="64">
        <v>66</v>
      </c>
      <c r="D638" s="309">
        <v>626.25</v>
      </c>
      <c r="E638" s="198">
        <v>44959</v>
      </c>
      <c r="F638" s="64">
        <v>24727450</v>
      </c>
      <c r="G638" s="199">
        <v>2963196</v>
      </c>
      <c r="H638" s="199">
        <v>95</v>
      </c>
    </row>
    <row r="639" spans="1:8" s="350" customFormat="1" ht="17.100000000000001" customHeight="1">
      <c r="A639" s="113">
        <v>8</v>
      </c>
      <c r="B639" s="64" t="s">
        <v>158</v>
      </c>
      <c r="C639" s="64">
        <v>7</v>
      </c>
      <c r="D639" s="309">
        <v>33.6</v>
      </c>
      <c r="E639" s="198">
        <v>3163</v>
      </c>
      <c r="F639" s="64">
        <v>6326000</v>
      </c>
      <c r="G639" s="199">
        <v>155715</v>
      </c>
      <c r="H639" s="199">
        <v>7</v>
      </c>
    </row>
    <row r="640" spans="1:8" s="350" customFormat="1" ht="17.100000000000001" customHeight="1">
      <c r="A640" s="113"/>
      <c r="B640" s="64" t="s">
        <v>74</v>
      </c>
      <c r="C640" s="64"/>
      <c r="D640" s="309"/>
      <c r="E640" s="198"/>
      <c r="F640" s="64"/>
      <c r="G640" s="199">
        <v>0</v>
      </c>
      <c r="H640" s="199"/>
    </row>
    <row r="641" spans="1:8" s="350" customFormat="1" ht="17.100000000000001" customHeight="1">
      <c r="A641" s="113"/>
      <c r="B641" s="64" t="s">
        <v>48</v>
      </c>
      <c r="C641" s="64"/>
      <c r="D641" s="309"/>
      <c r="E641" s="198"/>
      <c r="F641" s="64"/>
      <c r="G641" s="199">
        <v>1219000</v>
      </c>
      <c r="H641" s="199"/>
    </row>
    <row r="642" spans="1:8" s="350" customFormat="1" ht="17.100000000000001" customHeight="1">
      <c r="A642" s="844" t="s">
        <v>49</v>
      </c>
      <c r="B642" s="845"/>
      <c r="C642" s="351">
        <f>SUM(C632:C641)</f>
        <v>265</v>
      </c>
      <c r="D642" s="351">
        <f t="shared" ref="D642:H642" si="46">SUM(D632:D641)</f>
        <v>2892.43</v>
      </c>
      <c r="E642" s="351">
        <f t="shared" si="46"/>
        <v>2589996</v>
      </c>
      <c r="F642" s="351">
        <f t="shared" si="46"/>
        <v>2571042190</v>
      </c>
      <c r="G642" s="351">
        <f t="shared" si="46"/>
        <v>464478070</v>
      </c>
      <c r="H642" s="351">
        <f t="shared" si="46"/>
        <v>1757</v>
      </c>
    </row>
    <row r="643" spans="1:8" s="350" customFormat="1" ht="17.100000000000001" customHeight="1">
      <c r="A643" s="435"/>
      <c r="B643" s="436"/>
      <c r="C643" s="436"/>
      <c r="D643" s="437"/>
      <c r="E643" s="436"/>
      <c r="F643" s="438"/>
      <c r="G643" s="438"/>
      <c r="H643" s="439"/>
    </row>
    <row r="644" spans="1:8" s="350" customFormat="1" ht="17.100000000000001" customHeight="1">
      <c r="A644" s="435"/>
      <c r="B644" s="436"/>
      <c r="C644" s="436"/>
      <c r="D644" s="437"/>
      <c r="E644" s="436"/>
      <c r="F644" s="438"/>
      <c r="G644" s="438"/>
      <c r="H644" s="439"/>
    </row>
    <row r="645" spans="1:8" s="350" customFormat="1" ht="17.100000000000001" customHeight="1">
      <c r="A645" s="838" t="s">
        <v>99</v>
      </c>
      <c r="B645" s="838"/>
      <c r="C645" s="838"/>
      <c r="D645" s="838"/>
      <c r="E645" s="838"/>
      <c r="F645" s="838"/>
      <c r="G645" s="838"/>
      <c r="H645" s="838"/>
    </row>
    <row r="646" spans="1:8" s="350" customFormat="1" ht="17.100000000000001" customHeight="1">
      <c r="A646" s="839" t="s">
        <v>182</v>
      </c>
      <c r="B646" s="839" t="s">
        <v>3</v>
      </c>
      <c r="C646" s="839" t="s">
        <v>4</v>
      </c>
      <c r="D646" s="352" t="s">
        <v>5</v>
      </c>
      <c r="E646" s="714" t="s">
        <v>6</v>
      </c>
      <c r="F646" s="354" t="s">
        <v>7</v>
      </c>
      <c r="G646" s="354" t="s">
        <v>8</v>
      </c>
      <c r="H646" s="353" t="s">
        <v>9</v>
      </c>
    </row>
    <row r="647" spans="1:8" s="350" customFormat="1" ht="17.100000000000001" customHeight="1">
      <c r="A647" s="840"/>
      <c r="B647" s="840"/>
      <c r="C647" s="840"/>
      <c r="D647" s="333" t="s">
        <v>317</v>
      </c>
      <c r="E647" s="440" t="s">
        <v>78</v>
      </c>
      <c r="F647" s="441" t="s">
        <v>79</v>
      </c>
      <c r="G647" s="356" t="s">
        <v>79</v>
      </c>
      <c r="H647" s="311" t="s">
        <v>12</v>
      </c>
    </row>
    <row r="648" spans="1:8" s="350" customFormat="1" ht="17.100000000000001" customHeight="1">
      <c r="A648" s="186">
        <v>1</v>
      </c>
      <c r="B648" s="240" t="s">
        <v>61</v>
      </c>
      <c r="C648" s="64">
        <v>7</v>
      </c>
      <c r="D648" s="309">
        <v>543.88</v>
      </c>
      <c r="E648" s="716">
        <v>58739</v>
      </c>
      <c r="F648" s="199">
        <v>35243400</v>
      </c>
      <c r="G648" s="442">
        <v>13860562</v>
      </c>
      <c r="H648" s="443">
        <v>25</v>
      </c>
    </row>
    <row r="649" spans="1:8" s="350" customFormat="1" ht="17.100000000000001" customHeight="1">
      <c r="A649" s="186">
        <v>2</v>
      </c>
      <c r="B649" s="64" t="s">
        <v>57</v>
      </c>
      <c r="C649" s="64">
        <v>2</v>
      </c>
      <c r="D649" s="309">
        <v>2.87</v>
      </c>
      <c r="E649" s="716">
        <v>0</v>
      </c>
      <c r="F649" s="199">
        <v>0</v>
      </c>
      <c r="G649" s="444">
        <v>19600</v>
      </c>
      <c r="H649" s="226"/>
    </row>
    <row r="650" spans="1:8" s="350" customFormat="1" ht="17.100000000000001" customHeight="1">
      <c r="A650" s="186">
        <v>3</v>
      </c>
      <c r="B650" s="64" t="s">
        <v>67</v>
      </c>
      <c r="C650" s="64">
        <v>3</v>
      </c>
      <c r="D650" s="309">
        <v>3</v>
      </c>
      <c r="E650" s="198">
        <v>7147</v>
      </c>
      <c r="F650" s="199">
        <v>1786750</v>
      </c>
      <c r="G650" s="444">
        <v>445052</v>
      </c>
      <c r="H650" s="226">
        <v>10</v>
      </c>
    </row>
    <row r="651" spans="1:8" s="350" customFormat="1" ht="17.100000000000001" customHeight="1">
      <c r="A651" s="186">
        <v>4</v>
      </c>
      <c r="B651" s="64" t="s">
        <v>62</v>
      </c>
      <c r="C651" s="64">
        <v>148</v>
      </c>
      <c r="D651" s="309">
        <v>148</v>
      </c>
      <c r="E651" s="198">
        <v>1060148</v>
      </c>
      <c r="F651" s="199">
        <v>265037000</v>
      </c>
      <c r="G651" s="444">
        <v>104054934</v>
      </c>
      <c r="H651" s="226">
        <v>315</v>
      </c>
    </row>
    <row r="652" spans="1:8" s="350" customFormat="1" ht="17.100000000000001" customHeight="1">
      <c r="A652" s="186">
        <v>5</v>
      </c>
      <c r="B652" s="64" t="s">
        <v>58</v>
      </c>
      <c r="C652" s="64">
        <v>0</v>
      </c>
      <c r="D652" s="309">
        <v>0</v>
      </c>
      <c r="E652" s="204">
        <v>0</v>
      </c>
      <c r="F652" s="204">
        <v>0</v>
      </c>
      <c r="G652" s="444">
        <v>0</v>
      </c>
      <c r="H652" s="226">
        <v>0</v>
      </c>
    </row>
    <row r="653" spans="1:8" s="350" customFormat="1" ht="17.100000000000001" customHeight="1">
      <c r="A653" s="186">
        <v>6</v>
      </c>
      <c r="B653" s="64" t="s">
        <v>53</v>
      </c>
      <c r="C653" s="64">
        <v>0</v>
      </c>
      <c r="D653" s="309">
        <v>0</v>
      </c>
      <c r="E653" s="198">
        <v>0</v>
      </c>
      <c r="F653" s="199">
        <v>0</v>
      </c>
      <c r="G653" s="444">
        <v>21000000</v>
      </c>
      <c r="H653" s="226">
        <v>0</v>
      </c>
    </row>
    <row r="654" spans="1:8" s="350" customFormat="1" ht="17.100000000000001" customHeight="1">
      <c r="A654" s="186">
        <v>7</v>
      </c>
      <c r="B654" s="64" t="s">
        <v>206</v>
      </c>
      <c r="C654" s="64">
        <v>2</v>
      </c>
      <c r="D654" s="309">
        <v>8</v>
      </c>
      <c r="E654" s="198">
        <v>0</v>
      </c>
      <c r="F654" s="199">
        <v>0</v>
      </c>
      <c r="G654" s="444">
        <v>13000</v>
      </c>
      <c r="H654" s="226">
        <v>0</v>
      </c>
    </row>
    <row r="655" spans="1:8" s="350" customFormat="1" ht="17.100000000000001" customHeight="1">
      <c r="A655" s="186">
        <v>8</v>
      </c>
      <c r="B655" s="64" t="s">
        <v>24</v>
      </c>
      <c r="C655" s="113">
        <v>3</v>
      </c>
      <c r="D655" s="281">
        <v>28.832999999999998</v>
      </c>
      <c r="E655" s="288">
        <v>0</v>
      </c>
      <c r="F655" s="198">
        <v>0</v>
      </c>
      <c r="G655" s="445">
        <v>58426</v>
      </c>
      <c r="H655" s="110">
        <v>0</v>
      </c>
    </row>
    <row r="656" spans="1:8" s="350" customFormat="1" ht="17.100000000000001" customHeight="1">
      <c r="A656" s="186">
        <v>9</v>
      </c>
      <c r="B656" s="64" t="s">
        <v>327</v>
      </c>
      <c r="C656" s="113">
        <v>29</v>
      </c>
      <c r="D656" s="281">
        <v>317.0009</v>
      </c>
      <c r="E656" s="288">
        <v>149115</v>
      </c>
      <c r="F656" s="198">
        <v>74557500</v>
      </c>
      <c r="G656" s="386">
        <v>16731339</v>
      </c>
      <c r="H656" s="110">
        <v>60</v>
      </c>
    </row>
    <row r="657" spans="1:8" s="350" customFormat="1" ht="17.100000000000001" customHeight="1">
      <c r="A657" s="186">
        <v>10</v>
      </c>
      <c r="B657" s="64" t="s">
        <v>45</v>
      </c>
      <c r="C657" s="113">
        <v>2</v>
      </c>
      <c r="D657" s="281">
        <v>9.4749999999999996</v>
      </c>
      <c r="E657" s="288">
        <v>0</v>
      </c>
      <c r="F657" s="198">
        <v>0</v>
      </c>
      <c r="G657" s="445">
        <v>27499</v>
      </c>
      <c r="H657" s="110">
        <v>0</v>
      </c>
    </row>
    <row r="658" spans="1:8" s="350" customFormat="1" ht="17.100000000000001" customHeight="1">
      <c r="A658" s="186">
        <v>11</v>
      </c>
      <c r="B658" s="64" t="s">
        <v>163</v>
      </c>
      <c r="C658" s="113">
        <v>2</v>
      </c>
      <c r="D658" s="281">
        <v>8.1199999999999992</v>
      </c>
      <c r="E658" s="288">
        <v>16248.415000000001</v>
      </c>
      <c r="F658" s="198">
        <v>3249683</v>
      </c>
      <c r="G658" s="445">
        <v>139000</v>
      </c>
      <c r="H658" s="110">
        <v>15</v>
      </c>
    </row>
    <row r="659" spans="1:8" s="350" customFormat="1" ht="17.100000000000001" customHeight="1">
      <c r="A659" s="186"/>
      <c r="B659" s="64" t="s">
        <v>74</v>
      </c>
      <c r="C659" s="64"/>
      <c r="D659" s="309"/>
      <c r="E659" s="198"/>
      <c r="F659" s="64"/>
      <c r="G659" s="446">
        <v>7500000</v>
      </c>
      <c r="H659" s="423"/>
    </row>
    <row r="660" spans="1:8" s="350" customFormat="1" ht="17.100000000000001" customHeight="1">
      <c r="A660" s="186"/>
      <c r="B660" s="64" t="s">
        <v>48</v>
      </c>
      <c r="C660" s="64"/>
      <c r="D660" s="309"/>
      <c r="E660" s="198"/>
      <c r="F660" s="64"/>
      <c r="G660" s="447">
        <v>7400000</v>
      </c>
      <c r="H660" s="226"/>
    </row>
    <row r="661" spans="1:8" s="350" customFormat="1" ht="17.100000000000001" customHeight="1">
      <c r="A661" s="844" t="s">
        <v>49</v>
      </c>
      <c r="B661" s="845"/>
      <c r="C661" s="351">
        <f>SUM(C648:C660)</f>
        <v>198</v>
      </c>
      <c r="D661" s="351">
        <f t="shared" ref="D661:H661" si="47">SUM(D648:D660)</f>
        <v>1069.1788999999999</v>
      </c>
      <c r="E661" s="351">
        <f t="shared" si="47"/>
        <v>1291397.415</v>
      </c>
      <c r="F661" s="351">
        <f t="shared" si="47"/>
        <v>379874333</v>
      </c>
      <c r="G661" s="351">
        <f t="shared" si="47"/>
        <v>171249412</v>
      </c>
      <c r="H661" s="351">
        <f t="shared" si="47"/>
        <v>425</v>
      </c>
    </row>
    <row r="662" spans="1:8" s="350" customFormat="1" ht="17.100000000000001" customHeight="1">
      <c r="A662" s="364"/>
      <c r="B662" s="370"/>
      <c r="C662" s="370"/>
      <c r="D662" s="371"/>
      <c r="E662" s="371"/>
      <c r="F662" s="372"/>
      <c r="G662" s="372"/>
      <c r="H662" s="368"/>
    </row>
    <row r="663" spans="1:8" s="350" customFormat="1" ht="17.100000000000001" customHeight="1">
      <c r="A663" s="364"/>
      <c r="B663" s="370"/>
      <c r="C663" s="370"/>
      <c r="D663" s="371"/>
      <c r="E663" s="371"/>
      <c r="F663" s="372"/>
      <c r="G663" s="372"/>
      <c r="H663" s="368"/>
    </row>
    <row r="664" spans="1:8" s="350" customFormat="1" ht="17.100000000000001" customHeight="1">
      <c r="A664" s="838" t="s">
        <v>90</v>
      </c>
      <c r="B664" s="838"/>
      <c r="C664" s="838"/>
      <c r="D664" s="838"/>
      <c r="E664" s="838"/>
      <c r="F664" s="838"/>
      <c r="G664" s="838"/>
      <c r="H664" s="838"/>
    </row>
    <row r="665" spans="1:8" s="350" customFormat="1" ht="17.100000000000001" customHeight="1">
      <c r="A665" s="839" t="s">
        <v>182</v>
      </c>
      <c r="B665" s="839" t="s">
        <v>3</v>
      </c>
      <c r="C665" s="839" t="s">
        <v>4</v>
      </c>
      <c r="D665" s="352" t="s">
        <v>5</v>
      </c>
      <c r="E665" s="353" t="s">
        <v>6</v>
      </c>
      <c r="F665" s="354" t="s">
        <v>7</v>
      </c>
      <c r="G665" s="354" t="s">
        <v>8</v>
      </c>
      <c r="H665" s="353" t="s">
        <v>9</v>
      </c>
    </row>
    <row r="666" spans="1:8" s="350" customFormat="1" ht="17.100000000000001" customHeight="1">
      <c r="A666" s="840"/>
      <c r="B666" s="840"/>
      <c r="C666" s="840"/>
      <c r="D666" s="310" t="s">
        <v>317</v>
      </c>
      <c r="E666" s="355" t="s">
        <v>78</v>
      </c>
      <c r="F666" s="356" t="s">
        <v>79</v>
      </c>
      <c r="G666" s="356" t="s">
        <v>79</v>
      </c>
      <c r="H666" s="311" t="s">
        <v>12</v>
      </c>
    </row>
    <row r="667" spans="1:8" s="350" customFormat="1" ht="17.100000000000001" customHeight="1">
      <c r="A667" s="186">
        <v>1</v>
      </c>
      <c r="B667" s="64" t="s">
        <v>61</v>
      </c>
      <c r="C667" s="184">
        <v>83</v>
      </c>
      <c r="D667" s="184">
        <v>90.11</v>
      </c>
      <c r="E667" s="184">
        <v>710150</v>
      </c>
      <c r="F667" s="184">
        <v>681744000</v>
      </c>
      <c r="G667" s="248">
        <v>77428000</v>
      </c>
      <c r="H667" s="184">
        <v>2405</v>
      </c>
    </row>
    <row r="668" spans="1:8" s="350" customFormat="1" ht="17.100000000000001" customHeight="1">
      <c r="A668" s="110">
        <f>+A667+1</f>
        <v>2</v>
      </c>
      <c r="B668" s="64" t="s">
        <v>57</v>
      </c>
      <c r="C668" s="184">
        <v>56</v>
      </c>
      <c r="D668" s="184">
        <v>118.14</v>
      </c>
      <c r="E668" s="184">
        <v>365820</v>
      </c>
      <c r="F668" s="184">
        <v>332896200</v>
      </c>
      <c r="G668" s="248">
        <v>101042000</v>
      </c>
      <c r="H668" s="184">
        <v>745</v>
      </c>
    </row>
    <row r="669" spans="1:8" s="350" customFormat="1" ht="17.100000000000001" customHeight="1">
      <c r="A669" s="110">
        <f>+A668+1</f>
        <v>3</v>
      </c>
      <c r="B669" s="64" t="s">
        <v>207</v>
      </c>
      <c r="C669" s="184">
        <v>9</v>
      </c>
      <c r="D669" s="184">
        <v>14.72</v>
      </c>
      <c r="E669" s="184">
        <v>2525</v>
      </c>
      <c r="F669" s="184">
        <v>404000</v>
      </c>
      <c r="G669" s="248">
        <v>579000</v>
      </c>
      <c r="H669" s="184">
        <v>156</v>
      </c>
    </row>
    <row r="670" spans="1:8" s="350" customFormat="1" ht="17.100000000000001" customHeight="1">
      <c r="A670" s="110">
        <f>+A669+1</f>
        <v>4</v>
      </c>
      <c r="B670" s="64" t="s">
        <v>208</v>
      </c>
      <c r="C670" s="184">
        <v>27</v>
      </c>
      <c r="D670" s="184">
        <v>26.18</v>
      </c>
      <c r="E670" s="184">
        <v>315600</v>
      </c>
      <c r="F670" s="184">
        <v>41028000</v>
      </c>
      <c r="G670" s="248">
        <v>6713000</v>
      </c>
      <c r="H670" s="184">
        <v>760</v>
      </c>
    </row>
    <row r="671" spans="1:8" s="350" customFormat="1" ht="17.100000000000001" customHeight="1">
      <c r="A671" s="110">
        <f>+A670+1</f>
        <v>5</v>
      </c>
      <c r="B671" s="64" t="s">
        <v>189</v>
      </c>
      <c r="C671" s="184">
        <v>92</v>
      </c>
      <c r="D671" s="184">
        <v>91.88</v>
      </c>
      <c r="E671" s="184">
        <v>677400</v>
      </c>
      <c r="F671" s="184">
        <v>108384000</v>
      </c>
      <c r="G671" s="248">
        <v>11252000</v>
      </c>
      <c r="H671" s="184">
        <v>1040</v>
      </c>
    </row>
    <row r="672" spans="1:8" s="350" customFormat="1" ht="17.100000000000001" customHeight="1">
      <c r="A672" s="110">
        <v>6</v>
      </c>
      <c r="B672" s="64" t="s">
        <v>58</v>
      </c>
      <c r="C672" s="184">
        <v>0</v>
      </c>
      <c r="D672" s="184">
        <v>0</v>
      </c>
      <c r="E672" s="184">
        <v>645300</v>
      </c>
      <c r="F672" s="184">
        <v>141966000</v>
      </c>
      <c r="G672" s="248">
        <v>49286000</v>
      </c>
      <c r="H672" s="184">
        <v>600</v>
      </c>
    </row>
    <row r="673" spans="1:8" s="350" customFormat="1" ht="17.100000000000001" customHeight="1">
      <c r="A673" s="110">
        <v>7</v>
      </c>
      <c r="B673" s="279" t="s">
        <v>24</v>
      </c>
      <c r="C673" s="184">
        <v>4</v>
      </c>
      <c r="D673" s="184">
        <v>216.03</v>
      </c>
      <c r="E673" s="184">
        <v>26500</v>
      </c>
      <c r="F673" s="184">
        <v>24645000</v>
      </c>
      <c r="G673" s="448">
        <v>3617000</v>
      </c>
      <c r="H673" s="184">
        <v>525</v>
      </c>
    </row>
    <row r="674" spans="1:8" s="350" customFormat="1" ht="17.100000000000001" customHeight="1">
      <c r="A674" s="110">
        <v>8</v>
      </c>
      <c r="B674" s="279" t="s">
        <v>169</v>
      </c>
      <c r="C674" s="184">
        <v>20</v>
      </c>
      <c r="D674" s="184">
        <v>86.6</v>
      </c>
      <c r="E674" s="184">
        <v>23400</v>
      </c>
      <c r="F674" s="184">
        <v>6084000</v>
      </c>
      <c r="G674" s="448">
        <v>1367000</v>
      </c>
      <c r="H674" s="184">
        <v>270</v>
      </c>
    </row>
    <row r="675" spans="1:8" s="350" customFormat="1" ht="17.100000000000001" customHeight="1">
      <c r="A675" s="110"/>
      <c r="B675" s="64" t="s">
        <v>74</v>
      </c>
      <c r="C675" s="339"/>
      <c r="D675" s="449"/>
      <c r="E675" s="450"/>
      <c r="F675" s="286"/>
      <c r="G675" s="451">
        <v>9020000</v>
      </c>
      <c r="H675" s="339"/>
    </row>
    <row r="676" spans="1:8" s="350" customFormat="1" ht="17.100000000000001" customHeight="1">
      <c r="A676" s="110"/>
      <c r="B676" s="64" t="s">
        <v>48</v>
      </c>
      <c r="C676" s="183"/>
      <c r="D676" s="452"/>
      <c r="E676" s="453"/>
      <c r="F676" s="286"/>
      <c r="G676" s="454">
        <v>26449000</v>
      </c>
      <c r="H676" s="183"/>
    </row>
    <row r="677" spans="1:8" s="350" customFormat="1" ht="17.100000000000001" customHeight="1">
      <c r="A677" s="844" t="s">
        <v>49</v>
      </c>
      <c r="B677" s="845"/>
      <c r="C677" s="351">
        <f>SUM(C667:C676)</f>
        <v>291</v>
      </c>
      <c r="D677" s="351">
        <f t="shared" ref="D677:H677" si="48">SUM(D667:D676)</f>
        <v>643.66</v>
      </c>
      <c r="E677" s="351">
        <f t="shared" si="48"/>
        <v>2766695</v>
      </c>
      <c r="F677" s="351">
        <f t="shared" si="48"/>
        <v>1337151200</v>
      </c>
      <c r="G677" s="351">
        <f t="shared" si="48"/>
        <v>286753000</v>
      </c>
      <c r="H677" s="351">
        <f t="shared" si="48"/>
        <v>6501</v>
      </c>
    </row>
    <row r="678" spans="1:8" s="350" customFormat="1" ht="17.100000000000001" customHeight="1">
      <c r="A678" s="378"/>
      <c r="B678" s="379"/>
      <c r="C678" s="379"/>
      <c r="D678" s="380"/>
      <c r="E678" s="380"/>
      <c r="F678" s="381"/>
      <c r="G678" s="381"/>
      <c r="H678" s="382"/>
    </row>
    <row r="679" spans="1:8" s="350" customFormat="1" ht="17.100000000000001" customHeight="1">
      <c r="A679" s="838" t="s">
        <v>137</v>
      </c>
      <c r="B679" s="838"/>
      <c r="C679" s="838"/>
      <c r="D679" s="838"/>
      <c r="E679" s="838"/>
      <c r="F679" s="838"/>
      <c r="G679" s="838"/>
      <c r="H679" s="838"/>
    </row>
    <row r="680" spans="1:8" s="350" customFormat="1" ht="17.100000000000001" customHeight="1">
      <c r="A680" s="839" t="s">
        <v>182</v>
      </c>
      <c r="B680" s="839" t="s">
        <v>3</v>
      </c>
      <c r="C680" s="839" t="s">
        <v>4</v>
      </c>
      <c r="D680" s="352" t="s">
        <v>5</v>
      </c>
      <c r="E680" s="353" t="s">
        <v>6</v>
      </c>
      <c r="F680" s="354" t="s">
        <v>7</v>
      </c>
      <c r="G680" s="354" t="s">
        <v>8</v>
      </c>
      <c r="H680" s="353" t="s">
        <v>9</v>
      </c>
    </row>
    <row r="681" spans="1:8" s="350" customFormat="1" ht="17.100000000000001" customHeight="1">
      <c r="A681" s="840"/>
      <c r="B681" s="840"/>
      <c r="C681" s="840"/>
      <c r="D681" s="310" t="s">
        <v>317</v>
      </c>
      <c r="E681" s="355" t="s">
        <v>78</v>
      </c>
      <c r="F681" s="356" t="s">
        <v>79</v>
      </c>
      <c r="G681" s="356" t="s">
        <v>79</v>
      </c>
      <c r="H681" s="311" t="s">
        <v>12</v>
      </c>
    </row>
    <row r="682" spans="1:8" s="350" customFormat="1" ht="17.100000000000001" customHeight="1">
      <c r="A682" s="186">
        <v>1</v>
      </c>
      <c r="B682" s="64" t="s">
        <v>59</v>
      </c>
      <c r="C682" s="110">
        <v>43</v>
      </c>
      <c r="D682" s="64">
        <v>30.72</v>
      </c>
      <c r="E682" s="199">
        <v>3253510</v>
      </c>
      <c r="F682" s="199">
        <v>1301404000</v>
      </c>
      <c r="G682" s="199">
        <v>164616000</v>
      </c>
      <c r="H682" s="110">
        <v>750</v>
      </c>
    </row>
    <row r="683" spans="1:8" s="350" customFormat="1" ht="17.100000000000001" customHeight="1">
      <c r="A683" s="110">
        <v>2</v>
      </c>
      <c r="B683" s="64" t="s">
        <v>61</v>
      </c>
      <c r="C683" s="110">
        <v>1</v>
      </c>
      <c r="D683" s="64">
        <v>1</v>
      </c>
      <c r="E683" s="199">
        <v>0</v>
      </c>
      <c r="F683" s="199">
        <v>0</v>
      </c>
      <c r="G683" s="199">
        <v>0</v>
      </c>
      <c r="H683" s="110">
        <v>0</v>
      </c>
    </row>
    <row r="684" spans="1:8" s="350" customFormat="1" ht="17.100000000000001" customHeight="1">
      <c r="A684" s="110">
        <v>3</v>
      </c>
      <c r="B684" s="64" t="s">
        <v>68</v>
      </c>
      <c r="C684" s="110">
        <v>31</v>
      </c>
      <c r="D684" s="64">
        <v>37.35</v>
      </c>
      <c r="E684" s="199">
        <v>19230</v>
      </c>
      <c r="F684" s="199">
        <v>3846000</v>
      </c>
      <c r="G684" s="199">
        <v>1300000</v>
      </c>
      <c r="H684" s="110">
        <v>100</v>
      </c>
    </row>
    <row r="685" spans="1:8" s="350" customFormat="1" ht="17.100000000000001" customHeight="1">
      <c r="A685" s="110">
        <v>4</v>
      </c>
      <c r="B685" s="64" t="s">
        <v>57</v>
      </c>
      <c r="C685" s="110">
        <v>91</v>
      </c>
      <c r="D685" s="64">
        <v>216.96</v>
      </c>
      <c r="E685" s="199">
        <v>289770</v>
      </c>
      <c r="F685" s="199">
        <v>289770000</v>
      </c>
      <c r="G685" s="199">
        <v>37302000</v>
      </c>
      <c r="H685" s="110">
        <v>950</v>
      </c>
    </row>
    <row r="686" spans="1:8" s="350" customFormat="1" ht="17.100000000000001" customHeight="1">
      <c r="A686" s="110">
        <v>5</v>
      </c>
      <c r="B686" s="64" t="s">
        <v>62</v>
      </c>
      <c r="C686" s="110">
        <v>183</v>
      </c>
      <c r="D686" s="64">
        <v>205</v>
      </c>
      <c r="E686" s="199">
        <v>2385640</v>
      </c>
      <c r="F686" s="199">
        <v>477128000</v>
      </c>
      <c r="G686" s="199">
        <v>39507000</v>
      </c>
      <c r="H686" s="110">
        <v>1550</v>
      </c>
    </row>
    <row r="687" spans="1:8" s="350" customFormat="1" ht="17.100000000000001" customHeight="1">
      <c r="A687" s="110">
        <v>6</v>
      </c>
      <c r="B687" s="64" t="s">
        <v>58</v>
      </c>
      <c r="C687" s="110">
        <v>5</v>
      </c>
      <c r="D687" s="64">
        <v>19484</v>
      </c>
      <c r="E687" s="315">
        <v>7782140</v>
      </c>
      <c r="F687" s="315">
        <v>1945535000</v>
      </c>
      <c r="G687" s="315">
        <v>181805000</v>
      </c>
      <c r="H687" s="110">
        <v>800</v>
      </c>
    </row>
    <row r="688" spans="1:8" s="350" customFormat="1" ht="17.100000000000001" customHeight="1">
      <c r="A688" s="110">
        <v>7</v>
      </c>
      <c r="B688" s="64" t="s">
        <v>66</v>
      </c>
      <c r="C688" s="112">
        <v>0</v>
      </c>
      <c r="D688" s="279">
        <v>0</v>
      </c>
      <c r="E688" s="226">
        <v>172600</v>
      </c>
      <c r="F688" s="226">
        <v>0</v>
      </c>
      <c r="G688" s="455">
        <v>450000</v>
      </c>
      <c r="H688" s="112">
        <v>0</v>
      </c>
    </row>
    <row r="689" spans="1:8" s="350" customFormat="1" ht="17.100000000000001" customHeight="1">
      <c r="A689" s="186">
        <v>8</v>
      </c>
      <c r="B689" s="273" t="s">
        <v>25</v>
      </c>
      <c r="C689" s="112">
        <v>24</v>
      </c>
      <c r="D689" s="279">
        <v>551</v>
      </c>
      <c r="E689" s="226">
        <v>511200</v>
      </c>
      <c r="F689" s="226">
        <v>178920000</v>
      </c>
      <c r="G689" s="455">
        <v>23000000</v>
      </c>
      <c r="H689" s="112">
        <v>500</v>
      </c>
    </row>
    <row r="690" spans="1:8" s="350" customFormat="1" ht="17.100000000000001" customHeight="1">
      <c r="A690" s="110">
        <v>9</v>
      </c>
      <c r="B690" s="277" t="s">
        <v>169</v>
      </c>
      <c r="C690" s="112">
        <v>13</v>
      </c>
      <c r="D690" s="279">
        <v>112</v>
      </c>
      <c r="E690" s="226">
        <v>22200</v>
      </c>
      <c r="F690" s="226">
        <v>5550000</v>
      </c>
      <c r="G690" s="455">
        <v>1000000</v>
      </c>
      <c r="H690" s="112">
        <v>200</v>
      </c>
    </row>
    <row r="691" spans="1:8" s="350" customFormat="1" ht="17.100000000000001" customHeight="1">
      <c r="A691" s="110"/>
      <c r="B691" s="64" t="s">
        <v>74</v>
      </c>
      <c r="C691" s="110"/>
      <c r="D691" s="279"/>
      <c r="E691" s="226"/>
      <c r="F691" s="226"/>
      <c r="G691" s="314">
        <v>33600000</v>
      </c>
      <c r="H691" s="110"/>
    </row>
    <row r="692" spans="1:8" s="350" customFormat="1" ht="17.100000000000001" customHeight="1">
      <c r="A692" s="110"/>
      <c r="B692" s="64" t="s">
        <v>48</v>
      </c>
      <c r="C692" s="110"/>
      <c r="D692" s="279"/>
      <c r="E692" s="226"/>
      <c r="F692" s="226"/>
      <c r="G692" s="314">
        <v>43984000</v>
      </c>
      <c r="H692" s="110"/>
    </row>
    <row r="693" spans="1:8" s="350" customFormat="1" ht="17.100000000000001" customHeight="1">
      <c r="A693" s="844" t="s">
        <v>49</v>
      </c>
      <c r="B693" s="845"/>
      <c r="C693" s="351">
        <f>SUM(C682:C692)</f>
        <v>391</v>
      </c>
      <c r="D693" s="351">
        <f t="shared" ref="D693:H693" si="49">SUM(D682:D692)</f>
        <v>20638.03</v>
      </c>
      <c r="E693" s="351">
        <f t="shared" si="49"/>
        <v>14436290</v>
      </c>
      <c r="F693" s="351">
        <f t="shared" si="49"/>
        <v>4202153000</v>
      </c>
      <c r="G693" s="351">
        <f t="shared" si="49"/>
        <v>526564000</v>
      </c>
      <c r="H693" s="351">
        <f t="shared" si="49"/>
        <v>4850</v>
      </c>
    </row>
    <row r="694" spans="1:8" s="350" customFormat="1" ht="17.100000000000001" customHeight="1">
      <c r="A694" s="364"/>
      <c r="B694" s="370"/>
      <c r="C694" s="370"/>
      <c r="D694" s="371"/>
      <c r="E694" s="371"/>
      <c r="F694" s="372"/>
      <c r="G694" s="372"/>
      <c r="H694" s="368"/>
    </row>
    <row r="695" spans="1:8" s="350" customFormat="1" ht="17.100000000000001" customHeight="1">
      <c r="A695" s="838" t="s">
        <v>209</v>
      </c>
      <c r="B695" s="838"/>
      <c r="C695" s="838"/>
      <c r="D695" s="838"/>
      <c r="E695" s="838"/>
      <c r="F695" s="838"/>
      <c r="G695" s="838"/>
      <c r="H695" s="838"/>
    </row>
    <row r="696" spans="1:8" s="350" customFormat="1" ht="17.100000000000001" customHeight="1">
      <c r="A696" s="839" t="s">
        <v>182</v>
      </c>
      <c r="B696" s="839" t="s">
        <v>3</v>
      </c>
      <c r="C696" s="839" t="s">
        <v>4</v>
      </c>
      <c r="D696" s="352" t="s">
        <v>5</v>
      </c>
      <c r="E696" s="353" t="s">
        <v>6</v>
      </c>
      <c r="F696" s="354" t="s">
        <v>7</v>
      </c>
      <c r="G696" s="354" t="s">
        <v>8</v>
      </c>
      <c r="H696" s="353" t="s">
        <v>9</v>
      </c>
    </row>
    <row r="697" spans="1:8" s="350" customFormat="1" ht="17.100000000000001" customHeight="1">
      <c r="A697" s="840"/>
      <c r="B697" s="840"/>
      <c r="C697" s="840"/>
      <c r="D697" s="310" t="s">
        <v>317</v>
      </c>
      <c r="E697" s="355" t="s">
        <v>78</v>
      </c>
      <c r="F697" s="356" t="s">
        <v>79</v>
      </c>
      <c r="G697" s="356" t="s">
        <v>79</v>
      </c>
      <c r="H697" s="311" t="s">
        <v>12</v>
      </c>
    </row>
    <row r="698" spans="1:8" s="350" customFormat="1" ht="17.100000000000001" customHeight="1">
      <c r="A698" s="186">
        <v>1</v>
      </c>
      <c r="B698" s="64" t="s">
        <v>53</v>
      </c>
      <c r="C698" s="195">
        <v>0</v>
      </c>
      <c r="D698" s="329">
        <v>0</v>
      </c>
      <c r="E698" s="195">
        <v>4636800</v>
      </c>
      <c r="F698" s="195">
        <v>3964464000</v>
      </c>
      <c r="G698" s="195">
        <v>151400000</v>
      </c>
      <c r="H698" s="199">
        <v>8</v>
      </c>
    </row>
    <row r="699" spans="1:8" s="350" customFormat="1" ht="17.100000000000001" customHeight="1">
      <c r="A699" s="186">
        <v>2</v>
      </c>
      <c r="B699" s="277" t="s">
        <v>30</v>
      </c>
      <c r="C699" s="184">
        <v>13</v>
      </c>
      <c r="D699" s="184">
        <v>929.75</v>
      </c>
      <c r="E699" s="184">
        <v>434709.59</v>
      </c>
      <c r="F699" s="184">
        <v>228222225</v>
      </c>
      <c r="G699" s="276">
        <v>56501000</v>
      </c>
      <c r="H699" s="110">
        <v>130</v>
      </c>
    </row>
    <row r="700" spans="1:8" s="350" customFormat="1" ht="17.100000000000001" customHeight="1">
      <c r="A700" s="110"/>
      <c r="B700" s="64" t="s">
        <v>74</v>
      </c>
      <c r="C700" s="290"/>
      <c r="D700" s="456"/>
      <c r="E700" s="456"/>
      <c r="F700" s="416"/>
      <c r="G700" s="184">
        <v>5518000</v>
      </c>
      <c r="H700" s="110"/>
    </row>
    <row r="701" spans="1:8" s="350" customFormat="1" ht="17.100000000000001" customHeight="1">
      <c r="A701" s="110"/>
      <c r="B701" s="64" t="s">
        <v>48</v>
      </c>
      <c r="C701" s="290"/>
      <c r="D701" s="329"/>
      <c r="E701" s="210"/>
      <c r="F701" s="290"/>
      <c r="G701" s="396">
        <v>2179000</v>
      </c>
      <c r="H701" s="199"/>
    </row>
    <row r="702" spans="1:8" s="350" customFormat="1" ht="17.100000000000001" customHeight="1">
      <c r="A702" s="844" t="s">
        <v>49</v>
      </c>
      <c r="B702" s="845"/>
      <c r="C702" s="351">
        <f>SUM(C698:C701)</f>
        <v>13</v>
      </c>
      <c r="D702" s="351">
        <f t="shared" ref="D702:H702" si="50">SUM(D698:D701)</f>
        <v>929.75</v>
      </c>
      <c r="E702" s="351">
        <f t="shared" si="50"/>
        <v>5071509.59</v>
      </c>
      <c r="F702" s="351">
        <f t="shared" si="50"/>
        <v>4192686225</v>
      </c>
      <c r="G702" s="351">
        <f t="shared" si="50"/>
        <v>215598000</v>
      </c>
      <c r="H702" s="351">
        <f t="shared" si="50"/>
        <v>138</v>
      </c>
    </row>
    <row r="703" spans="1:8" s="350" customFormat="1" ht="17.100000000000001" customHeight="1">
      <c r="A703" s="364"/>
      <c r="B703" s="370"/>
      <c r="C703" s="370"/>
      <c r="D703" s="371"/>
      <c r="E703" s="371"/>
      <c r="F703" s="372"/>
      <c r="G703" s="372"/>
      <c r="H703" s="368"/>
    </row>
    <row r="704" spans="1:8" s="350" customFormat="1" ht="17.100000000000001" customHeight="1">
      <c r="A704" s="838" t="s">
        <v>115</v>
      </c>
      <c r="B704" s="838"/>
      <c r="C704" s="838"/>
      <c r="D704" s="838"/>
      <c r="E704" s="838"/>
      <c r="F704" s="838"/>
      <c r="G704" s="838"/>
      <c r="H704" s="838"/>
    </row>
    <row r="705" spans="1:8" s="350" customFormat="1" ht="17.100000000000001" customHeight="1">
      <c r="A705" s="839" t="s">
        <v>182</v>
      </c>
      <c r="B705" s="839" t="s">
        <v>3</v>
      </c>
      <c r="C705" s="839" t="s">
        <v>4</v>
      </c>
      <c r="D705" s="352" t="s">
        <v>5</v>
      </c>
      <c r="E705" s="353" t="s">
        <v>6</v>
      </c>
      <c r="F705" s="354" t="s">
        <v>7</v>
      </c>
      <c r="G705" s="354" t="s">
        <v>8</v>
      </c>
      <c r="H705" s="353" t="s">
        <v>9</v>
      </c>
    </row>
    <row r="706" spans="1:8" s="350" customFormat="1" ht="17.100000000000001" customHeight="1">
      <c r="A706" s="840"/>
      <c r="B706" s="840"/>
      <c r="C706" s="840"/>
      <c r="D706" s="310" t="s">
        <v>317</v>
      </c>
      <c r="E706" s="355" t="s">
        <v>78</v>
      </c>
      <c r="F706" s="356" t="s">
        <v>79</v>
      </c>
      <c r="G706" s="356" t="s">
        <v>79</v>
      </c>
      <c r="H706" s="311" t="s">
        <v>12</v>
      </c>
    </row>
    <row r="707" spans="1:8" s="350" customFormat="1" ht="17.100000000000001" customHeight="1">
      <c r="A707" s="186">
        <v>1</v>
      </c>
      <c r="B707" s="64" t="s">
        <v>62</v>
      </c>
      <c r="C707" s="64">
        <v>64</v>
      </c>
      <c r="D707" s="457">
        <v>58.92</v>
      </c>
      <c r="E707" s="204">
        <v>103703</v>
      </c>
      <c r="F707" s="204">
        <v>5185150</v>
      </c>
      <c r="G707" s="301">
        <v>2800000</v>
      </c>
      <c r="H707" s="199">
        <v>155</v>
      </c>
    </row>
    <row r="708" spans="1:8" s="350" customFormat="1" ht="17.100000000000001" customHeight="1">
      <c r="A708" s="110">
        <f>+A707+1</f>
        <v>2</v>
      </c>
      <c r="B708" s="64" t="s">
        <v>66</v>
      </c>
      <c r="C708" s="64">
        <v>28</v>
      </c>
      <c r="D708" s="457">
        <v>30.1</v>
      </c>
      <c r="E708" s="204">
        <v>5760</v>
      </c>
      <c r="F708" s="226">
        <v>1152000</v>
      </c>
      <c r="G708" s="314">
        <v>635000</v>
      </c>
      <c r="H708" s="199">
        <v>85</v>
      </c>
    </row>
    <row r="709" spans="1:8" s="350" customFormat="1" ht="17.100000000000001" customHeight="1">
      <c r="A709" s="110">
        <v>3</v>
      </c>
      <c r="B709" s="64" t="s">
        <v>53</v>
      </c>
      <c r="C709" s="64">
        <v>0</v>
      </c>
      <c r="D709" s="457">
        <v>0</v>
      </c>
      <c r="E709" s="204">
        <v>29600</v>
      </c>
      <c r="F709" s="226">
        <v>29600000</v>
      </c>
      <c r="G709" s="301">
        <v>740000</v>
      </c>
      <c r="H709" s="199">
        <v>225</v>
      </c>
    </row>
    <row r="710" spans="1:8" s="350" customFormat="1" ht="17.100000000000001" customHeight="1">
      <c r="A710" s="110">
        <f>+A709+1</f>
        <v>4</v>
      </c>
      <c r="B710" s="64" t="s">
        <v>72</v>
      </c>
      <c r="C710" s="64">
        <v>2</v>
      </c>
      <c r="D710" s="457">
        <v>1.65</v>
      </c>
      <c r="E710" s="204">
        <v>0</v>
      </c>
      <c r="F710" s="204">
        <v>0</v>
      </c>
      <c r="G710" s="301">
        <v>21000</v>
      </c>
      <c r="H710" s="199">
        <v>3</v>
      </c>
    </row>
    <row r="711" spans="1:8" s="350" customFormat="1" ht="17.100000000000001" customHeight="1">
      <c r="A711" s="110">
        <f>+A710+1</f>
        <v>5</v>
      </c>
      <c r="B711" s="64" t="s">
        <v>58</v>
      </c>
      <c r="C711" s="64">
        <v>0</v>
      </c>
      <c r="D711" s="457">
        <v>0</v>
      </c>
      <c r="E711" s="204">
        <v>5960526</v>
      </c>
      <c r="F711" s="204">
        <v>298026300</v>
      </c>
      <c r="G711" s="301">
        <v>227822000</v>
      </c>
      <c r="H711" s="199">
        <v>1350</v>
      </c>
    </row>
    <row r="712" spans="1:8" s="350" customFormat="1" ht="17.100000000000001" customHeight="1">
      <c r="A712" s="110">
        <v>6</v>
      </c>
      <c r="B712" s="277" t="s">
        <v>39</v>
      </c>
      <c r="C712" s="183">
        <v>59</v>
      </c>
      <c r="D712" s="458">
        <v>302.54750000000001</v>
      </c>
      <c r="E712" s="204">
        <v>74224</v>
      </c>
      <c r="F712" s="204">
        <v>22267200</v>
      </c>
      <c r="G712" s="428">
        <v>6362000</v>
      </c>
      <c r="H712" s="315">
        <v>105</v>
      </c>
    </row>
    <row r="713" spans="1:8" s="350" customFormat="1" ht="17.100000000000001" customHeight="1">
      <c r="A713" s="110">
        <v>7</v>
      </c>
      <c r="B713" s="277" t="s">
        <v>40</v>
      </c>
      <c r="C713" s="183">
        <v>0</v>
      </c>
      <c r="D713" s="458">
        <v>0</v>
      </c>
      <c r="E713" s="204">
        <v>31809</v>
      </c>
      <c r="F713" s="204">
        <v>9542700</v>
      </c>
      <c r="G713" s="428">
        <v>2160000</v>
      </c>
      <c r="H713" s="315">
        <v>0</v>
      </c>
    </row>
    <row r="714" spans="1:8" s="350" customFormat="1" ht="17.100000000000001" customHeight="1">
      <c r="A714" s="110">
        <v>8</v>
      </c>
      <c r="B714" s="277" t="s">
        <v>43</v>
      </c>
      <c r="C714" s="183">
        <v>4</v>
      </c>
      <c r="D714" s="458">
        <v>37.409999999999997</v>
      </c>
      <c r="E714" s="204">
        <v>0</v>
      </c>
      <c r="F714" s="204">
        <v>0</v>
      </c>
      <c r="G714" s="428">
        <v>0</v>
      </c>
      <c r="H714" s="315">
        <v>0</v>
      </c>
    </row>
    <row r="715" spans="1:8" s="350" customFormat="1" ht="17.100000000000001" customHeight="1">
      <c r="A715" s="110"/>
      <c r="B715" s="64" t="s">
        <v>74</v>
      </c>
      <c r="C715" s="183"/>
      <c r="D715" s="458"/>
      <c r="E715" s="327"/>
      <c r="F715" s="204"/>
      <c r="G715" s="428">
        <v>12645000</v>
      </c>
      <c r="H715" s="315"/>
    </row>
    <row r="716" spans="1:8" s="350" customFormat="1" ht="17.100000000000001" customHeight="1">
      <c r="A716" s="110"/>
      <c r="B716" s="64" t="s">
        <v>48</v>
      </c>
      <c r="C716" s="183"/>
      <c r="D716" s="452"/>
      <c r="E716" s="334"/>
      <c r="F716" s="222"/>
      <c r="G716" s="183">
        <v>348427000</v>
      </c>
      <c r="H716" s="315"/>
    </row>
    <row r="717" spans="1:8" s="350" customFormat="1" ht="17.100000000000001" customHeight="1">
      <c r="A717" s="844" t="s">
        <v>49</v>
      </c>
      <c r="B717" s="845"/>
      <c r="C717" s="351">
        <f>SUM(C707:C716)</f>
        <v>157</v>
      </c>
      <c r="D717" s="351">
        <f t="shared" ref="D717:H717" si="51">SUM(D707:D716)</f>
        <v>430.62750000000005</v>
      </c>
      <c r="E717" s="351">
        <f t="shared" si="51"/>
        <v>6205622</v>
      </c>
      <c r="F717" s="351">
        <f t="shared" si="51"/>
        <v>365773350</v>
      </c>
      <c r="G717" s="351">
        <f t="shared" si="51"/>
        <v>601612000</v>
      </c>
      <c r="H717" s="351">
        <f t="shared" si="51"/>
        <v>1923</v>
      </c>
    </row>
    <row r="718" spans="1:8" s="350" customFormat="1" ht="17.100000000000001" customHeight="1">
      <c r="A718" s="378"/>
      <c r="B718" s="379"/>
      <c r="C718" s="379"/>
      <c r="D718" s="380"/>
      <c r="E718" s="380"/>
      <c r="F718" s="381"/>
      <c r="G718" s="381"/>
      <c r="H718" s="382"/>
    </row>
    <row r="719" spans="1:8" s="350" customFormat="1" ht="17.100000000000001" customHeight="1">
      <c r="A719" s="838" t="s">
        <v>82</v>
      </c>
      <c r="B719" s="838"/>
      <c r="C719" s="838"/>
      <c r="D719" s="838"/>
      <c r="E719" s="838"/>
      <c r="F719" s="838"/>
      <c r="G719" s="838"/>
      <c r="H719" s="838"/>
    </row>
    <row r="720" spans="1:8" s="350" customFormat="1" ht="17.100000000000001" customHeight="1">
      <c r="A720" s="839" t="s">
        <v>182</v>
      </c>
      <c r="B720" s="839" t="s">
        <v>3</v>
      </c>
      <c r="C720" s="839" t="s">
        <v>4</v>
      </c>
      <c r="D720" s="352" t="s">
        <v>5</v>
      </c>
      <c r="E720" s="353" t="s">
        <v>6</v>
      </c>
      <c r="F720" s="354" t="s">
        <v>7</v>
      </c>
      <c r="G720" s="354" t="s">
        <v>8</v>
      </c>
      <c r="H720" s="353" t="s">
        <v>9</v>
      </c>
    </row>
    <row r="721" spans="1:8" s="350" customFormat="1" ht="17.100000000000001" customHeight="1">
      <c r="A721" s="840"/>
      <c r="B721" s="840"/>
      <c r="C721" s="840"/>
      <c r="D721" s="310" t="s">
        <v>317</v>
      </c>
      <c r="E721" s="355" t="s">
        <v>78</v>
      </c>
      <c r="F721" s="356" t="s">
        <v>79</v>
      </c>
      <c r="G721" s="356" t="s">
        <v>79</v>
      </c>
      <c r="H721" s="311" t="s">
        <v>12</v>
      </c>
    </row>
    <row r="722" spans="1:8" s="350" customFormat="1" ht="17.100000000000001" customHeight="1">
      <c r="A722" s="186">
        <v>1</v>
      </c>
      <c r="B722" s="64" t="s">
        <v>61</v>
      </c>
      <c r="C722" s="64">
        <v>76</v>
      </c>
      <c r="D722" s="64">
        <v>122.27</v>
      </c>
      <c r="E722" s="198">
        <v>299465</v>
      </c>
      <c r="F722" s="198">
        <v>479144000</v>
      </c>
      <c r="G722" s="64">
        <v>112627000</v>
      </c>
      <c r="H722" s="199">
        <v>532</v>
      </c>
    </row>
    <row r="723" spans="1:8" s="350" customFormat="1" ht="17.100000000000001" customHeight="1">
      <c r="A723" s="186">
        <v>2</v>
      </c>
      <c r="B723" s="286" t="s">
        <v>23</v>
      </c>
      <c r="C723" s="64">
        <v>1</v>
      </c>
      <c r="D723" s="64">
        <v>31</v>
      </c>
      <c r="E723" s="198">
        <v>3500</v>
      </c>
      <c r="F723" s="198">
        <v>2502500</v>
      </c>
      <c r="G723" s="64">
        <v>300000</v>
      </c>
      <c r="H723" s="199">
        <v>11</v>
      </c>
    </row>
    <row r="724" spans="1:8" s="350" customFormat="1" ht="17.100000000000001" customHeight="1">
      <c r="A724" s="186">
        <v>3</v>
      </c>
      <c r="B724" s="64" t="s">
        <v>57</v>
      </c>
      <c r="C724" s="64">
        <v>3</v>
      </c>
      <c r="D724" s="64">
        <v>6.35</v>
      </c>
      <c r="E724" s="198">
        <v>8702</v>
      </c>
      <c r="F724" s="198">
        <v>16098700</v>
      </c>
      <c r="G724" s="64">
        <v>1871000</v>
      </c>
      <c r="H724" s="199">
        <v>35</v>
      </c>
    </row>
    <row r="725" spans="1:8" s="350" customFormat="1" ht="17.100000000000001" customHeight="1">
      <c r="A725" s="186">
        <v>4</v>
      </c>
      <c r="B725" s="64" t="s">
        <v>59</v>
      </c>
      <c r="C725" s="64">
        <v>38</v>
      </c>
      <c r="D725" s="64">
        <v>952.57</v>
      </c>
      <c r="E725" s="198">
        <v>49089</v>
      </c>
      <c r="F725" s="198">
        <v>17181150</v>
      </c>
      <c r="G725" s="64">
        <v>4418000</v>
      </c>
      <c r="H725" s="199">
        <v>296</v>
      </c>
    </row>
    <row r="726" spans="1:8" s="350" customFormat="1" ht="17.100000000000001" customHeight="1">
      <c r="A726" s="186">
        <v>5</v>
      </c>
      <c r="B726" s="64" t="s">
        <v>62</v>
      </c>
      <c r="C726" s="64">
        <v>143</v>
      </c>
      <c r="D726" s="64">
        <v>153.30000000000001</v>
      </c>
      <c r="E726" s="198">
        <v>2418957</v>
      </c>
      <c r="F726" s="198">
        <v>1088530650</v>
      </c>
      <c r="G726" s="64">
        <v>114194820</v>
      </c>
      <c r="H726" s="199">
        <v>685</v>
      </c>
    </row>
    <row r="727" spans="1:8" s="350" customFormat="1" ht="17.100000000000001" customHeight="1">
      <c r="A727" s="186">
        <v>6</v>
      </c>
      <c r="B727" s="64" t="s">
        <v>205</v>
      </c>
      <c r="C727" s="64">
        <v>9</v>
      </c>
      <c r="D727" s="64">
        <v>17.739999999999998</v>
      </c>
      <c r="E727" s="198">
        <v>9333</v>
      </c>
      <c r="F727" s="198">
        <v>4666500</v>
      </c>
      <c r="G727" s="64">
        <v>560000</v>
      </c>
      <c r="H727" s="199">
        <v>35</v>
      </c>
    </row>
    <row r="728" spans="1:8" s="350" customFormat="1" ht="17.100000000000001" customHeight="1">
      <c r="A728" s="186">
        <v>7</v>
      </c>
      <c r="B728" s="64" t="s">
        <v>58</v>
      </c>
      <c r="C728" s="64">
        <v>0</v>
      </c>
      <c r="D728" s="64">
        <v>0</v>
      </c>
      <c r="E728" s="198">
        <v>0</v>
      </c>
      <c r="F728" s="198">
        <v>0</v>
      </c>
      <c r="G728" s="198">
        <v>0</v>
      </c>
      <c r="H728" s="199">
        <v>0</v>
      </c>
    </row>
    <row r="729" spans="1:8" s="350" customFormat="1" ht="17.100000000000001" customHeight="1">
      <c r="A729" s="186">
        <v>8</v>
      </c>
      <c r="B729" s="64" t="s">
        <v>71</v>
      </c>
      <c r="C729" s="64">
        <v>16</v>
      </c>
      <c r="D729" s="64">
        <v>28.13</v>
      </c>
      <c r="E729" s="198">
        <v>27125</v>
      </c>
      <c r="F729" s="198">
        <v>40687500</v>
      </c>
      <c r="G729" s="64">
        <v>6510000</v>
      </c>
      <c r="H729" s="199">
        <v>115</v>
      </c>
    </row>
    <row r="730" spans="1:8" s="350" customFormat="1" ht="17.100000000000001" customHeight="1">
      <c r="A730" s="186">
        <v>9</v>
      </c>
      <c r="B730" s="64" t="s">
        <v>45</v>
      </c>
      <c r="C730" s="64">
        <v>33</v>
      </c>
      <c r="D730" s="64">
        <v>1488.01</v>
      </c>
      <c r="E730" s="198">
        <v>85567</v>
      </c>
      <c r="F730" s="198">
        <v>21391750</v>
      </c>
      <c r="G730" s="64">
        <v>18183000</v>
      </c>
      <c r="H730" s="199">
        <v>80</v>
      </c>
    </row>
    <row r="731" spans="1:8" s="350" customFormat="1" ht="17.100000000000001" customHeight="1">
      <c r="A731" s="186">
        <v>10</v>
      </c>
      <c r="B731" s="64" t="s">
        <v>26</v>
      </c>
      <c r="C731" s="64">
        <v>4</v>
      </c>
      <c r="D731" s="64">
        <v>559.69000000000005</v>
      </c>
      <c r="E731" s="198">
        <v>350390</v>
      </c>
      <c r="F731" s="198">
        <v>210234000</v>
      </c>
      <c r="G731" s="64">
        <v>28849000</v>
      </c>
      <c r="H731" s="199">
        <v>21</v>
      </c>
    </row>
    <row r="732" spans="1:8" s="350" customFormat="1" ht="17.100000000000001" customHeight="1">
      <c r="A732" s="186">
        <v>11</v>
      </c>
      <c r="B732" s="64" t="s">
        <v>38</v>
      </c>
      <c r="C732" s="64">
        <v>2</v>
      </c>
      <c r="D732" s="64">
        <v>32.08</v>
      </c>
      <c r="E732" s="198">
        <v>3734</v>
      </c>
      <c r="F732" s="198">
        <v>1325570</v>
      </c>
      <c r="G732" s="64">
        <v>280000</v>
      </c>
      <c r="H732" s="199">
        <v>12</v>
      </c>
    </row>
    <row r="733" spans="1:8" s="350" customFormat="1" ht="17.100000000000001" customHeight="1">
      <c r="A733" s="186">
        <v>12</v>
      </c>
      <c r="B733" s="64" t="s">
        <v>177</v>
      </c>
      <c r="C733" s="64">
        <v>4</v>
      </c>
      <c r="D733" s="64">
        <v>137.19999999999999</v>
      </c>
      <c r="E733" s="198">
        <v>37333</v>
      </c>
      <c r="F733" s="198">
        <v>16799850</v>
      </c>
      <c r="G733" s="64">
        <v>896000</v>
      </c>
      <c r="H733" s="199">
        <v>21</v>
      </c>
    </row>
    <row r="734" spans="1:8" s="350" customFormat="1" ht="17.100000000000001" customHeight="1">
      <c r="A734" s="186">
        <v>13</v>
      </c>
      <c r="B734" s="64" t="s">
        <v>25</v>
      </c>
      <c r="C734" s="64">
        <v>4</v>
      </c>
      <c r="D734" s="64">
        <v>137.19999999999999</v>
      </c>
      <c r="E734" s="198">
        <v>340</v>
      </c>
      <c r="F734" s="198">
        <v>153000</v>
      </c>
      <c r="G734" s="64">
        <v>17000</v>
      </c>
      <c r="H734" s="199">
        <v>24</v>
      </c>
    </row>
    <row r="735" spans="1:8" s="350" customFormat="1" ht="17.100000000000001" customHeight="1">
      <c r="A735" s="186">
        <v>14</v>
      </c>
      <c r="B735" s="64" t="s">
        <v>24</v>
      </c>
      <c r="C735" s="64">
        <v>12</v>
      </c>
      <c r="D735" s="64">
        <v>202.38</v>
      </c>
      <c r="E735" s="198">
        <v>41095</v>
      </c>
      <c r="F735" s="198">
        <v>15205150</v>
      </c>
      <c r="G735" s="64">
        <v>7135000</v>
      </c>
      <c r="H735" s="199">
        <v>66</v>
      </c>
    </row>
    <row r="736" spans="1:8" s="350" customFormat="1" ht="17.100000000000001" customHeight="1">
      <c r="A736" s="186">
        <v>15</v>
      </c>
      <c r="B736" s="64" t="s">
        <v>40</v>
      </c>
      <c r="C736" s="64">
        <v>58</v>
      </c>
      <c r="D736" s="64">
        <v>328.85</v>
      </c>
      <c r="E736" s="198">
        <v>230167</v>
      </c>
      <c r="F736" s="198">
        <v>57541750</v>
      </c>
      <c r="G736" s="64">
        <v>13810000</v>
      </c>
      <c r="H736" s="199">
        <v>125</v>
      </c>
    </row>
    <row r="737" spans="1:8" s="350" customFormat="1" ht="17.100000000000001" customHeight="1">
      <c r="A737" s="186">
        <v>16</v>
      </c>
      <c r="B737" s="64" t="s">
        <v>39</v>
      </c>
      <c r="C737" s="64">
        <v>58</v>
      </c>
      <c r="D737" s="64">
        <v>657.7</v>
      </c>
      <c r="E737" s="198">
        <v>8391.7999999999993</v>
      </c>
      <c r="F737" s="198">
        <v>2055990.9999999998</v>
      </c>
      <c r="G737" s="64">
        <v>705000</v>
      </c>
      <c r="H737" s="199">
        <v>175</v>
      </c>
    </row>
    <row r="738" spans="1:8" s="350" customFormat="1" ht="17.100000000000001" customHeight="1">
      <c r="A738" s="186">
        <v>17</v>
      </c>
      <c r="B738" s="277" t="s">
        <v>43</v>
      </c>
      <c r="C738" s="64">
        <v>2</v>
      </c>
      <c r="D738" s="64">
        <v>9</v>
      </c>
      <c r="E738" s="198">
        <v>1543</v>
      </c>
      <c r="F738" s="198">
        <v>1103245</v>
      </c>
      <c r="G738" s="64">
        <v>108000</v>
      </c>
      <c r="H738" s="199">
        <v>12</v>
      </c>
    </row>
    <row r="739" spans="1:8" s="350" customFormat="1" ht="17.100000000000001" customHeight="1">
      <c r="A739" s="186"/>
      <c r="B739" s="64" t="s">
        <v>74</v>
      </c>
      <c r="C739" s="64"/>
      <c r="D739" s="312"/>
      <c r="E739" s="309"/>
      <c r="F739" s="198"/>
      <c r="G739" s="64">
        <v>42352000</v>
      </c>
      <c r="H739" s="199"/>
    </row>
    <row r="740" spans="1:8" s="350" customFormat="1" ht="17.100000000000001" customHeight="1">
      <c r="A740" s="110"/>
      <c r="B740" s="64" t="s">
        <v>48</v>
      </c>
      <c r="C740" s="64"/>
      <c r="D740" s="312"/>
      <c r="E740" s="309"/>
      <c r="F740" s="198"/>
      <c r="G740" s="64">
        <v>3794595</v>
      </c>
      <c r="H740" s="199"/>
    </row>
    <row r="741" spans="1:8" s="350" customFormat="1" ht="17.100000000000001" customHeight="1">
      <c r="A741" s="844" t="s">
        <v>49</v>
      </c>
      <c r="B741" s="845"/>
      <c r="C741" s="351">
        <f>SUM(C722:C740)</f>
        <v>463</v>
      </c>
      <c r="D741" s="351">
        <f t="shared" ref="D741:H741" si="52">SUM(D722:D740)</f>
        <v>4863.4699999999993</v>
      </c>
      <c r="E741" s="351">
        <f t="shared" si="52"/>
        <v>3574731.8</v>
      </c>
      <c r="F741" s="351">
        <f t="shared" si="52"/>
        <v>1974621306</v>
      </c>
      <c r="G741" s="351">
        <f t="shared" si="52"/>
        <v>356610415</v>
      </c>
      <c r="H741" s="351">
        <f t="shared" si="52"/>
        <v>2245</v>
      </c>
    </row>
    <row r="742" spans="1:8" ht="15.75">
      <c r="A742" s="104"/>
      <c r="B742" s="68"/>
      <c r="C742" s="68"/>
      <c r="D742" s="105"/>
      <c r="E742" s="105"/>
      <c r="F742" s="94"/>
      <c r="G742" s="94"/>
      <c r="H742" s="71"/>
    </row>
    <row r="743" spans="1:8" ht="30.75">
      <c r="A743" s="841" t="s">
        <v>180</v>
      </c>
      <c r="B743" s="841"/>
      <c r="C743" s="841"/>
      <c r="D743" s="841"/>
      <c r="E743" s="841"/>
      <c r="F743" s="841"/>
      <c r="G743" s="841"/>
      <c r="H743" s="841"/>
    </row>
    <row r="744" spans="1:8" ht="25.5">
      <c r="A744" s="842" t="s">
        <v>210</v>
      </c>
      <c r="B744" s="842"/>
      <c r="C744" s="842"/>
      <c r="D744" s="842"/>
      <c r="E744" s="842"/>
      <c r="F744" s="842"/>
      <c r="G744" s="842"/>
      <c r="H744" s="842"/>
    </row>
    <row r="745" spans="1:8" ht="22.5">
      <c r="A745" s="843" t="s">
        <v>321</v>
      </c>
      <c r="B745" s="843"/>
      <c r="C745" s="843"/>
      <c r="D745" s="843"/>
      <c r="E745" s="843"/>
      <c r="F745" s="843"/>
      <c r="G745" s="843"/>
      <c r="H745" s="843"/>
    </row>
    <row r="746" spans="1:8">
      <c r="A746" s="114"/>
      <c r="B746" s="114"/>
      <c r="C746" s="114"/>
      <c r="D746" s="114"/>
      <c r="E746" s="114"/>
      <c r="F746" s="114"/>
      <c r="G746" s="114"/>
      <c r="H746" s="114"/>
    </row>
    <row r="747" spans="1:8" ht="17.100000000000001" customHeight="1">
      <c r="A747" s="836" t="s">
        <v>182</v>
      </c>
      <c r="B747" s="836" t="s">
        <v>3</v>
      </c>
      <c r="C747" s="836" t="s">
        <v>4</v>
      </c>
      <c r="D747" s="657" t="s">
        <v>5</v>
      </c>
      <c r="E747" s="658" t="s">
        <v>6</v>
      </c>
      <c r="F747" s="659" t="s">
        <v>7</v>
      </c>
      <c r="G747" s="659" t="s">
        <v>8</v>
      </c>
      <c r="H747" s="658" t="s">
        <v>9</v>
      </c>
    </row>
    <row r="748" spans="1:8" ht="17.100000000000001" customHeight="1">
      <c r="A748" s="837"/>
      <c r="B748" s="871"/>
      <c r="C748" s="837"/>
      <c r="D748" s="660" t="s">
        <v>317</v>
      </c>
      <c r="E748" s="661" t="s">
        <v>78</v>
      </c>
      <c r="F748" s="662" t="s">
        <v>79</v>
      </c>
      <c r="G748" s="662" t="s">
        <v>79</v>
      </c>
      <c r="H748" s="663" t="s">
        <v>12</v>
      </c>
    </row>
    <row r="749" spans="1:8" s="647" customFormat="1" ht="17.100000000000001" customHeight="1">
      <c r="A749" s="147">
        <v>1</v>
      </c>
      <c r="B749" s="148" t="s">
        <v>211</v>
      </c>
      <c r="C749" s="136">
        <f>C16</f>
        <v>792</v>
      </c>
      <c r="D749" s="641">
        <f t="shared" ref="D749:H749" si="53">D16</f>
        <v>2860.4399999999996</v>
      </c>
      <c r="E749" s="145">
        <f t="shared" si="53"/>
        <v>1360382</v>
      </c>
      <c r="F749" s="136">
        <f t="shared" si="53"/>
        <v>1048714700</v>
      </c>
      <c r="G749" s="136">
        <f t="shared" si="53"/>
        <v>206444000</v>
      </c>
      <c r="H749" s="147">
        <f t="shared" si="53"/>
        <v>20</v>
      </c>
    </row>
    <row r="750" spans="1:8" s="647" customFormat="1" ht="17.100000000000001" customHeight="1">
      <c r="A750" s="147">
        <v>2</v>
      </c>
      <c r="B750" s="148" t="s">
        <v>212</v>
      </c>
      <c r="C750" s="136">
        <f t="shared" ref="C750:H750" si="54">C31</f>
        <v>466</v>
      </c>
      <c r="D750" s="641">
        <f t="shared" si="54"/>
        <v>1435.65</v>
      </c>
      <c r="E750" s="145">
        <f t="shared" si="54"/>
        <v>29937480</v>
      </c>
      <c r="F750" s="136">
        <f t="shared" si="54"/>
        <v>7600903110</v>
      </c>
      <c r="G750" s="136">
        <f t="shared" si="54"/>
        <v>109545930</v>
      </c>
      <c r="H750" s="147">
        <f t="shared" si="54"/>
        <v>1921</v>
      </c>
    </row>
    <row r="751" spans="1:8" s="647" customFormat="1" ht="17.100000000000001" customHeight="1">
      <c r="A751" s="147">
        <v>3</v>
      </c>
      <c r="B751" s="148" t="s">
        <v>213</v>
      </c>
      <c r="C751" s="136">
        <f t="shared" ref="C751:H751" si="55">C48</f>
        <v>227</v>
      </c>
      <c r="D751" s="641">
        <f t="shared" si="55"/>
        <v>1414.9931000000001</v>
      </c>
      <c r="E751" s="145">
        <f t="shared" si="55"/>
        <v>6180817.5999999996</v>
      </c>
      <c r="F751" s="136">
        <f t="shared" si="55"/>
        <v>3936892383</v>
      </c>
      <c r="G751" s="136">
        <f t="shared" si="55"/>
        <v>457300000</v>
      </c>
      <c r="H751" s="147">
        <f t="shared" si="55"/>
        <v>3526</v>
      </c>
    </row>
    <row r="752" spans="1:8" s="647" customFormat="1" ht="17.100000000000001" customHeight="1">
      <c r="A752" s="147">
        <v>4</v>
      </c>
      <c r="B752" s="148" t="s">
        <v>143</v>
      </c>
      <c r="C752" s="136">
        <f t="shared" ref="C752:H752" si="56">C61</f>
        <v>83</v>
      </c>
      <c r="D752" s="641">
        <f t="shared" si="56"/>
        <v>102.99000000000001</v>
      </c>
      <c r="E752" s="145">
        <f t="shared" si="56"/>
        <v>2381555</v>
      </c>
      <c r="F752" s="136">
        <f t="shared" si="56"/>
        <v>1604786300</v>
      </c>
      <c r="G752" s="136">
        <f>G61</f>
        <v>276388000</v>
      </c>
      <c r="H752" s="147">
        <f t="shared" si="56"/>
        <v>19187</v>
      </c>
    </row>
    <row r="753" spans="1:8" s="647" customFormat="1" ht="17.100000000000001" customHeight="1">
      <c r="A753" s="147">
        <v>5</v>
      </c>
      <c r="B753" s="148" t="s">
        <v>148</v>
      </c>
      <c r="C753" s="136">
        <f t="shared" ref="C753:H753" si="57">C75</f>
        <v>127</v>
      </c>
      <c r="D753" s="641">
        <f t="shared" si="57"/>
        <v>306.70949999999999</v>
      </c>
      <c r="E753" s="145">
        <f t="shared" si="57"/>
        <v>1535849.83</v>
      </c>
      <c r="F753" s="136">
        <f t="shared" si="57"/>
        <v>1292909624</v>
      </c>
      <c r="G753" s="136">
        <f t="shared" si="57"/>
        <v>309395000</v>
      </c>
      <c r="H753" s="147">
        <f t="shared" si="57"/>
        <v>1370</v>
      </c>
    </row>
    <row r="754" spans="1:8" s="647" customFormat="1" ht="17.100000000000001" customHeight="1">
      <c r="A754" s="147">
        <v>6</v>
      </c>
      <c r="B754" s="648" t="s">
        <v>214</v>
      </c>
      <c r="C754" s="136">
        <f t="shared" ref="C754:H754" si="58">C88</f>
        <v>44</v>
      </c>
      <c r="D754" s="641">
        <f t="shared" si="58"/>
        <v>202.27</v>
      </c>
      <c r="E754" s="145">
        <f t="shared" si="58"/>
        <v>2179868</v>
      </c>
      <c r="F754" s="145">
        <f t="shared" si="58"/>
        <v>321121610</v>
      </c>
      <c r="G754" s="145">
        <f t="shared" si="58"/>
        <v>95145000</v>
      </c>
      <c r="H754" s="147">
        <f t="shared" si="58"/>
        <v>520</v>
      </c>
    </row>
    <row r="755" spans="1:8" s="647" customFormat="1" ht="17.100000000000001" customHeight="1">
      <c r="A755" s="147">
        <v>7</v>
      </c>
      <c r="B755" s="148" t="s">
        <v>149</v>
      </c>
      <c r="C755" s="136">
        <f t="shared" ref="C755:H755" si="59">C105</f>
        <v>406</v>
      </c>
      <c r="D755" s="641">
        <f t="shared" si="59"/>
        <v>9212.4909000000007</v>
      </c>
      <c r="E755" s="145">
        <f t="shared" si="59"/>
        <v>4670629</v>
      </c>
      <c r="F755" s="136">
        <f t="shared" si="59"/>
        <v>1020397010</v>
      </c>
      <c r="G755" s="136">
        <f t="shared" si="59"/>
        <v>605891829</v>
      </c>
      <c r="H755" s="147">
        <f t="shared" si="59"/>
        <v>2258</v>
      </c>
    </row>
    <row r="756" spans="1:8" s="647" customFormat="1" ht="17.100000000000001" customHeight="1">
      <c r="A756" s="147">
        <v>8</v>
      </c>
      <c r="B756" s="648" t="s">
        <v>215</v>
      </c>
      <c r="C756" s="136">
        <f t="shared" ref="C756:H756" si="60">C121</f>
        <v>302</v>
      </c>
      <c r="D756" s="641">
        <f t="shared" si="60"/>
        <v>3492.77</v>
      </c>
      <c r="E756" s="145">
        <f t="shared" si="60"/>
        <v>7086385.4800000004</v>
      </c>
      <c r="F756" s="145">
        <f t="shared" si="60"/>
        <v>721774500</v>
      </c>
      <c r="G756" s="145">
        <f t="shared" si="60"/>
        <v>129153613</v>
      </c>
      <c r="H756" s="147">
        <f t="shared" si="60"/>
        <v>1525</v>
      </c>
    </row>
    <row r="757" spans="1:8" s="647" customFormat="1" ht="17.100000000000001" customHeight="1">
      <c r="A757" s="147">
        <v>9</v>
      </c>
      <c r="B757" s="148" t="s">
        <v>216</v>
      </c>
      <c r="C757" s="136">
        <f t="shared" ref="C757:H757" si="61">C136</f>
        <v>15</v>
      </c>
      <c r="D757" s="641">
        <f t="shared" si="61"/>
        <v>1907.2922999999998</v>
      </c>
      <c r="E757" s="145">
        <f t="shared" si="61"/>
        <v>2696440</v>
      </c>
      <c r="F757" s="136">
        <f t="shared" si="61"/>
        <v>2231924000</v>
      </c>
      <c r="G757" s="136">
        <f t="shared" si="61"/>
        <v>317866000</v>
      </c>
      <c r="H757" s="147">
        <f t="shared" si="61"/>
        <v>12758</v>
      </c>
    </row>
    <row r="758" spans="1:8" s="647" customFormat="1" ht="17.100000000000001" customHeight="1">
      <c r="A758" s="147">
        <v>10</v>
      </c>
      <c r="B758" s="148" t="s">
        <v>217</v>
      </c>
      <c r="C758" s="136">
        <f t="shared" ref="C758:H758" si="62">C145</f>
        <v>477</v>
      </c>
      <c r="D758" s="641">
        <f t="shared" si="62"/>
        <v>487.88350000000003</v>
      </c>
      <c r="E758" s="145">
        <f>E145</f>
        <v>14602298</v>
      </c>
      <c r="F758" s="136">
        <f t="shared" si="62"/>
        <v>432753315</v>
      </c>
      <c r="G758" s="136">
        <f t="shared" si="62"/>
        <v>504603124</v>
      </c>
      <c r="H758" s="147">
        <f t="shared" si="62"/>
        <v>2198</v>
      </c>
    </row>
    <row r="759" spans="1:8" s="647" customFormat="1" ht="17.100000000000001" customHeight="1">
      <c r="A759" s="147">
        <v>11</v>
      </c>
      <c r="B759" s="148" t="s">
        <v>218</v>
      </c>
      <c r="C759" s="136">
        <f t="shared" ref="C759:H759" si="63">C168</f>
        <v>1129</v>
      </c>
      <c r="D759" s="641">
        <f t="shared" si="63"/>
        <v>14326.991400000001</v>
      </c>
      <c r="E759" s="145">
        <f t="shared" si="63"/>
        <v>15839555</v>
      </c>
      <c r="F759" s="136">
        <f t="shared" si="63"/>
        <v>6081469450</v>
      </c>
      <c r="G759" s="136">
        <f t="shared" si="63"/>
        <v>700223940</v>
      </c>
      <c r="H759" s="147">
        <f t="shared" si="63"/>
        <v>16376</v>
      </c>
    </row>
    <row r="760" spans="1:8" s="647" customFormat="1" ht="17.100000000000001" customHeight="1">
      <c r="A760" s="147">
        <v>12</v>
      </c>
      <c r="B760" s="148" t="s">
        <v>219</v>
      </c>
      <c r="C760" s="136">
        <f t="shared" ref="C760:H760" si="64">C185</f>
        <v>238</v>
      </c>
      <c r="D760" s="641">
        <f t="shared" si="64"/>
        <v>11239.73</v>
      </c>
      <c r="E760" s="145">
        <f t="shared" si="64"/>
        <v>14739163</v>
      </c>
      <c r="F760" s="136">
        <f t="shared" si="64"/>
        <v>4485686015</v>
      </c>
      <c r="G760" s="136">
        <f t="shared" si="64"/>
        <v>755705049</v>
      </c>
      <c r="H760" s="147">
        <f t="shared" si="64"/>
        <v>2988</v>
      </c>
    </row>
    <row r="761" spans="1:8" s="647" customFormat="1" ht="17.100000000000001" customHeight="1">
      <c r="A761" s="147">
        <v>13</v>
      </c>
      <c r="B761" s="148" t="s">
        <v>220</v>
      </c>
      <c r="C761" s="136">
        <f t="shared" ref="C761:H761" si="65">C193</f>
        <v>354</v>
      </c>
      <c r="D761" s="641">
        <f t="shared" si="65"/>
        <v>1169.511</v>
      </c>
      <c r="E761" s="145">
        <f t="shared" si="65"/>
        <v>1099700</v>
      </c>
      <c r="F761" s="136">
        <f t="shared" si="65"/>
        <v>1099700000</v>
      </c>
      <c r="G761" s="136">
        <f t="shared" si="65"/>
        <v>366911000</v>
      </c>
      <c r="H761" s="147">
        <f t="shared" si="65"/>
        <v>3540</v>
      </c>
    </row>
    <row r="762" spans="1:8" s="647" customFormat="1" ht="17.100000000000001" customHeight="1">
      <c r="A762" s="147">
        <v>14</v>
      </c>
      <c r="B762" s="148" t="s">
        <v>221</v>
      </c>
      <c r="C762" s="136">
        <f t="shared" ref="C762:H762" si="66">C208</f>
        <v>562</v>
      </c>
      <c r="D762" s="641">
        <f t="shared" si="66"/>
        <v>1107.1533999999999</v>
      </c>
      <c r="E762" s="145">
        <f t="shared" si="66"/>
        <v>720364</v>
      </c>
      <c r="F762" s="136">
        <f t="shared" si="66"/>
        <v>291489300</v>
      </c>
      <c r="G762" s="136">
        <f t="shared" si="66"/>
        <v>106911795</v>
      </c>
      <c r="H762" s="147">
        <f t="shared" si="66"/>
        <v>6827</v>
      </c>
    </row>
    <row r="763" spans="1:8" s="647" customFormat="1" ht="17.100000000000001" customHeight="1">
      <c r="A763" s="147">
        <v>15</v>
      </c>
      <c r="B763" s="148" t="s">
        <v>310</v>
      </c>
      <c r="C763" s="136">
        <f t="shared" ref="C763:H763" si="67">C220</f>
        <v>220</v>
      </c>
      <c r="D763" s="641">
        <f t="shared" si="67"/>
        <v>251.39</v>
      </c>
      <c r="E763" s="136">
        <f t="shared" si="67"/>
        <v>4619472</v>
      </c>
      <c r="F763" s="136">
        <f t="shared" si="67"/>
        <v>1743281110</v>
      </c>
      <c r="G763" s="136">
        <f t="shared" si="67"/>
        <v>153711982</v>
      </c>
      <c r="H763" s="136">
        <f t="shared" si="67"/>
        <v>35</v>
      </c>
    </row>
    <row r="764" spans="1:8" s="647" customFormat="1" ht="17.100000000000001" customHeight="1">
      <c r="A764" s="147">
        <v>16</v>
      </c>
      <c r="B764" s="148" t="s">
        <v>222</v>
      </c>
      <c r="C764" s="136">
        <f t="shared" ref="C764:H764" si="68">C244</f>
        <v>78</v>
      </c>
      <c r="D764" s="641">
        <f t="shared" si="68"/>
        <v>2683.7521999999999</v>
      </c>
      <c r="E764" s="145">
        <f t="shared" si="68"/>
        <v>3593379.4999999995</v>
      </c>
      <c r="F764" s="136">
        <f t="shared" si="68"/>
        <v>1245288288</v>
      </c>
      <c r="G764" s="136">
        <f t="shared" si="68"/>
        <v>127693926</v>
      </c>
      <c r="H764" s="147">
        <f t="shared" si="68"/>
        <v>2081</v>
      </c>
    </row>
    <row r="765" spans="1:8" s="647" customFormat="1" ht="17.100000000000001" customHeight="1">
      <c r="A765" s="147">
        <v>17</v>
      </c>
      <c r="B765" s="648" t="s">
        <v>223</v>
      </c>
      <c r="C765" s="145">
        <f>SUM(C259)</f>
        <v>119</v>
      </c>
      <c r="D765" s="641">
        <f>SUM(D259)</f>
        <v>624.26499999999999</v>
      </c>
      <c r="E765" s="145">
        <f>SUM(E259)</f>
        <v>478858</v>
      </c>
      <c r="F765" s="145">
        <f>F259</f>
        <v>154067540</v>
      </c>
      <c r="G765" s="145">
        <f>G259</f>
        <v>86051652</v>
      </c>
      <c r="H765" s="147">
        <f>H259</f>
        <v>400</v>
      </c>
    </row>
    <row r="766" spans="1:8" s="647" customFormat="1" ht="17.100000000000001" customHeight="1">
      <c r="A766" s="147">
        <v>18</v>
      </c>
      <c r="B766" s="148" t="s">
        <v>224</v>
      </c>
      <c r="C766" s="136">
        <f t="shared" ref="C766:H766" si="69">C270</f>
        <v>167</v>
      </c>
      <c r="D766" s="641">
        <f t="shared" si="69"/>
        <v>1861.46</v>
      </c>
      <c r="E766" s="145">
        <f t="shared" si="69"/>
        <v>1410410</v>
      </c>
      <c r="F766" s="136">
        <f t="shared" si="69"/>
        <v>1039752500</v>
      </c>
      <c r="G766" s="136">
        <f t="shared" si="69"/>
        <v>227220000</v>
      </c>
      <c r="H766" s="147">
        <f t="shared" si="69"/>
        <v>1700</v>
      </c>
    </row>
    <row r="767" spans="1:8" s="647" customFormat="1" ht="17.100000000000001" customHeight="1">
      <c r="A767" s="147">
        <v>19</v>
      </c>
      <c r="B767" s="148" t="s">
        <v>151</v>
      </c>
      <c r="C767" s="136">
        <f t="shared" ref="C767:H767" si="70">C283</f>
        <v>142</v>
      </c>
      <c r="D767" s="641">
        <f t="shared" si="70"/>
        <v>758.27449999999999</v>
      </c>
      <c r="E767" s="145">
        <f t="shared" si="70"/>
        <v>711743.22</v>
      </c>
      <c r="F767" s="136">
        <f t="shared" si="70"/>
        <v>727427816.87</v>
      </c>
      <c r="G767" s="136">
        <f t="shared" si="70"/>
        <v>194246854</v>
      </c>
      <c r="H767" s="147">
        <f t="shared" si="70"/>
        <v>1270</v>
      </c>
    </row>
    <row r="768" spans="1:8" s="647" customFormat="1" ht="17.100000000000001" customHeight="1">
      <c r="A768" s="147">
        <v>20</v>
      </c>
      <c r="B768" s="148" t="s">
        <v>104</v>
      </c>
      <c r="C768" s="136">
        <f t="shared" ref="C768:H768" si="71">C296</f>
        <v>257</v>
      </c>
      <c r="D768" s="641">
        <f t="shared" si="71"/>
        <v>6462.4669999999996</v>
      </c>
      <c r="E768" s="145">
        <f t="shared" si="71"/>
        <v>4344089.21</v>
      </c>
      <c r="F768" s="136">
        <f t="shared" si="71"/>
        <v>866229280</v>
      </c>
      <c r="G768" s="136">
        <f t="shared" si="71"/>
        <v>323093000</v>
      </c>
      <c r="H768" s="147">
        <f t="shared" si="71"/>
        <v>2432</v>
      </c>
    </row>
    <row r="769" spans="1:8" s="647" customFormat="1" ht="17.100000000000001" customHeight="1">
      <c r="A769" s="147">
        <v>21</v>
      </c>
      <c r="B769" s="648" t="s">
        <v>225</v>
      </c>
      <c r="C769" s="136">
        <f t="shared" ref="C769:H769" si="72">C306</f>
        <v>5</v>
      </c>
      <c r="D769" s="641">
        <f t="shared" si="72"/>
        <v>2923.38</v>
      </c>
      <c r="E769" s="145">
        <f t="shared" si="72"/>
        <v>4484025</v>
      </c>
      <c r="F769" s="145">
        <f t="shared" si="72"/>
        <v>3833841375</v>
      </c>
      <c r="G769" s="145">
        <f t="shared" si="72"/>
        <v>158183107</v>
      </c>
      <c r="H769" s="146">
        <f t="shared" si="72"/>
        <v>12</v>
      </c>
    </row>
    <row r="770" spans="1:8" s="647" customFormat="1" ht="17.100000000000001" customHeight="1">
      <c r="A770" s="147">
        <v>22</v>
      </c>
      <c r="B770" s="148" t="s">
        <v>152</v>
      </c>
      <c r="C770" s="649">
        <f t="shared" ref="C770:H770" si="73">C326</f>
        <v>564</v>
      </c>
      <c r="D770" s="650">
        <f t="shared" si="73"/>
        <v>1996.8959999999997</v>
      </c>
      <c r="E770" s="152">
        <f t="shared" si="73"/>
        <v>3483076.4350000001</v>
      </c>
      <c r="F770" s="649">
        <f t="shared" si="73"/>
        <v>1351956592.8</v>
      </c>
      <c r="G770" s="649">
        <f t="shared" si="73"/>
        <v>242367000</v>
      </c>
      <c r="H770" s="651">
        <f t="shared" si="73"/>
        <v>3955</v>
      </c>
    </row>
    <row r="771" spans="1:8" s="647" customFormat="1" ht="17.100000000000001" customHeight="1">
      <c r="A771" s="147">
        <v>23</v>
      </c>
      <c r="B771" s="148" t="s">
        <v>226</v>
      </c>
      <c r="C771" s="649">
        <f t="shared" ref="C771:H771" si="74">C347</f>
        <v>840</v>
      </c>
      <c r="D771" s="650">
        <f t="shared" si="74"/>
        <v>1780.6096</v>
      </c>
      <c r="E771" s="152">
        <f t="shared" si="74"/>
        <v>18858200</v>
      </c>
      <c r="F771" s="649">
        <f t="shared" si="74"/>
        <v>1921359000</v>
      </c>
      <c r="G771" s="649">
        <f t="shared" si="74"/>
        <v>749193000</v>
      </c>
      <c r="H771" s="651">
        <f t="shared" si="74"/>
        <v>15040</v>
      </c>
    </row>
    <row r="772" spans="1:8" s="647" customFormat="1" ht="17.100000000000001" customHeight="1">
      <c r="A772" s="147">
        <v>24</v>
      </c>
      <c r="B772" s="148" t="s">
        <v>227</v>
      </c>
      <c r="C772" s="652">
        <f t="shared" ref="C772:H772" si="75">C360</f>
        <v>592</v>
      </c>
      <c r="D772" s="653">
        <f t="shared" si="75"/>
        <v>43268.210000000006</v>
      </c>
      <c r="E772" s="161">
        <f t="shared" si="75"/>
        <v>5070223</v>
      </c>
      <c r="F772" s="652">
        <f t="shared" si="75"/>
        <v>5047759820</v>
      </c>
      <c r="G772" s="652">
        <f t="shared" si="75"/>
        <v>524716447</v>
      </c>
      <c r="H772" s="654">
        <f t="shared" si="75"/>
        <v>4605</v>
      </c>
    </row>
    <row r="773" spans="1:8" s="647" customFormat="1" ht="17.100000000000001" customHeight="1">
      <c r="A773" s="147">
        <v>25</v>
      </c>
      <c r="B773" s="148" t="s">
        <v>127</v>
      </c>
      <c r="C773" s="649">
        <f t="shared" ref="C773:H773" si="76">C375</f>
        <v>132</v>
      </c>
      <c r="D773" s="650">
        <f t="shared" si="76"/>
        <v>3233.8250000000003</v>
      </c>
      <c r="E773" s="152">
        <f t="shared" si="76"/>
        <v>5306497</v>
      </c>
      <c r="F773" s="649">
        <f t="shared" si="76"/>
        <v>1854451970</v>
      </c>
      <c r="G773" s="649">
        <f t="shared" si="76"/>
        <v>164310000</v>
      </c>
      <c r="H773" s="651">
        <f t="shared" si="76"/>
        <v>4475</v>
      </c>
    </row>
    <row r="774" spans="1:8" s="647" customFormat="1" ht="17.100000000000001" customHeight="1">
      <c r="A774" s="147">
        <v>26</v>
      </c>
      <c r="B774" s="648" t="s">
        <v>228</v>
      </c>
      <c r="C774" s="649">
        <f t="shared" ref="C774:H774" si="77">C394</f>
        <v>478</v>
      </c>
      <c r="D774" s="650">
        <f t="shared" si="77"/>
        <v>1017.1476</v>
      </c>
      <c r="E774" s="152">
        <f t="shared" si="77"/>
        <v>10144318</v>
      </c>
      <c r="F774" s="152">
        <f t="shared" si="77"/>
        <v>3097659100</v>
      </c>
      <c r="G774" s="152">
        <f t="shared" si="77"/>
        <v>718883000</v>
      </c>
      <c r="H774" s="651">
        <f t="shared" si="77"/>
        <v>4420</v>
      </c>
    </row>
    <row r="775" spans="1:8" s="647" customFormat="1" ht="17.100000000000001" customHeight="1">
      <c r="A775" s="147">
        <v>27</v>
      </c>
      <c r="B775" s="148" t="s">
        <v>229</v>
      </c>
      <c r="C775" s="649">
        <f t="shared" ref="C775:H775" si="78">C408</f>
        <v>415</v>
      </c>
      <c r="D775" s="650">
        <f t="shared" si="78"/>
        <v>1674.6799999999998</v>
      </c>
      <c r="E775" s="152">
        <f t="shared" si="78"/>
        <v>14042002</v>
      </c>
      <c r="F775" s="649">
        <f t="shared" si="78"/>
        <v>2446394830</v>
      </c>
      <c r="G775" s="152">
        <f t="shared" si="78"/>
        <v>1088243000</v>
      </c>
      <c r="H775" s="655">
        <f t="shared" si="78"/>
        <v>20245</v>
      </c>
    </row>
    <row r="776" spans="1:8" s="647" customFormat="1" ht="17.100000000000001" customHeight="1">
      <c r="A776" s="147">
        <v>28</v>
      </c>
      <c r="B776" s="148" t="s">
        <v>230</v>
      </c>
      <c r="C776" s="649">
        <f t="shared" ref="C776:H776" si="79">C426</f>
        <v>279</v>
      </c>
      <c r="D776" s="650">
        <f t="shared" si="79"/>
        <v>5135.9441000000006</v>
      </c>
      <c r="E776" s="152">
        <f t="shared" si="79"/>
        <v>8887360</v>
      </c>
      <c r="F776" s="649">
        <f t="shared" si="79"/>
        <v>3066813310</v>
      </c>
      <c r="G776" s="649">
        <f t="shared" si="79"/>
        <v>249031000</v>
      </c>
      <c r="H776" s="651">
        <f t="shared" si="79"/>
        <v>23240</v>
      </c>
    </row>
    <row r="777" spans="1:8" s="647" customFormat="1" ht="17.100000000000001" customHeight="1">
      <c r="A777" s="147">
        <v>29</v>
      </c>
      <c r="B777" s="148" t="s">
        <v>231</v>
      </c>
      <c r="C777" s="136">
        <f t="shared" ref="C777:H777" si="80">C440</f>
        <v>89</v>
      </c>
      <c r="D777" s="641">
        <f t="shared" si="80"/>
        <v>237.33999999999997</v>
      </c>
      <c r="E777" s="145">
        <f t="shared" si="80"/>
        <v>5518641</v>
      </c>
      <c r="F777" s="136">
        <f t="shared" si="80"/>
        <v>1164975450</v>
      </c>
      <c r="G777" s="136">
        <f t="shared" si="80"/>
        <v>132265000</v>
      </c>
      <c r="H777" s="147">
        <f t="shared" si="80"/>
        <v>273</v>
      </c>
    </row>
    <row r="778" spans="1:8" s="647" customFormat="1" ht="17.100000000000001" customHeight="1">
      <c r="A778" s="147">
        <v>30</v>
      </c>
      <c r="B778" s="148" t="s">
        <v>87</v>
      </c>
      <c r="C778" s="136">
        <f t="shared" ref="C778:H778" si="81">C461</f>
        <v>334</v>
      </c>
      <c r="D778" s="641">
        <f t="shared" si="81"/>
        <v>3306.8229000000001</v>
      </c>
      <c r="E778" s="145">
        <f t="shared" si="81"/>
        <v>6759600.1800000006</v>
      </c>
      <c r="F778" s="136">
        <f t="shared" si="81"/>
        <v>967662831.66999996</v>
      </c>
      <c r="G778" s="136">
        <f t="shared" si="81"/>
        <v>314060000</v>
      </c>
      <c r="H778" s="147">
        <f t="shared" si="81"/>
        <v>1201</v>
      </c>
    </row>
    <row r="779" spans="1:8" s="647" customFormat="1" ht="17.100000000000001" customHeight="1">
      <c r="A779" s="147">
        <v>31</v>
      </c>
      <c r="B779" s="148" t="s">
        <v>232</v>
      </c>
      <c r="C779" s="136">
        <f t="shared" ref="C779:H779" si="82">C470</f>
        <v>159</v>
      </c>
      <c r="D779" s="641">
        <f t="shared" si="82"/>
        <v>159.05000000000001</v>
      </c>
      <c r="E779" s="145">
        <f t="shared" si="82"/>
        <v>831328</v>
      </c>
      <c r="F779" s="136">
        <f t="shared" si="82"/>
        <v>4975033900</v>
      </c>
      <c r="G779" s="136">
        <f t="shared" si="82"/>
        <v>303703000</v>
      </c>
      <c r="H779" s="147">
        <f t="shared" si="82"/>
        <v>12250</v>
      </c>
    </row>
    <row r="780" spans="1:8" s="647" customFormat="1" ht="17.100000000000001" customHeight="1">
      <c r="A780" s="147">
        <v>32</v>
      </c>
      <c r="B780" s="656" t="s">
        <v>233</v>
      </c>
      <c r="C780" s="136">
        <f t="shared" ref="C780:H780" si="83">C485</f>
        <v>507</v>
      </c>
      <c r="D780" s="641">
        <f t="shared" si="83"/>
        <v>3142.0186000000003</v>
      </c>
      <c r="E780" s="145">
        <f t="shared" si="83"/>
        <v>5369667.71</v>
      </c>
      <c r="F780" s="136">
        <f t="shared" si="83"/>
        <v>1399773288</v>
      </c>
      <c r="G780" s="136">
        <f t="shared" si="83"/>
        <v>464429000</v>
      </c>
      <c r="H780" s="147">
        <f t="shared" si="83"/>
        <v>14314</v>
      </c>
    </row>
    <row r="781" spans="1:8" s="647" customFormat="1" ht="17.100000000000001" customHeight="1">
      <c r="A781" s="147">
        <v>33</v>
      </c>
      <c r="B781" s="648" t="s">
        <v>234</v>
      </c>
      <c r="C781" s="136">
        <f>C501</f>
        <v>425</v>
      </c>
      <c r="D781" s="641">
        <f t="shared" ref="D781:H781" si="84">D501</f>
        <v>982.51370000000009</v>
      </c>
      <c r="E781" s="145">
        <f t="shared" si="84"/>
        <v>7914755</v>
      </c>
      <c r="F781" s="145">
        <f t="shared" si="84"/>
        <v>1970173920</v>
      </c>
      <c r="G781" s="145">
        <f t="shared" si="84"/>
        <v>299340000</v>
      </c>
      <c r="H781" s="147">
        <f t="shared" si="84"/>
        <v>3650</v>
      </c>
    </row>
    <row r="782" spans="1:8" s="647" customFormat="1" ht="17.100000000000001" customHeight="1">
      <c r="A782" s="147">
        <v>34</v>
      </c>
      <c r="B782" s="148" t="s">
        <v>107</v>
      </c>
      <c r="C782" s="136">
        <f t="shared" ref="C782:G782" si="85">C518</f>
        <v>74</v>
      </c>
      <c r="D782" s="136">
        <f t="shared" si="85"/>
        <v>435.23</v>
      </c>
      <c r="E782" s="136">
        <f t="shared" si="85"/>
        <v>1951731.835</v>
      </c>
      <c r="F782" s="136">
        <f t="shared" si="85"/>
        <v>135789217.02000001</v>
      </c>
      <c r="G782" s="136">
        <f t="shared" si="85"/>
        <v>111911619</v>
      </c>
      <c r="H782" s="136">
        <f>H518</f>
        <v>3255</v>
      </c>
    </row>
    <row r="783" spans="1:8" s="647" customFormat="1" ht="17.100000000000001" customHeight="1">
      <c r="A783" s="147">
        <v>35</v>
      </c>
      <c r="B783" s="148" t="s">
        <v>110</v>
      </c>
      <c r="C783" s="136">
        <f t="shared" ref="C783:H783" si="86">C535</f>
        <v>123</v>
      </c>
      <c r="D783" s="641">
        <f t="shared" si="86"/>
        <v>1948.1558</v>
      </c>
      <c r="E783" s="136">
        <f t="shared" si="86"/>
        <v>406025.71499999997</v>
      </c>
      <c r="F783" s="136">
        <f t="shared" si="86"/>
        <v>236502947.5</v>
      </c>
      <c r="G783" s="136">
        <f t="shared" si="86"/>
        <v>130218000</v>
      </c>
      <c r="H783" s="136">
        <f t="shared" si="86"/>
        <v>379</v>
      </c>
    </row>
    <row r="784" spans="1:8" s="647" customFormat="1" ht="17.100000000000001" customHeight="1">
      <c r="A784" s="147">
        <v>36</v>
      </c>
      <c r="B784" s="148" t="s">
        <v>235</v>
      </c>
      <c r="C784" s="136">
        <f t="shared" ref="C784:H784" si="87">C546</f>
        <v>721</v>
      </c>
      <c r="D784" s="641">
        <f t="shared" si="87"/>
        <v>1382.7</v>
      </c>
      <c r="E784" s="145">
        <f t="shared" si="87"/>
        <v>4937766</v>
      </c>
      <c r="F784" s="136">
        <f t="shared" si="87"/>
        <v>5469087080</v>
      </c>
      <c r="G784" s="136">
        <f t="shared" si="87"/>
        <v>1152966000</v>
      </c>
      <c r="H784" s="147">
        <f t="shared" si="87"/>
        <v>8947</v>
      </c>
    </row>
    <row r="785" spans="1:8" s="647" customFormat="1" ht="17.100000000000001" customHeight="1">
      <c r="A785" s="147">
        <v>37</v>
      </c>
      <c r="B785" s="148" t="s">
        <v>236</v>
      </c>
      <c r="C785" s="136">
        <f t="shared" ref="C785:H785" si="88">C562</f>
        <v>636</v>
      </c>
      <c r="D785" s="641">
        <f t="shared" si="88"/>
        <v>3687.09</v>
      </c>
      <c r="E785" s="145">
        <f t="shared" si="88"/>
        <v>2224072.75</v>
      </c>
      <c r="F785" s="136">
        <f t="shared" si="88"/>
        <v>1300782276</v>
      </c>
      <c r="G785" s="136">
        <f t="shared" si="88"/>
        <v>251069000</v>
      </c>
      <c r="H785" s="147">
        <f t="shared" si="88"/>
        <v>12612</v>
      </c>
    </row>
    <row r="786" spans="1:8" s="647" customFormat="1" ht="17.100000000000001" customHeight="1">
      <c r="A786" s="147">
        <v>38</v>
      </c>
      <c r="B786" s="148" t="s">
        <v>237</v>
      </c>
      <c r="C786" s="136">
        <f t="shared" ref="C786:H786" si="89">C573</f>
        <v>60</v>
      </c>
      <c r="D786" s="641">
        <f t="shared" si="89"/>
        <v>1502.82</v>
      </c>
      <c r="E786" s="145">
        <f t="shared" si="89"/>
        <v>1818311.56</v>
      </c>
      <c r="F786" s="136">
        <f t="shared" si="89"/>
        <v>2994921652</v>
      </c>
      <c r="G786" s="136">
        <f t="shared" si="89"/>
        <v>558578000</v>
      </c>
      <c r="H786" s="147">
        <f t="shared" si="89"/>
        <v>72</v>
      </c>
    </row>
    <row r="787" spans="1:8" s="647" customFormat="1" ht="17.100000000000001" customHeight="1">
      <c r="A787" s="147">
        <v>39</v>
      </c>
      <c r="B787" s="148" t="s">
        <v>126</v>
      </c>
      <c r="C787" s="136">
        <f t="shared" ref="C787:H787" si="90">C584</f>
        <v>214</v>
      </c>
      <c r="D787" s="641">
        <f t="shared" si="90"/>
        <v>823.83800000000008</v>
      </c>
      <c r="E787" s="145">
        <f t="shared" si="90"/>
        <v>819034.46799999999</v>
      </c>
      <c r="F787" s="136">
        <f t="shared" si="90"/>
        <v>973750763.79999995</v>
      </c>
      <c r="G787" s="136">
        <f t="shared" si="90"/>
        <v>160352960</v>
      </c>
      <c r="H787" s="147">
        <f t="shared" si="90"/>
        <v>1440</v>
      </c>
    </row>
    <row r="788" spans="1:8" s="647" customFormat="1" ht="17.100000000000001" customHeight="1">
      <c r="A788" s="147">
        <v>40</v>
      </c>
      <c r="B788" s="148" t="s">
        <v>312</v>
      </c>
      <c r="C788" s="136">
        <f t="shared" ref="C788:H788" si="91">C598</f>
        <v>230</v>
      </c>
      <c r="D788" s="641">
        <f t="shared" si="91"/>
        <v>1918.1740000000002</v>
      </c>
      <c r="E788" s="136">
        <f t="shared" si="91"/>
        <v>8147951.7110000001</v>
      </c>
      <c r="F788" s="136">
        <f t="shared" si="91"/>
        <v>331249473.19099998</v>
      </c>
      <c r="G788" s="136">
        <f t="shared" si="91"/>
        <v>237356000</v>
      </c>
      <c r="H788" s="136">
        <f t="shared" si="91"/>
        <v>3924</v>
      </c>
    </row>
    <row r="789" spans="1:8" s="647" customFormat="1" ht="17.100000000000001" customHeight="1">
      <c r="A789" s="147">
        <v>41</v>
      </c>
      <c r="B789" s="648" t="s">
        <v>238</v>
      </c>
      <c r="C789" s="136">
        <f t="shared" ref="C789:H789" si="92">C626</f>
        <v>139</v>
      </c>
      <c r="D789" s="641">
        <f t="shared" si="92"/>
        <v>3851.9284000000002</v>
      </c>
      <c r="E789" s="145">
        <f t="shared" si="92"/>
        <v>2785617</v>
      </c>
      <c r="F789" s="145">
        <f t="shared" si="92"/>
        <v>835685100</v>
      </c>
      <c r="G789" s="145">
        <f t="shared" si="92"/>
        <v>332631000</v>
      </c>
      <c r="H789" s="147">
        <f t="shared" si="92"/>
        <v>2400</v>
      </c>
    </row>
    <row r="790" spans="1:8" s="647" customFormat="1" ht="17.100000000000001" customHeight="1">
      <c r="A790" s="147">
        <v>42</v>
      </c>
      <c r="B790" s="648" t="s">
        <v>311</v>
      </c>
      <c r="C790" s="136">
        <f t="shared" ref="C790:H790" si="93">C642</f>
        <v>265</v>
      </c>
      <c r="D790" s="641">
        <f t="shared" si="93"/>
        <v>2892.43</v>
      </c>
      <c r="E790" s="136">
        <f t="shared" si="93"/>
        <v>2589996</v>
      </c>
      <c r="F790" s="136">
        <f t="shared" si="93"/>
        <v>2571042190</v>
      </c>
      <c r="G790" s="136">
        <f t="shared" si="93"/>
        <v>464478070</v>
      </c>
      <c r="H790" s="136">
        <f t="shared" si="93"/>
        <v>1757</v>
      </c>
    </row>
    <row r="791" spans="1:8" s="647" customFormat="1" ht="17.100000000000001" customHeight="1">
      <c r="A791" s="147">
        <v>43</v>
      </c>
      <c r="B791" s="148" t="s">
        <v>239</v>
      </c>
      <c r="C791" s="136">
        <f t="shared" ref="C791:H791" si="94">C661</f>
        <v>198</v>
      </c>
      <c r="D791" s="641">
        <f t="shared" si="94"/>
        <v>1069.1788999999999</v>
      </c>
      <c r="E791" s="145">
        <f t="shared" si="94"/>
        <v>1291397.415</v>
      </c>
      <c r="F791" s="136">
        <f t="shared" si="94"/>
        <v>379874333</v>
      </c>
      <c r="G791" s="136">
        <f t="shared" si="94"/>
        <v>171249412</v>
      </c>
      <c r="H791" s="147">
        <f t="shared" si="94"/>
        <v>425</v>
      </c>
    </row>
    <row r="792" spans="1:8" s="647" customFormat="1" ht="17.100000000000001" customHeight="1">
      <c r="A792" s="147">
        <v>44</v>
      </c>
      <c r="B792" s="148" t="s">
        <v>240</v>
      </c>
      <c r="C792" s="136">
        <f t="shared" ref="C792:H792" si="95">C677</f>
        <v>291</v>
      </c>
      <c r="D792" s="641">
        <f t="shared" si="95"/>
        <v>643.66</v>
      </c>
      <c r="E792" s="145">
        <f t="shared" si="95"/>
        <v>2766695</v>
      </c>
      <c r="F792" s="136">
        <f t="shared" si="95"/>
        <v>1337151200</v>
      </c>
      <c r="G792" s="136">
        <f t="shared" si="95"/>
        <v>286753000</v>
      </c>
      <c r="H792" s="147">
        <f t="shared" si="95"/>
        <v>6501</v>
      </c>
    </row>
    <row r="793" spans="1:8" s="647" customFormat="1" ht="17.100000000000001" customHeight="1">
      <c r="A793" s="147">
        <v>45</v>
      </c>
      <c r="B793" s="148" t="s">
        <v>241</v>
      </c>
      <c r="C793" s="136">
        <f t="shared" ref="C793:H793" si="96">C693</f>
        <v>391</v>
      </c>
      <c r="D793" s="641">
        <f t="shared" si="96"/>
        <v>20638.03</v>
      </c>
      <c r="E793" s="145">
        <f t="shared" si="96"/>
        <v>14436290</v>
      </c>
      <c r="F793" s="136">
        <f t="shared" si="96"/>
        <v>4202153000</v>
      </c>
      <c r="G793" s="136">
        <f t="shared" si="96"/>
        <v>526564000</v>
      </c>
      <c r="H793" s="147">
        <f t="shared" si="96"/>
        <v>4850</v>
      </c>
    </row>
    <row r="794" spans="1:8" s="647" customFormat="1" ht="17.100000000000001" customHeight="1">
      <c r="A794" s="147">
        <v>46</v>
      </c>
      <c r="B794" s="148" t="s">
        <v>98</v>
      </c>
      <c r="C794" s="136">
        <f t="shared" ref="C794:H794" si="97">C613</f>
        <v>62</v>
      </c>
      <c r="D794" s="641">
        <f t="shared" si="97"/>
        <v>890.78700000000003</v>
      </c>
      <c r="E794" s="145">
        <f t="shared" si="97"/>
        <v>329812</v>
      </c>
      <c r="F794" s="136">
        <f t="shared" si="97"/>
        <v>333140800</v>
      </c>
      <c r="G794" s="136">
        <f t="shared" si="97"/>
        <v>52462000</v>
      </c>
      <c r="H794" s="147">
        <f t="shared" si="97"/>
        <v>987</v>
      </c>
    </row>
    <row r="795" spans="1:8" s="647" customFormat="1" ht="17.100000000000001" customHeight="1">
      <c r="A795" s="147">
        <v>47</v>
      </c>
      <c r="B795" s="148" t="s">
        <v>176</v>
      </c>
      <c r="C795" s="136">
        <f t="shared" ref="C795:H795" si="98">C702</f>
        <v>13</v>
      </c>
      <c r="D795" s="641">
        <f t="shared" si="98"/>
        <v>929.75</v>
      </c>
      <c r="E795" s="145">
        <f t="shared" si="98"/>
        <v>5071509.59</v>
      </c>
      <c r="F795" s="136">
        <f t="shared" si="98"/>
        <v>4192686225</v>
      </c>
      <c r="G795" s="136">
        <f t="shared" si="98"/>
        <v>215598000</v>
      </c>
      <c r="H795" s="147">
        <f t="shared" si="98"/>
        <v>138</v>
      </c>
    </row>
    <row r="796" spans="1:8" s="647" customFormat="1" ht="17.100000000000001" customHeight="1">
      <c r="A796" s="147">
        <v>48</v>
      </c>
      <c r="B796" s="148" t="s">
        <v>115</v>
      </c>
      <c r="C796" s="649">
        <f t="shared" ref="C796:H796" si="99">C717</f>
        <v>157</v>
      </c>
      <c r="D796" s="650">
        <f t="shared" si="99"/>
        <v>430.62750000000005</v>
      </c>
      <c r="E796" s="152">
        <f t="shared" si="99"/>
        <v>6205622</v>
      </c>
      <c r="F796" s="649">
        <f t="shared" si="99"/>
        <v>365773350</v>
      </c>
      <c r="G796" s="649">
        <f t="shared" si="99"/>
        <v>601612000</v>
      </c>
      <c r="H796" s="651">
        <f t="shared" si="99"/>
        <v>1923</v>
      </c>
    </row>
    <row r="797" spans="1:8" s="647" customFormat="1" ht="17.100000000000001" customHeight="1">
      <c r="A797" s="147">
        <v>49</v>
      </c>
      <c r="B797" s="148" t="s">
        <v>242</v>
      </c>
      <c r="C797" s="652">
        <f>C741</f>
        <v>463</v>
      </c>
      <c r="D797" s="653">
        <f t="shared" ref="D797:H797" si="100">D741</f>
        <v>4863.4699999999993</v>
      </c>
      <c r="E797" s="161">
        <f t="shared" si="100"/>
        <v>3574731.8</v>
      </c>
      <c r="F797" s="652">
        <f t="shared" si="100"/>
        <v>1974621306</v>
      </c>
      <c r="G797" s="652">
        <f t="shared" si="100"/>
        <v>356610415</v>
      </c>
      <c r="H797" s="654">
        <f t="shared" si="100"/>
        <v>2245</v>
      </c>
    </row>
    <row r="798" spans="1:8" ht="17.100000000000001" customHeight="1">
      <c r="A798" s="865" t="s">
        <v>243</v>
      </c>
      <c r="B798" s="866"/>
      <c r="C798" s="645">
        <f t="shared" ref="C798:H798" si="101">SUM(C749:C797)</f>
        <v>15061</v>
      </c>
      <c r="D798" s="646">
        <f>SUM(D749:D797)</f>
        <v>178674.79089999999</v>
      </c>
      <c r="E798" s="645">
        <f t="shared" si="101"/>
        <v>276214697.009</v>
      </c>
      <c r="F798" s="645">
        <f>SUM(F749:F797)</f>
        <v>98678634152.850998</v>
      </c>
      <c r="G798" s="645">
        <f>SUM(G749:G797)</f>
        <v>17072634724</v>
      </c>
      <c r="H798" s="645">
        <f t="shared" si="101"/>
        <v>242467</v>
      </c>
    </row>
  </sheetData>
  <mergeCells count="257">
    <mergeCell ref="A717:B717"/>
    <mergeCell ref="B720:B721"/>
    <mergeCell ref="B747:B748"/>
    <mergeCell ref="A702:B702"/>
    <mergeCell ref="B705:B706"/>
    <mergeCell ref="A695:H695"/>
    <mergeCell ref="A679:H679"/>
    <mergeCell ref="A646:A647"/>
    <mergeCell ref="A741:B741"/>
    <mergeCell ref="A747:A748"/>
    <mergeCell ref="A720:A721"/>
    <mergeCell ref="C720:C721"/>
    <mergeCell ref="A696:A697"/>
    <mergeCell ref="C696:C697"/>
    <mergeCell ref="A705:A706"/>
    <mergeCell ref="C705:C706"/>
    <mergeCell ref="A665:A666"/>
    <mergeCell ref="C665:C666"/>
    <mergeCell ref="A677:B677"/>
    <mergeCell ref="A693:B693"/>
    <mergeCell ref="B696:B697"/>
    <mergeCell ref="A661:B661"/>
    <mergeCell ref="B665:B666"/>
    <mergeCell ref="B680:B681"/>
    <mergeCell ref="C646:C647"/>
    <mergeCell ref="A616:H616"/>
    <mergeCell ref="A629:H629"/>
    <mergeCell ref="A626:B626"/>
    <mergeCell ref="B630:B631"/>
    <mergeCell ref="A642:B642"/>
    <mergeCell ref="A586:H586"/>
    <mergeCell ref="A630:A631"/>
    <mergeCell ref="C630:C631"/>
    <mergeCell ref="C617:C618"/>
    <mergeCell ref="A613:B613"/>
    <mergeCell ref="B617:B618"/>
    <mergeCell ref="A645:H645"/>
    <mergeCell ref="C601:C602"/>
    <mergeCell ref="A520:H520"/>
    <mergeCell ref="A487:H487"/>
    <mergeCell ref="A503:H503"/>
    <mergeCell ref="A464:A465"/>
    <mergeCell ref="A798:B798"/>
    <mergeCell ref="B188:B189"/>
    <mergeCell ref="B196:B197"/>
    <mergeCell ref="B212:B213"/>
    <mergeCell ref="B224:B225"/>
    <mergeCell ref="B248:B249"/>
    <mergeCell ref="B262:B263"/>
    <mergeCell ref="B273:B274"/>
    <mergeCell ref="B286:B287"/>
    <mergeCell ref="B299:B300"/>
    <mergeCell ref="B309:B310"/>
    <mergeCell ref="B329:B330"/>
    <mergeCell ref="B350:B351"/>
    <mergeCell ref="B363:B364"/>
    <mergeCell ref="B378:B379"/>
    <mergeCell ref="B397:B398"/>
    <mergeCell ref="B646:B647"/>
    <mergeCell ref="B504:B505"/>
    <mergeCell ref="A518:B518"/>
    <mergeCell ref="A463:H463"/>
    <mergeCell ref="A428:H428"/>
    <mergeCell ref="A377:H377"/>
    <mergeCell ref="A461:B461"/>
    <mergeCell ref="A470:B470"/>
    <mergeCell ref="B464:B465"/>
    <mergeCell ref="B473:B474"/>
    <mergeCell ref="A485:B485"/>
    <mergeCell ref="B488:B489"/>
    <mergeCell ref="A501:B501"/>
    <mergeCell ref="A472:H472"/>
    <mergeCell ref="C464:C465"/>
    <mergeCell ref="A473:A474"/>
    <mergeCell ref="C473:C474"/>
    <mergeCell ref="A138:H138"/>
    <mergeCell ref="A124:H124"/>
    <mergeCell ref="A139:A140"/>
    <mergeCell ref="B64:B65"/>
    <mergeCell ref="A125:A126"/>
    <mergeCell ref="B125:B126"/>
    <mergeCell ref="C125:C126"/>
    <mergeCell ref="C64:C65"/>
    <mergeCell ref="A108:A109"/>
    <mergeCell ref="B108:B109"/>
    <mergeCell ref="C108:C109"/>
    <mergeCell ref="B139:B140"/>
    <mergeCell ref="C139:C140"/>
    <mergeCell ref="A360:B360"/>
    <mergeCell ref="A375:B375"/>
    <mergeCell ref="A394:B394"/>
    <mergeCell ref="A408:B408"/>
    <mergeCell ref="B171:B172"/>
    <mergeCell ref="G163:G164"/>
    <mergeCell ref="H163:H164"/>
    <mergeCell ref="A170:H170"/>
    <mergeCell ref="A48:B48"/>
    <mergeCell ref="A61:B61"/>
    <mergeCell ref="A75:B75"/>
    <mergeCell ref="A88:B88"/>
    <mergeCell ref="A105:B105"/>
    <mergeCell ref="A121:B121"/>
    <mergeCell ref="A136:B136"/>
    <mergeCell ref="A51:A52"/>
    <mergeCell ref="B51:B52"/>
    <mergeCell ref="A50:H50"/>
    <mergeCell ref="A63:H63"/>
    <mergeCell ref="A78:H78"/>
    <mergeCell ref="A91:H91"/>
    <mergeCell ref="A107:H107"/>
    <mergeCell ref="C51:C52"/>
    <mergeCell ref="A64:A65"/>
    <mergeCell ref="C286:C287"/>
    <mergeCell ref="A285:H285"/>
    <mergeCell ref="A350:A351"/>
    <mergeCell ref="C350:C351"/>
    <mergeCell ref="A299:A300"/>
    <mergeCell ref="C299:C300"/>
    <mergeCell ref="A309:A310"/>
    <mergeCell ref="C309:C310"/>
    <mergeCell ref="A298:H298"/>
    <mergeCell ref="A296:B296"/>
    <mergeCell ref="A306:B306"/>
    <mergeCell ref="A326:B326"/>
    <mergeCell ref="A347:B347"/>
    <mergeCell ref="A328:H328"/>
    <mergeCell ref="A329:A330"/>
    <mergeCell ref="C329:C330"/>
    <mergeCell ref="A349:H349"/>
    <mergeCell ref="A308:H308"/>
    <mergeCell ref="C363:C364"/>
    <mergeCell ref="A378:A379"/>
    <mergeCell ref="C378:C379"/>
    <mergeCell ref="A362:H362"/>
    <mergeCell ref="A363:A364"/>
    <mergeCell ref="C443:C444"/>
    <mergeCell ref="A442:H442"/>
    <mergeCell ref="A272:H272"/>
    <mergeCell ref="A261:H261"/>
    <mergeCell ref="A443:A444"/>
    <mergeCell ref="A426:B426"/>
    <mergeCell ref="A440:B440"/>
    <mergeCell ref="B443:B444"/>
    <mergeCell ref="B429:B430"/>
    <mergeCell ref="B411:B412"/>
    <mergeCell ref="A396:H396"/>
    <mergeCell ref="A410:H410"/>
    <mergeCell ref="A397:A398"/>
    <mergeCell ref="C397:C398"/>
    <mergeCell ref="A411:A412"/>
    <mergeCell ref="C411:C412"/>
    <mergeCell ref="A429:A430"/>
    <mergeCell ref="C429:C430"/>
    <mergeCell ref="A286:A287"/>
    <mergeCell ref="A148:A149"/>
    <mergeCell ref="B148:B149"/>
    <mergeCell ref="C148:C149"/>
    <mergeCell ref="A145:B145"/>
    <mergeCell ref="A168:B168"/>
    <mergeCell ref="A185:B185"/>
    <mergeCell ref="A193:B193"/>
    <mergeCell ref="A147:H147"/>
    <mergeCell ref="A208:B208"/>
    <mergeCell ref="A188:A189"/>
    <mergeCell ref="C188:C189"/>
    <mergeCell ref="A220:B220"/>
    <mergeCell ref="A244:B244"/>
    <mergeCell ref="A259:B259"/>
    <mergeCell ref="A270:B270"/>
    <mergeCell ref="A247:H247"/>
    <mergeCell ref="A223:H223"/>
    <mergeCell ref="A248:A249"/>
    <mergeCell ref="C248:C249"/>
    <mergeCell ref="A262:A263"/>
    <mergeCell ref="C262:C263"/>
    <mergeCell ref="A211:H211"/>
    <mergeCell ref="C212:C213"/>
    <mergeCell ref="A92:A93"/>
    <mergeCell ref="B92:B93"/>
    <mergeCell ref="C92:C93"/>
    <mergeCell ref="A212:A213"/>
    <mergeCell ref="A283:B283"/>
    <mergeCell ref="C19:C20"/>
    <mergeCell ref="A34:A35"/>
    <mergeCell ref="B34:B35"/>
    <mergeCell ref="C34:C35"/>
    <mergeCell ref="A79:A80"/>
    <mergeCell ref="B79:B80"/>
    <mergeCell ref="C79:C80"/>
    <mergeCell ref="A195:H195"/>
    <mergeCell ref="A187:H187"/>
    <mergeCell ref="A273:A274"/>
    <mergeCell ref="C273:C274"/>
    <mergeCell ref="A196:A197"/>
    <mergeCell ref="C196:C197"/>
    <mergeCell ref="A224:A225"/>
    <mergeCell ref="C224:C225"/>
    <mergeCell ref="A171:A172"/>
    <mergeCell ref="C171:C172"/>
    <mergeCell ref="A1:H1"/>
    <mergeCell ref="A2:H2"/>
    <mergeCell ref="A3:H3"/>
    <mergeCell ref="A6:A7"/>
    <mergeCell ref="B6:B7"/>
    <mergeCell ref="C6:C7"/>
    <mergeCell ref="A5:H5"/>
    <mergeCell ref="A18:H18"/>
    <mergeCell ref="A33:H33"/>
    <mergeCell ref="A16:B16"/>
    <mergeCell ref="A31:B31"/>
    <mergeCell ref="A19:A20"/>
    <mergeCell ref="B19:B20"/>
    <mergeCell ref="A549:A550"/>
    <mergeCell ref="C549:C550"/>
    <mergeCell ref="A565:A566"/>
    <mergeCell ref="C565:C566"/>
    <mergeCell ref="A521:A522"/>
    <mergeCell ref="C521:C522"/>
    <mergeCell ref="A600:H600"/>
    <mergeCell ref="A617:A618"/>
    <mergeCell ref="A587:A588"/>
    <mergeCell ref="C587:C588"/>
    <mergeCell ref="A538:A539"/>
    <mergeCell ref="B576:B577"/>
    <mergeCell ref="A575:H575"/>
    <mergeCell ref="A564:H564"/>
    <mergeCell ref="A548:H548"/>
    <mergeCell ref="A537:H537"/>
    <mergeCell ref="C538:C539"/>
    <mergeCell ref="A584:B584"/>
    <mergeCell ref="B587:B588"/>
    <mergeCell ref="A598:B598"/>
    <mergeCell ref="B601:B602"/>
    <mergeCell ref="C747:C748"/>
    <mergeCell ref="A704:H704"/>
    <mergeCell ref="A576:A577"/>
    <mergeCell ref="C576:C577"/>
    <mergeCell ref="A488:A489"/>
    <mergeCell ref="C488:C489"/>
    <mergeCell ref="A504:A505"/>
    <mergeCell ref="C504:C505"/>
    <mergeCell ref="A719:H719"/>
    <mergeCell ref="A743:H743"/>
    <mergeCell ref="A744:H744"/>
    <mergeCell ref="A745:H745"/>
    <mergeCell ref="A680:A681"/>
    <mergeCell ref="C680:C681"/>
    <mergeCell ref="B521:B522"/>
    <mergeCell ref="A535:B535"/>
    <mergeCell ref="B538:B539"/>
    <mergeCell ref="A546:B546"/>
    <mergeCell ref="B549:B550"/>
    <mergeCell ref="A562:B562"/>
    <mergeCell ref="B565:B566"/>
    <mergeCell ref="A573:B573"/>
    <mergeCell ref="A664:H664"/>
    <mergeCell ref="A601:A602"/>
  </mergeCells>
  <pageMargins left="0.7" right="0.7" top="0.75" bottom="0.75" header="0.3" footer="0.3"/>
  <pageSetup paperSize="9" scale="69" orientation="portrait" r:id="rId1"/>
  <rowBreaks count="10" manualBreakCount="10">
    <brk id="246" max="7" man="1"/>
    <brk id="307" max="7" man="1"/>
    <brk id="361" max="7" man="1"/>
    <brk id="409" max="7" man="1"/>
    <brk id="471" max="7" man="1"/>
    <brk id="519" max="7" man="1"/>
    <brk id="574" max="7" man="1"/>
    <brk id="627" max="7" man="1"/>
    <brk id="678" max="7" man="1"/>
    <brk id="74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4"/>
  <sheetViews>
    <sheetView topLeftCell="A185" workbookViewId="0">
      <selection activeCell="K158" sqref="K158"/>
    </sheetView>
  </sheetViews>
  <sheetFormatPr defaultColWidth="9.140625" defaultRowHeight="15"/>
  <cols>
    <col min="1" max="1" width="7.28515625" style="85" customWidth="1"/>
    <col min="2" max="2" width="20.28515625" style="85" customWidth="1"/>
    <col min="3" max="3" width="9.42578125" style="85" customWidth="1"/>
    <col min="4" max="4" width="15.85546875" style="85" customWidth="1"/>
    <col min="5" max="5" width="16.28515625" style="85" customWidth="1"/>
    <col min="6" max="6" width="18.28515625" style="85" customWidth="1"/>
    <col min="7" max="7" width="16.42578125" style="85" customWidth="1"/>
    <col min="8" max="8" width="14.7109375" style="85" customWidth="1"/>
    <col min="9" max="16384" width="9.140625" style="85"/>
  </cols>
  <sheetData>
    <row r="1" spans="1:8" ht="30.75">
      <c r="A1" s="894" t="s">
        <v>0</v>
      </c>
      <c r="B1" s="894"/>
      <c r="C1" s="894"/>
      <c r="D1" s="894"/>
      <c r="E1" s="894"/>
      <c r="F1" s="894"/>
      <c r="G1" s="894"/>
      <c r="H1" s="894"/>
    </row>
    <row r="2" spans="1:8" ht="25.5">
      <c r="A2" s="895" t="s">
        <v>244</v>
      </c>
      <c r="B2" s="895"/>
      <c r="C2" s="895"/>
      <c r="D2" s="895"/>
      <c r="E2" s="895"/>
      <c r="F2" s="895"/>
      <c r="G2" s="895"/>
      <c r="H2" s="895"/>
    </row>
    <row r="3" spans="1:8" ht="22.5">
      <c r="A3" s="896" t="s">
        <v>318</v>
      </c>
      <c r="B3" s="896"/>
      <c r="C3" s="896"/>
      <c r="D3" s="896"/>
      <c r="E3" s="896"/>
      <c r="F3" s="896"/>
      <c r="G3" s="896"/>
      <c r="H3" s="896"/>
    </row>
    <row r="4" spans="1:8">
      <c r="A4" s="103"/>
      <c r="B4" s="103"/>
      <c r="C4" s="103"/>
      <c r="D4" s="103"/>
      <c r="E4" s="103"/>
      <c r="F4" s="103"/>
      <c r="G4" s="103"/>
      <c r="H4" s="103"/>
    </row>
    <row r="5" spans="1:8" ht="20.25" customHeight="1">
      <c r="A5" s="897" t="s">
        <v>245</v>
      </c>
      <c r="B5" s="897"/>
      <c r="C5" s="897"/>
      <c r="D5" s="897"/>
      <c r="E5" s="897"/>
      <c r="F5" s="897"/>
      <c r="G5" s="897"/>
      <c r="H5" s="897"/>
    </row>
    <row r="6" spans="1:8" s="350" customFormat="1" ht="17.100000000000001" customHeight="1">
      <c r="A6" s="825" t="s">
        <v>2</v>
      </c>
      <c r="B6" s="819" t="s">
        <v>3</v>
      </c>
      <c r="C6" s="819" t="s">
        <v>4</v>
      </c>
      <c r="D6" s="52" t="s">
        <v>5</v>
      </c>
      <c r="E6" s="52" t="s">
        <v>6</v>
      </c>
      <c r="F6" s="52" t="s">
        <v>7</v>
      </c>
      <c r="G6" s="52" t="s">
        <v>8</v>
      </c>
      <c r="H6" s="52" t="s">
        <v>9</v>
      </c>
    </row>
    <row r="7" spans="1:8" s="350" customFormat="1" ht="17.100000000000001" customHeight="1">
      <c r="A7" s="878"/>
      <c r="B7" s="820"/>
      <c r="C7" s="820"/>
      <c r="D7" s="56" t="s">
        <v>77</v>
      </c>
      <c r="E7" s="56" t="s">
        <v>78</v>
      </c>
      <c r="F7" s="729" t="s">
        <v>79</v>
      </c>
      <c r="G7" s="729" t="s">
        <v>79</v>
      </c>
      <c r="H7" s="56" t="s">
        <v>12</v>
      </c>
    </row>
    <row r="8" spans="1:8" s="350" customFormat="1" ht="17.100000000000001" customHeight="1">
      <c r="A8" s="64">
        <v>1</v>
      </c>
      <c r="B8" s="277" t="s">
        <v>47</v>
      </c>
      <c r="C8" s="110">
        <v>11</v>
      </c>
      <c r="D8" s="110">
        <v>104.55</v>
      </c>
      <c r="E8" s="110">
        <v>15128</v>
      </c>
      <c r="F8" s="110">
        <v>12102400</v>
      </c>
      <c r="G8" s="110">
        <v>1952481</v>
      </c>
      <c r="H8" s="110">
        <v>11</v>
      </c>
    </row>
    <row r="9" spans="1:8" s="350" customFormat="1" ht="17.100000000000001" customHeight="1">
      <c r="A9" s="64">
        <v>2</v>
      </c>
      <c r="B9" s="277" t="s">
        <v>386</v>
      </c>
      <c r="C9" s="110">
        <f>'Office Major'!C16</f>
        <v>3</v>
      </c>
      <c r="D9" s="110">
        <f>'Office Major'!D16</f>
        <v>14.335000000000001</v>
      </c>
      <c r="E9" s="110">
        <f>'Office Major'!E16</f>
        <v>0</v>
      </c>
      <c r="F9" s="110">
        <f>'Office Major'!F16</f>
        <v>0</v>
      </c>
      <c r="G9" s="110">
        <f>'Office Major'!G16</f>
        <v>233963</v>
      </c>
      <c r="H9" s="110">
        <f>'Office Major'!H16</f>
        <v>12</v>
      </c>
    </row>
    <row r="10" spans="1:8" s="350" customFormat="1" ht="17.100000000000001" customHeight="1">
      <c r="A10" s="64">
        <v>3</v>
      </c>
      <c r="B10" s="277" t="s">
        <v>387</v>
      </c>
      <c r="C10" s="110">
        <f>'Office Major'!C17</f>
        <v>1</v>
      </c>
      <c r="D10" s="110">
        <f>'Office Major'!D17</f>
        <v>46.32</v>
      </c>
      <c r="E10" s="110">
        <f>'Office Major'!E17</f>
        <v>0</v>
      </c>
      <c r="F10" s="110">
        <f>'Office Major'!F17</f>
        <v>0</v>
      </c>
      <c r="G10" s="110">
        <f>'Office Major'!G17</f>
        <v>185280</v>
      </c>
      <c r="H10" s="110">
        <f>'Office Major'!H17</f>
        <v>4</v>
      </c>
    </row>
    <row r="11" spans="1:8" s="350" customFormat="1" ht="17.100000000000001" customHeight="1">
      <c r="A11" s="64">
        <v>4</v>
      </c>
      <c r="B11" s="277" t="s">
        <v>35</v>
      </c>
      <c r="C11" s="110">
        <f>'Office Major'!C18</f>
        <v>1</v>
      </c>
      <c r="D11" s="110">
        <f>'Office Major'!D18</f>
        <v>4.75</v>
      </c>
      <c r="E11" s="110">
        <f>'Office Major'!E18</f>
        <v>0</v>
      </c>
      <c r="F11" s="110">
        <f>'Office Major'!F18</f>
        <v>0</v>
      </c>
      <c r="G11" s="110">
        <f>'Office Major'!G18</f>
        <v>13720</v>
      </c>
      <c r="H11" s="110">
        <f>'Office Major'!H18</f>
        <v>0</v>
      </c>
    </row>
    <row r="12" spans="1:8" s="350" customFormat="1" ht="17.100000000000001" customHeight="1">
      <c r="A12" s="64">
        <v>5</v>
      </c>
      <c r="B12" s="277" t="s">
        <v>159</v>
      </c>
      <c r="C12" s="110">
        <f>'Office Major'!C19</f>
        <v>1</v>
      </c>
      <c r="D12" s="110">
        <f>'Office Major'!D19</f>
        <v>480.45</v>
      </c>
      <c r="E12" s="110">
        <f>'Office Major'!E19</f>
        <v>760100</v>
      </c>
      <c r="F12" s="110">
        <f>'Office Major'!F19</f>
        <v>1596210000</v>
      </c>
      <c r="G12" s="110">
        <f>'Office Major'!G19</f>
        <v>816172350</v>
      </c>
      <c r="H12" s="110">
        <f>'Office Major'!H19</f>
        <v>400</v>
      </c>
    </row>
    <row r="13" spans="1:8" s="350" customFormat="1" ht="17.100000000000001" customHeight="1">
      <c r="A13" s="64">
        <v>6</v>
      </c>
      <c r="B13" s="277" t="s">
        <v>29</v>
      </c>
      <c r="C13" s="110">
        <f>'Office Major'!C20+'Office Major'!C170</f>
        <v>8</v>
      </c>
      <c r="D13" s="110">
        <f>'Office Major'!D20+'Office Major'!D170</f>
        <v>37.424999999999997</v>
      </c>
      <c r="E13" s="110">
        <f>'Office Major'!E20+'Office Major'!E170</f>
        <v>0</v>
      </c>
      <c r="F13" s="110">
        <f>'Office Major'!F20+'Office Major'!F170</f>
        <v>0</v>
      </c>
      <c r="G13" s="110">
        <f>'Office Major'!G20+'Office Major'!G170</f>
        <v>113900</v>
      </c>
      <c r="H13" s="110">
        <f>'Office Major'!H20+'Office Major'!H170</f>
        <v>0</v>
      </c>
    </row>
    <row r="14" spans="1:8" s="350" customFormat="1" ht="17.100000000000001" customHeight="1">
      <c r="A14" s="64">
        <v>7</v>
      </c>
      <c r="B14" s="277" t="s">
        <v>46</v>
      </c>
      <c r="C14" s="110">
        <f>'Office Major'!C21</f>
        <v>2</v>
      </c>
      <c r="D14" s="110">
        <f>'Office Major'!D21</f>
        <v>30.32</v>
      </c>
      <c r="E14" s="110">
        <f>'Office Major'!E21</f>
        <v>1030</v>
      </c>
      <c r="F14" s="110">
        <f>'Office Major'!F21</f>
        <v>0</v>
      </c>
      <c r="G14" s="110">
        <f>'Office Major'!G21</f>
        <v>279466</v>
      </c>
      <c r="H14" s="110">
        <f>'Office Major'!H21</f>
        <v>5</v>
      </c>
    </row>
    <row r="15" spans="1:8" s="350" customFormat="1" ht="17.100000000000001" customHeight="1">
      <c r="A15" s="64">
        <v>8</v>
      </c>
      <c r="B15" s="277" t="s">
        <v>34</v>
      </c>
      <c r="C15" s="110">
        <f>'Office Major'!C49</f>
        <v>1</v>
      </c>
      <c r="D15" s="110">
        <f>'Office Major'!D49</f>
        <v>856.33</v>
      </c>
      <c r="E15" s="110">
        <f>'Office Major'!E49</f>
        <v>1635302</v>
      </c>
      <c r="F15" s="110">
        <f>'Office Major'!F49</f>
        <v>294354360</v>
      </c>
      <c r="G15" s="110">
        <f>'Office Major'!G49</f>
        <v>123481501</v>
      </c>
      <c r="H15" s="110">
        <f>'Office Major'!H49</f>
        <v>0</v>
      </c>
    </row>
    <row r="16" spans="1:8" s="350" customFormat="1" ht="17.100000000000001" customHeight="1">
      <c r="A16" s="814" t="s">
        <v>157</v>
      </c>
      <c r="B16" s="815"/>
      <c r="C16" s="565">
        <f t="shared" ref="C16:H16" si="0">SUM(C8:C15)</f>
        <v>28</v>
      </c>
      <c r="D16" s="566">
        <f t="shared" si="0"/>
        <v>1574.48</v>
      </c>
      <c r="E16" s="562">
        <f t="shared" si="0"/>
        <v>2411560</v>
      </c>
      <c r="F16" s="562">
        <f t="shared" si="0"/>
        <v>1902666760</v>
      </c>
      <c r="G16" s="562">
        <f t="shared" si="0"/>
        <v>942432661</v>
      </c>
      <c r="H16" s="562">
        <f t="shared" si="0"/>
        <v>432</v>
      </c>
    </row>
    <row r="17" spans="1:8" s="350" customFormat="1" ht="17.100000000000001" customHeight="1">
      <c r="A17" s="563"/>
      <c r="B17" s="506"/>
      <c r="C17" s="370"/>
      <c r="D17" s="564"/>
      <c r="E17" s="372"/>
      <c r="F17" s="372"/>
      <c r="G17" s="372"/>
      <c r="H17" s="21"/>
    </row>
    <row r="18" spans="1:8" s="350" customFormat="1" ht="17.100000000000001" customHeight="1">
      <c r="A18" s="898" t="s">
        <v>246</v>
      </c>
      <c r="B18" s="898"/>
      <c r="C18" s="898"/>
      <c r="D18" s="898"/>
      <c r="E18" s="898"/>
      <c r="F18" s="898"/>
      <c r="G18" s="898"/>
      <c r="H18" s="898"/>
    </row>
    <row r="19" spans="1:8" s="350" customFormat="1" ht="17.100000000000001" customHeight="1">
      <c r="A19" s="779" t="s">
        <v>2</v>
      </c>
      <c r="B19" s="781" t="s">
        <v>3</v>
      </c>
      <c r="C19" s="781" t="s">
        <v>4</v>
      </c>
      <c r="D19" s="709" t="s">
        <v>5</v>
      </c>
      <c r="E19" s="709" t="s">
        <v>6</v>
      </c>
      <c r="F19" s="709" t="s">
        <v>7</v>
      </c>
      <c r="G19" s="709" t="s">
        <v>8</v>
      </c>
      <c r="H19" s="709" t="s">
        <v>9</v>
      </c>
    </row>
    <row r="20" spans="1:8" s="350" customFormat="1" ht="17.100000000000001" customHeight="1">
      <c r="A20" s="780"/>
      <c r="B20" s="782"/>
      <c r="C20" s="782"/>
      <c r="D20" s="4" t="s">
        <v>77</v>
      </c>
      <c r="E20" s="4" t="s">
        <v>78</v>
      </c>
      <c r="F20" s="729" t="s">
        <v>79</v>
      </c>
      <c r="G20" s="729" t="s">
        <v>79</v>
      </c>
      <c r="H20" s="4" t="s">
        <v>12</v>
      </c>
    </row>
    <row r="21" spans="1:8" s="350" customFormat="1" ht="17.100000000000001" customHeight="1">
      <c r="A21" s="64">
        <v>1</v>
      </c>
      <c r="B21" s="277" t="s">
        <v>16</v>
      </c>
      <c r="C21" s="102">
        <f>'Office Major'!C125+'Office Major'!C27</f>
        <v>4</v>
      </c>
      <c r="D21" s="102">
        <f>'Office Major'!D125+'Office Major'!D27</f>
        <v>83.807000000000002</v>
      </c>
      <c r="E21" s="102">
        <f>'Office Major'!E125+'Office Major'!E27</f>
        <v>157800</v>
      </c>
      <c r="F21" s="102">
        <f>'Office Major'!F125+'Office Major'!F27</f>
        <v>44815200</v>
      </c>
      <c r="G21" s="102">
        <f>'Office Major'!G125+'Office Major'!G27</f>
        <v>4734000</v>
      </c>
      <c r="H21" s="102">
        <f>'Office Major'!H125+'Office Major'!H27</f>
        <v>150</v>
      </c>
    </row>
    <row r="22" spans="1:8" s="350" customFormat="1" ht="17.100000000000001" customHeight="1">
      <c r="A22" s="64">
        <v>2</v>
      </c>
      <c r="B22" s="277" t="s">
        <v>34</v>
      </c>
      <c r="C22" s="102">
        <f>'Office Major'!C127</f>
        <v>2</v>
      </c>
      <c r="D22" s="102">
        <f>'Office Major'!D127</f>
        <v>581.15</v>
      </c>
      <c r="E22" s="102">
        <f>'Office Major'!E127</f>
        <v>4284872</v>
      </c>
      <c r="F22" s="102">
        <f>'Office Major'!F127</f>
        <v>1499705200</v>
      </c>
      <c r="G22" s="102">
        <f>'Office Major'!G127</f>
        <v>334365000</v>
      </c>
      <c r="H22" s="102">
        <f>'Office Major'!H127</f>
        <v>320</v>
      </c>
    </row>
    <row r="23" spans="1:8" s="350" customFormat="1" ht="17.100000000000001" customHeight="1">
      <c r="A23" s="887" t="s">
        <v>157</v>
      </c>
      <c r="B23" s="888"/>
      <c r="C23" s="255">
        <f t="shared" ref="C23:H23" si="1">SUM(C21:C22)</f>
        <v>6</v>
      </c>
      <c r="D23" s="503">
        <f t="shared" si="1"/>
        <v>664.95699999999999</v>
      </c>
      <c r="E23" s="505">
        <f t="shared" si="1"/>
        <v>4442672</v>
      </c>
      <c r="F23" s="505">
        <f t="shared" si="1"/>
        <v>1544520400</v>
      </c>
      <c r="G23" s="505">
        <f t="shared" si="1"/>
        <v>339099000</v>
      </c>
      <c r="H23" s="255">
        <f t="shared" si="1"/>
        <v>470</v>
      </c>
    </row>
    <row r="24" spans="1:8" s="350" customFormat="1" ht="17.100000000000001" customHeight="1">
      <c r="A24" s="563"/>
      <c r="B24" s="506"/>
      <c r="C24" s="370"/>
      <c r="D24" s="564"/>
      <c r="E24" s="372"/>
      <c r="F24" s="372"/>
      <c r="G24" s="372"/>
      <c r="H24" s="21"/>
    </row>
    <row r="25" spans="1:8" s="350" customFormat="1" ht="17.100000000000001" customHeight="1">
      <c r="A25" s="864" t="s">
        <v>247</v>
      </c>
      <c r="B25" s="864"/>
      <c r="C25" s="864"/>
      <c r="D25" s="864"/>
      <c r="E25" s="864"/>
      <c r="F25" s="864"/>
      <c r="G25" s="864"/>
      <c r="H25" s="864"/>
    </row>
    <row r="26" spans="1:8" s="350" customFormat="1" ht="17.100000000000001" customHeight="1">
      <c r="A26" s="779" t="s">
        <v>2</v>
      </c>
      <c r="B26" s="781" t="s">
        <v>3</v>
      </c>
      <c r="C26" s="781" t="s">
        <v>4</v>
      </c>
      <c r="D26" s="709" t="s">
        <v>5</v>
      </c>
      <c r="E26" s="709" t="s">
        <v>6</v>
      </c>
      <c r="F26" s="709" t="s">
        <v>7</v>
      </c>
      <c r="G26" s="709" t="s">
        <v>8</v>
      </c>
      <c r="H26" s="709" t="s">
        <v>9</v>
      </c>
    </row>
    <row r="27" spans="1:8" s="350" customFormat="1" ht="17.100000000000001" customHeight="1">
      <c r="A27" s="780"/>
      <c r="B27" s="782"/>
      <c r="C27" s="782"/>
      <c r="D27" s="4" t="s">
        <v>77</v>
      </c>
      <c r="E27" s="4" t="s">
        <v>78</v>
      </c>
      <c r="F27" s="729" t="s">
        <v>79</v>
      </c>
      <c r="G27" s="729" t="s">
        <v>79</v>
      </c>
      <c r="H27" s="4" t="s">
        <v>12</v>
      </c>
    </row>
    <row r="28" spans="1:8" s="350" customFormat="1" ht="17.100000000000001" customHeight="1">
      <c r="A28" s="279">
        <v>1</v>
      </c>
      <c r="B28" s="277" t="s">
        <v>20</v>
      </c>
      <c r="C28" s="110">
        <f>'Office Major'!C33</f>
        <v>1</v>
      </c>
      <c r="D28" s="110">
        <f>'Office Major'!D33</f>
        <v>18.898</v>
      </c>
      <c r="E28" s="110">
        <f>'Office Major'!E33</f>
        <v>3457</v>
      </c>
      <c r="F28" s="110">
        <f>'Office Major'!F33</f>
        <v>10371000</v>
      </c>
      <c r="G28" s="110">
        <f>'Office Major'!G33</f>
        <v>800000</v>
      </c>
      <c r="H28" s="110">
        <f>'Office Major'!H33</f>
        <v>70</v>
      </c>
    </row>
    <row r="29" spans="1:8" s="350" customFormat="1" ht="17.100000000000001" customHeight="1">
      <c r="A29" s="279">
        <v>2</v>
      </c>
      <c r="B29" s="277" t="s">
        <v>34</v>
      </c>
      <c r="C29" s="110">
        <f>'Office Major'!C34</f>
        <v>1</v>
      </c>
      <c r="D29" s="110">
        <f>'Office Major'!D34</f>
        <v>65.819999999999993</v>
      </c>
      <c r="E29" s="110">
        <f>'Office Major'!E34</f>
        <v>1373477.85</v>
      </c>
      <c r="F29" s="110">
        <f>'Office Major'!F34</f>
        <v>0</v>
      </c>
      <c r="G29" s="110">
        <f>'Office Major'!G34</f>
        <v>108753000</v>
      </c>
      <c r="H29" s="110">
        <f>'Office Major'!H34</f>
        <v>250</v>
      </c>
    </row>
    <row r="30" spans="1:8" s="350" customFormat="1" ht="17.100000000000001" customHeight="1">
      <c r="A30" s="814" t="s">
        <v>157</v>
      </c>
      <c r="B30" s="815"/>
      <c r="C30" s="565">
        <f t="shared" ref="C30:H30" si="2">SUM(C28:C29)</f>
        <v>2</v>
      </c>
      <c r="D30" s="566">
        <f t="shared" si="2"/>
        <v>84.717999999999989</v>
      </c>
      <c r="E30" s="562">
        <f t="shared" si="2"/>
        <v>1376934.85</v>
      </c>
      <c r="F30" s="565">
        <f t="shared" si="2"/>
        <v>10371000</v>
      </c>
      <c r="G30" s="565">
        <f t="shared" si="2"/>
        <v>109553000</v>
      </c>
      <c r="H30" s="565">
        <f t="shared" si="2"/>
        <v>320</v>
      </c>
    </row>
    <row r="31" spans="1:8" s="350" customFormat="1" ht="17.100000000000001" customHeight="1">
      <c r="A31" s="563"/>
      <c r="B31" s="570"/>
      <c r="C31" s="365"/>
      <c r="D31" s="366"/>
      <c r="E31" s="367"/>
      <c r="F31" s="367"/>
      <c r="G31" s="367"/>
      <c r="H31" s="365"/>
    </row>
    <row r="32" spans="1:8" s="350" customFormat="1" ht="17.100000000000001" customHeight="1">
      <c r="A32" s="864" t="s">
        <v>248</v>
      </c>
      <c r="B32" s="864"/>
      <c r="C32" s="864"/>
      <c r="D32" s="864"/>
      <c r="E32" s="864"/>
      <c r="F32" s="864"/>
      <c r="G32" s="864"/>
      <c r="H32" s="864"/>
    </row>
    <row r="33" spans="1:8" s="350" customFormat="1" ht="17.100000000000001" customHeight="1">
      <c r="A33" s="825" t="s">
        <v>2</v>
      </c>
      <c r="B33" s="819" t="s">
        <v>3</v>
      </c>
      <c r="C33" s="710" t="s">
        <v>4</v>
      </c>
      <c r="D33" s="52" t="s">
        <v>5</v>
      </c>
      <c r="E33" s="52" t="s">
        <v>6</v>
      </c>
      <c r="F33" s="52" t="s">
        <v>7</v>
      </c>
      <c r="G33" s="52" t="s">
        <v>8</v>
      </c>
      <c r="H33" s="52" t="s">
        <v>9</v>
      </c>
    </row>
    <row r="34" spans="1:8" s="350" customFormat="1" ht="17.100000000000001" customHeight="1">
      <c r="A34" s="878"/>
      <c r="B34" s="820"/>
      <c r="C34" s="711"/>
      <c r="D34" s="56" t="s">
        <v>77</v>
      </c>
      <c r="E34" s="56" t="s">
        <v>78</v>
      </c>
      <c r="F34" s="729" t="s">
        <v>79</v>
      </c>
      <c r="G34" s="729" t="s">
        <v>79</v>
      </c>
      <c r="H34" s="56" t="s">
        <v>12</v>
      </c>
    </row>
    <row r="35" spans="1:8" s="350" customFormat="1" ht="17.100000000000001" customHeight="1">
      <c r="A35" s="113">
        <v>1</v>
      </c>
      <c r="B35" s="277" t="s">
        <v>33</v>
      </c>
      <c r="C35" s="110">
        <f>'Office Major'!C40</f>
        <v>4</v>
      </c>
      <c r="D35" s="110">
        <f>'Office Major'!D40</f>
        <v>11358.14</v>
      </c>
      <c r="E35" s="110">
        <f>'Office Major'!E40</f>
        <v>7543368.1699999999</v>
      </c>
      <c r="F35" s="110">
        <f>'Office Major'!F40</f>
        <v>9806378621</v>
      </c>
      <c r="G35" s="110">
        <f>'Office Major'!G40</f>
        <v>541694163</v>
      </c>
      <c r="H35" s="110">
        <f>'Office Major'!H40</f>
        <v>104</v>
      </c>
    </row>
    <row r="36" spans="1:8" s="350" customFormat="1" ht="17.100000000000001" customHeight="1">
      <c r="A36" s="113">
        <v>2</v>
      </c>
      <c r="B36" s="277" t="s">
        <v>162</v>
      </c>
      <c r="C36" s="110">
        <f>'Office Major'!C41</f>
        <v>11</v>
      </c>
      <c r="D36" s="110">
        <f>'Office Major'!D41</f>
        <v>115.59</v>
      </c>
      <c r="E36" s="110">
        <f>'Office Major'!E41</f>
        <v>12120</v>
      </c>
      <c r="F36" s="110">
        <f>'Office Major'!F41</f>
        <v>2666400</v>
      </c>
      <c r="G36" s="110">
        <f>'Office Major'!G41</f>
        <v>392966</v>
      </c>
      <c r="H36" s="110">
        <f>'Office Major'!H41</f>
        <v>38</v>
      </c>
    </row>
    <row r="37" spans="1:8" s="350" customFormat="1" ht="17.100000000000001" customHeight="1">
      <c r="A37" s="113">
        <v>3</v>
      </c>
      <c r="B37" s="277" t="s">
        <v>42</v>
      </c>
      <c r="C37" s="110">
        <f>'Office Major'!C42</f>
        <v>3</v>
      </c>
      <c r="D37" s="110">
        <f>'Office Major'!D42</f>
        <v>480</v>
      </c>
      <c r="E37" s="110">
        <f>'Office Major'!E42</f>
        <v>1800</v>
      </c>
      <c r="F37" s="110">
        <f>'Office Major'!F42</f>
        <v>1440000</v>
      </c>
      <c r="G37" s="110">
        <f>'Office Major'!G42</f>
        <v>1411076</v>
      </c>
      <c r="H37" s="110">
        <f>'Office Major'!H42</f>
        <v>16</v>
      </c>
    </row>
    <row r="38" spans="1:8" s="350" customFormat="1" ht="17.100000000000001" customHeight="1">
      <c r="A38" s="814" t="s">
        <v>157</v>
      </c>
      <c r="B38" s="815"/>
      <c r="C38" s="562">
        <f t="shared" ref="C38:H38" si="3">SUM(C35:C37)</f>
        <v>18</v>
      </c>
      <c r="D38" s="566">
        <f t="shared" si="3"/>
        <v>11953.73</v>
      </c>
      <c r="E38" s="562">
        <f t="shared" si="3"/>
        <v>7557288.1699999999</v>
      </c>
      <c r="F38" s="562">
        <f t="shared" si="3"/>
        <v>9810485021</v>
      </c>
      <c r="G38" s="562">
        <f t="shared" si="3"/>
        <v>543498205</v>
      </c>
      <c r="H38" s="562">
        <f t="shared" si="3"/>
        <v>158</v>
      </c>
    </row>
    <row r="39" spans="1:8" s="350" customFormat="1" ht="17.100000000000001" customHeight="1">
      <c r="A39" s="563"/>
      <c r="B39" s="567"/>
      <c r="C39" s="502"/>
      <c r="D39" s="365"/>
      <c r="E39" s="367"/>
      <c r="F39" s="367"/>
      <c r="G39" s="367"/>
      <c r="H39" s="365"/>
    </row>
    <row r="40" spans="1:8" s="350" customFormat="1" ht="17.100000000000001" customHeight="1">
      <c r="A40" s="563"/>
      <c r="B40" s="506"/>
      <c r="C40" s="370"/>
      <c r="D40" s="564"/>
      <c r="E40" s="372"/>
      <c r="F40" s="372"/>
      <c r="G40" s="372"/>
      <c r="H40" s="21"/>
    </row>
    <row r="41" spans="1:8" s="350" customFormat="1" ht="17.100000000000001" customHeight="1">
      <c r="A41" s="886" t="s">
        <v>250</v>
      </c>
      <c r="B41" s="886"/>
      <c r="C41" s="886"/>
      <c r="D41" s="886"/>
      <c r="E41" s="886"/>
      <c r="F41" s="886"/>
      <c r="G41" s="886"/>
      <c r="H41" s="886"/>
    </row>
    <row r="42" spans="1:8" s="350" customFormat="1" ht="17.100000000000001" customHeight="1">
      <c r="A42" s="825" t="s">
        <v>2</v>
      </c>
      <c r="B42" s="819" t="s">
        <v>3</v>
      </c>
      <c r="C42" s="819" t="s">
        <v>4</v>
      </c>
      <c r="D42" s="730" t="s">
        <v>5</v>
      </c>
      <c r="E42" s="730" t="s">
        <v>6</v>
      </c>
      <c r="F42" s="730" t="s">
        <v>7</v>
      </c>
      <c r="G42" s="730" t="s">
        <v>8</v>
      </c>
      <c r="H42" s="730" t="s">
        <v>9</v>
      </c>
    </row>
    <row r="43" spans="1:8" s="350" customFormat="1" ht="17.100000000000001" customHeight="1">
      <c r="A43" s="878"/>
      <c r="B43" s="820"/>
      <c r="C43" s="820"/>
      <c r="D43" s="731" t="s">
        <v>77</v>
      </c>
      <c r="E43" s="731" t="s">
        <v>78</v>
      </c>
      <c r="F43" s="731" t="s">
        <v>79</v>
      </c>
      <c r="G43" s="731" t="s">
        <v>79</v>
      </c>
      <c r="H43" s="731" t="s">
        <v>12</v>
      </c>
    </row>
    <row r="44" spans="1:8" s="386" customFormat="1" ht="17.100000000000001" customHeight="1">
      <c r="A44" s="732">
        <v>1</v>
      </c>
      <c r="B44" s="733" t="str">
        <f>'Office Major'!B55</f>
        <v>Asbestos</v>
      </c>
      <c r="C44" s="733">
        <f>'Office Major'!C55</f>
        <v>0</v>
      </c>
      <c r="D44" s="733">
        <f>'Office Major'!D55</f>
        <v>0</v>
      </c>
      <c r="E44" s="733">
        <f>'Office Major'!E55</f>
        <v>0</v>
      </c>
      <c r="F44" s="733">
        <f>'Office Major'!F55</f>
        <v>0</v>
      </c>
      <c r="G44" s="733">
        <f>'Office Major'!G55</f>
        <v>0</v>
      </c>
      <c r="H44" s="733">
        <f>'Office Major'!H55</f>
        <v>0</v>
      </c>
    </row>
    <row r="45" spans="1:8" s="350" customFormat="1" ht="17.100000000000001" customHeight="1">
      <c r="A45" s="64">
        <v>2</v>
      </c>
      <c r="B45" s="277" t="s">
        <v>32</v>
      </c>
      <c r="C45" s="64">
        <f>'Office Major'!C56</f>
        <v>3</v>
      </c>
      <c r="D45" s="64">
        <f>'Office Major'!D56</f>
        <v>154</v>
      </c>
      <c r="E45" s="64">
        <f>'Office Major'!E56</f>
        <v>0</v>
      </c>
      <c r="F45" s="64">
        <f>'Office Major'!F56</f>
        <v>0</v>
      </c>
      <c r="G45" s="64">
        <f>'Office Major'!G56</f>
        <v>120973</v>
      </c>
      <c r="H45" s="64">
        <f>'Office Major'!H56</f>
        <v>0</v>
      </c>
    </row>
    <row r="46" spans="1:8" s="350" customFormat="1" ht="17.100000000000001" customHeight="1">
      <c r="A46" s="732">
        <v>3</v>
      </c>
      <c r="B46" s="277" t="s">
        <v>320</v>
      </c>
      <c r="C46" s="64">
        <f>'Office Major'!C57</f>
        <v>1</v>
      </c>
      <c r="D46" s="64">
        <f>'Office Major'!D57</f>
        <v>1200</v>
      </c>
      <c r="E46" s="64">
        <f>'Office Major'!E57</f>
        <v>4704630.6919999998</v>
      </c>
      <c r="F46" s="64">
        <f>'Office Major'!F57</f>
        <v>9879724453.2000008</v>
      </c>
      <c r="G46" s="64">
        <f>'Office Major'!G57</f>
        <v>7361475687</v>
      </c>
      <c r="H46" s="64">
        <f>'Office Major'!H57</f>
        <v>2681</v>
      </c>
    </row>
    <row r="47" spans="1:8" s="350" customFormat="1" ht="17.100000000000001" customHeight="1">
      <c r="A47" s="64">
        <v>4</v>
      </c>
      <c r="B47" s="277" t="s">
        <v>19</v>
      </c>
      <c r="C47" s="64">
        <f>'Office Major'!C58</f>
        <v>0</v>
      </c>
      <c r="D47" s="64">
        <f>'Office Major'!D58</f>
        <v>0</v>
      </c>
      <c r="E47" s="64">
        <f>'Office Major'!E58</f>
        <v>93.308000000000007</v>
      </c>
      <c r="F47" s="64">
        <f>'Office Major'!F58</f>
        <v>3386613860</v>
      </c>
      <c r="G47" s="64">
        <f>'Office Major'!G58</f>
        <v>0</v>
      </c>
      <c r="H47" s="64">
        <f>'Office Major'!H58</f>
        <v>0</v>
      </c>
    </row>
    <row r="48" spans="1:8" s="350" customFormat="1" ht="17.100000000000001" customHeight="1">
      <c r="A48" s="732">
        <v>5</v>
      </c>
      <c r="B48" s="277" t="s">
        <v>14</v>
      </c>
      <c r="C48" s="64">
        <f>'Office Major'!C59</f>
        <v>0</v>
      </c>
      <c r="D48" s="64">
        <f>'Office Major'!D59</f>
        <v>0</v>
      </c>
      <c r="E48" s="64">
        <f>'Office Major'!E59</f>
        <v>0</v>
      </c>
      <c r="F48" s="64">
        <f>'Office Major'!F59</f>
        <v>0</v>
      </c>
      <c r="G48" s="64">
        <f>'Office Major'!G59</f>
        <v>0</v>
      </c>
      <c r="H48" s="64">
        <f>'Office Major'!H59</f>
        <v>0</v>
      </c>
    </row>
    <row r="49" spans="1:8" s="350" customFormat="1" ht="17.100000000000001" customHeight="1">
      <c r="A49" s="64">
        <v>6</v>
      </c>
      <c r="B49" s="277" t="s">
        <v>29</v>
      </c>
      <c r="C49" s="64">
        <f>'Office Major'!C60</f>
        <v>2</v>
      </c>
      <c r="D49" s="64">
        <f>'Office Major'!D60</f>
        <v>8.27</v>
      </c>
      <c r="E49" s="64">
        <f>'Office Major'!E60</f>
        <v>725</v>
      </c>
      <c r="F49" s="64">
        <f>'Office Major'!F60</f>
        <v>725000</v>
      </c>
      <c r="G49" s="64">
        <f>'Office Major'!G60</f>
        <v>65166</v>
      </c>
      <c r="H49" s="64">
        <f>'Office Major'!H60</f>
        <v>10</v>
      </c>
    </row>
    <row r="50" spans="1:8" s="350" customFormat="1" ht="17.100000000000001" customHeight="1">
      <c r="A50" s="732">
        <v>7</v>
      </c>
      <c r="B50" s="277" t="s">
        <v>16</v>
      </c>
      <c r="C50" s="64">
        <f>'Office Major'!C61</f>
        <v>2</v>
      </c>
      <c r="D50" s="64">
        <f>'Office Major'!D61</f>
        <v>1989.2844</v>
      </c>
      <c r="E50" s="64">
        <f>'Office Major'!E61</f>
        <v>3928951</v>
      </c>
      <c r="F50" s="64">
        <f>'Office Major'!F61</f>
        <v>7857902000</v>
      </c>
      <c r="G50" s="64">
        <f>'Office Major'!G61</f>
        <v>300689234</v>
      </c>
      <c r="H50" s="64">
        <f>'Office Major'!H61</f>
        <v>815</v>
      </c>
    </row>
    <row r="51" spans="1:8" s="350" customFormat="1" ht="17.100000000000001" customHeight="1">
      <c r="A51" s="872" t="s">
        <v>157</v>
      </c>
      <c r="B51" s="873"/>
      <c r="C51" s="734">
        <f t="shared" ref="C51:H51" si="4">SUM(C45:C50)</f>
        <v>8</v>
      </c>
      <c r="D51" s="735">
        <f t="shared" si="4"/>
        <v>3351.5544</v>
      </c>
      <c r="E51" s="736">
        <f t="shared" si="4"/>
        <v>8634400</v>
      </c>
      <c r="F51" s="736">
        <f t="shared" si="4"/>
        <v>21124965313.200001</v>
      </c>
      <c r="G51" s="736">
        <f t="shared" si="4"/>
        <v>7662351060</v>
      </c>
      <c r="H51" s="734">
        <f t="shared" si="4"/>
        <v>3506</v>
      </c>
    </row>
    <row r="52" spans="1:8" s="350" customFormat="1" ht="17.100000000000001" customHeight="1">
      <c r="A52" s="374"/>
      <c r="B52" s="374"/>
      <c r="C52" s="374"/>
      <c r="D52" s="374"/>
      <c r="E52" s="374"/>
      <c r="F52" s="374"/>
      <c r="G52" s="374"/>
      <c r="H52" s="374"/>
    </row>
    <row r="53" spans="1:8" s="350" customFormat="1" ht="17.100000000000001" customHeight="1">
      <c r="A53" s="864" t="s">
        <v>251</v>
      </c>
      <c r="B53" s="864"/>
      <c r="C53" s="864"/>
      <c r="D53" s="864"/>
      <c r="E53" s="864"/>
      <c r="F53" s="864"/>
      <c r="G53" s="864"/>
      <c r="H53" s="864"/>
    </row>
    <row r="54" spans="1:8" s="350" customFormat="1" ht="17.100000000000001" customHeight="1">
      <c r="A54" s="825" t="s">
        <v>2</v>
      </c>
      <c r="B54" s="819" t="s">
        <v>3</v>
      </c>
      <c r="C54" s="819" t="s">
        <v>4</v>
      </c>
      <c r="D54" s="730" t="s">
        <v>5</v>
      </c>
      <c r="E54" s="730" t="s">
        <v>6</v>
      </c>
      <c r="F54" s="730" t="s">
        <v>7</v>
      </c>
      <c r="G54" s="730" t="s">
        <v>8</v>
      </c>
      <c r="H54" s="730" t="s">
        <v>9</v>
      </c>
    </row>
    <row r="55" spans="1:8" s="350" customFormat="1" ht="17.100000000000001" customHeight="1">
      <c r="A55" s="878"/>
      <c r="B55" s="820"/>
      <c r="C55" s="820"/>
      <c r="D55" s="731" t="s">
        <v>77</v>
      </c>
      <c r="E55" s="731" t="s">
        <v>78</v>
      </c>
      <c r="F55" s="731" t="s">
        <v>79</v>
      </c>
      <c r="G55" s="731" t="s">
        <v>79</v>
      </c>
      <c r="H55" s="731" t="s">
        <v>12</v>
      </c>
    </row>
    <row r="56" spans="1:8" s="350" customFormat="1" ht="17.100000000000001" customHeight="1">
      <c r="A56" s="64">
        <v>1</v>
      </c>
      <c r="B56" s="277" t="s">
        <v>42</v>
      </c>
      <c r="C56" s="110">
        <f>'Office Major'!C67</f>
        <v>1</v>
      </c>
      <c r="D56" s="110">
        <f>'Office Major'!D67</f>
        <v>531</v>
      </c>
      <c r="E56" s="110">
        <f>'Office Major'!E67</f>
        <v>0</v>
      </c>
      <c r="F56" s="110">
        <f>'Office Major'!F67</f>
        <v>0</v>
      </c>
      <c r="G56" s="110">
        <f>'Office Major'!G67</f>
        <v>290000</v>
      </c>
      <c r="H56" s="110">
        <f>'Office Major'!H67</f>
        <v>3</v>
      </c>
    </row>
    <row r="57" spans="1:8" s="350" customFormat="1" ht="17.100000000000001" customHeight="1">
      <c r="A57" s="64">
        <v>2</v>
      </c>
      <c r="B57" s="277" t="s">
        <v>33</v>
      </c>
      <c r="C57" s="110">
        <f>'Office Major'!C68</f>
        <v>2</v>
      </c>
      <c r="D57" s="110">
        <f>'Office Major'!D68</f>
        <v>2212.7399999999998</v>
      </c>
      <c r="E57" s="110">
        <f>'Office Major'!E68</f>
        <v>1840360</v>
      </c>
      <c r="F57" s="110">
        <f>'Office Major'!F68</f>
        <v>2760540000</v>
      </c>
      <c r="G57" s="110">
        <f>'Office Major'!G68</f>
        <v>101272092</v>
      </c>
      <c r="H57" s="110">
        <f>'Office Major'!H68</f>
        <v>150</v>
      </c>
    </row>
    <row r="58" spans="1:8" s="350" customFormat="1" ht="17.100000000000001" customHeight="1">
      <c r="A58" s="872" t="s">
        <v>157</v>
      </c>
      <c r="B58" s="873"/>
      <c r="C58" s="734">
        <f t="shared" ref="C58:H58" si="5">SUM(C56:C57)</f>
        <v>3</v>
      </c>
      <c r="D58" s="735">
        <f t="shared" si="5"/>
        <v>2743.74</v>
      </c>
      <c r="E58" s="736">
        <f t="shared" si="5"/>
        <v>1840360</v>
      </c>
      <c r="F58" s="736">
        <f t="shared" si="5"/>
        <v>2760540000</v>
      </c>
      <c r="G58" s="736">
        <f t="shared" si="5"/>
        <v>101562092</v>
      </c>
      <c r="H58" s="734">
        <f t="shared" si="5"/>
        <v>153</v>
      </c>
    </row>
    <row r="59" spans="1:8" s="350" customFormat="1" ht="17.100000000000001" customHeight="1">
      <c r="A59" s="374"/>
      <c r="B59" s="374"/>
      <c r="C59" s="374"/>
      <c r="D59" s="374"/>
      <c r="E59" s="374"/>
      <c r="F59" s="374"/>
      <c r="G59" s="374"/>
      <c r="H59" s="374"/>
    </row>
    <row r="60" spans="1:8" s="350" customFormat="1" ht="17.100000000000001" customHeight="1">
      <c r="A60" s="787" t="s">
        <v>252</v>
      </c>
      <c r="B60" s="787"/>
      <c r="C60" s="787"/>
      <c r="D60" s="787"/>
      <c r="E60" s="787"/>
      <c r="F60" s="787"/>
      <c r="G60" s="787"/>
      <c r="H60" s="787"/>
    </row>
    <row r="61" spans="1:8" s="350" customFormat="1" ht="17.100000000000001" customHeight="1">
      <c r="A61" s="779" t="s">
        <v>2</v>
      </c>
      <c r="B61" s="781" t="s">
        <v>3</v>
      </c>
      <c r="C61" s="781" t="s">
        <v>4</v>
      </c>
      <c r="D61" s="709" t="s">
        <v>5</v>
      </c>
      <c r="E61" s="709" t="s">
        <v>6</v>
      </c>
      <c r="F61" s="709" t="s">
        <v>7</v>
      </c>
      <c r="G61" s="709" t="s">
        <v>8</v>
      </c>
      <c r="H61" s="709" t="s">
        <v>9</v>
      </c>
    </row>
    <row r="62" spans="1:8" s="350" customFormat="1" ht="17.100000000000001" customHeight="1">
      <c r="A62" s="780"/>
      <c r="B62" s="782"/>
      <c r="C62" s="782"/>
      <c r="D62" s="4" t="s">
        <v>77</v>
      </c>
      <c r="E62" s="4" t="s">
        <v>78</v>
      </c>
      <c r="F62" s="4" t="s">
        <v>79</v>
      </c>
      <c r="G62" s="4" t="s">
        <v>79</v>
      </c>
      <c r="H62" s="4" t="s">
        <v>12</v>
      </c>
    </row>
    <row r="63" spans="1:8" s="350" customFormat="1" ht="17.100000000000001" customHeight="1">
      <c r="A63" s="135">
        <v>1</v>
      </c>
      <c r="B63" s="342" t="s">
        <v>34</v>
      </c>
      <c r="C63" s="226">
        <f>'Office Major'!C120</f>
        <v>1</v>
      </c>
      <c r="D63" s="226">
        <f>'Office Major'!D120</f>
        <v>1516.8</v>
      </c>
      <c r="E63" s="226">
        <f>'Office Major'!E120</f>
        <v>791582.4</v>
      </c>
      <c r="F63" s="226">
        <f>'Office Major'!F120</f>
        <v>179926679.52000001</v>
      </c>
      <c r="G63" s="226">
        <f>'Office Major'!G120</f>
        <v>74263200</v>
      </c>
      <c r="H63" s="226">
        <f>'Office Major'!H120</f>
        <v>573</v>
      </c>
    </row>
    <row r="64" spans="1:8" s="350" customFormat="1" ht="17.100000000000001" customHeight="1">
      <c r="A64" s="889" t="s">
        <v>157</v>
      </c>
      <c r="B64" s="890"/>
      <c r="C64" s="245">
        <f t="shared" ref="C64:H64" si="6">SUM(C63:C63)</f>
        <v>1</v>
      </c>
      <c r="D64" s="601">
        <f t="shared" si="6"/>
        <v>1516.8</v>
      </c>
      <c r="E64" s="601">
        <f t="shared" si="6"/>
        <v>791582.4</v>
      </c>
      <c r="F64" s="737">
        <f t="shared" si="6"/>
        <v>179926679.52000001</v>
      </c>
      <c r="G64" s="561">
        <f t="shared" si="6"/>
        <v>74263200</v>
      </c>
      <c r="H64" s="245">
        <f t="shared" si="6"/>
        <v>573</v>
      </c>
    </row>
    <row r="65" spans="1:8" s="350" customFormat="1" ht="17.100000000000001" customHeight="1">
      <c r="A65" s="563"/>
      <c r="B65" s="567"/>
      <c r="C65" s="365"/>
      <c r="D65" s="366"/>
      <c r="E65" s="367"/>
      <c r="F65" s="367"/>
      <c r="G65" s="367"/>
      <c r="H65" s="365"/>
    </row>
    <row r="66" spans="1:8" s="350" customFormat="1" ht="17.100000000000001" customHeight="1">
      <c r="A66" s="864" t="s">
        <v>253</v>
      </c>
      <c r="B66" s="864"/>
      <c r="C66" s="864"/>
      <c r="D66" s="864"/>
      <c r="E66" s="864"/>
      <c r="F66" s="864"/>
      <c r="G66" s="864"/>
      <c r="H66" s="864"/>
    </row>
    <row r="67" spans="1:8" s="350" customFormat="1" ht="17.100000000000001" customHeight="1">
      <c r="A67" s="825" t="s">
        <v>2</v>
      </c>
      <c r="B67" s="819" t="s">
        <v>3</v>
      </c>
      <c r="C67" s="819" t="s">
        <v>4</v>
      </c>
      <c r="D67" s="52" t="s">
        <v>5</v>
      </c>
      <c r="E67" s="52" t="s">
        <v>6</v>
      </c>
      <c r="F67" s="52" t="s">
        <v>7</v>
      </c>
      <c r="G67" s="52" t="s">
        <v>8</v>
      </c>
      <c r="H67" s="52" t="s">
        <v>9</v>
      </c>
    </row>
    <row r="68" spans="1:8" s="350" customFormat="1" ht="17.100000000000001" customHeight="1">
      <c r="A68" s="891"/>
      <c r="B68" s="885"/>
      <c r="C68" s="885"/>
      <c r="D68" s="55" t="s">
        <v>77</v>
      </c>
      <c r="E68" s="55" t="s">
        <v>78</v>
      </c>
      <c r="F68" s="56" t="s">
        <v>79</v>
      </c>
      <c r="G68" s="55" t="s">
        <v>79</v>
      </c>
      <c r="H68" s="55" t="s">
        <v>12</v>
      </c>
    </row>
    <row r="69" spans="1:8" s="350" customFormat="1" ht="17.100000000000001" customHeight="1">
      <c r="A69" s="316">
        <v>1</v>
      </c>
      <c r="B69" s="342" t="s">
        <v>34</v>
      </c>
      <c r="C69" s="135">
        <f>'Office Major'!C74+'Office Major'!C140</f>
        <v>10</v>
      </c>
      <c r="D69" s="135">
        <f>'Office Major'!D74+'Office Major'!D140</f>
        <v>5569.5120000000006</v>
      </c>
      <c r="E69" s="135">
        <f>'Office Major'!E74+'Office Major'!E140</f>
        <v>21941332.289999999</v>
      </c>
      <c r="F69" s="135">
        <f>'Office Major'!F74+'Office Major'!F140</f>
        <v>2552857615</v>
      </c>
      <c r="G69" s="135">
        <f>'Office Major'!G74+'Office Major'!G140</f>
        <v>1786776338</v>
      </c>
      <c r="H69" s="135">
        <f>'Office Major'!H74+'Office Major'!H140</f>
        <v>2160</v>
      </c>
    </row>
    <row r="70" spans="1:8" s="350" customFormat="1" ht="17.100000000000001" customHeight="1">
      <c r="A70" s="892" t="s">
        <v>157</v>
      </c>
      <c r="B70" s="893"/>
      <c r="C70" s="734">
        <f t="shared" ref="C70:H70" si="7">SUM(C69:C69)</f>
        <v>10</v>
      </c>
      <c r="D70" s="735">
        <f t="shared" si="7"/>
        <v>5569.5120000000006</v>
      </c>
      <c r="E70" s="736">
        <f t="shared" si="7"/>
        <v>21941332.289999999</v>
      </c>
      <c r="F70" s="736">
        <f t="shared" si="7"/>
        <v>2552857615</v>
      </c>
      <c r="G70" s="736">
        <f t="shared" si="7"/>
        <v>1786776338</v>
      </c>
      <c r="H70" s="734">
        <f t="shared" si="7"/>
        <v>2160</v>
      </c>
    </row>
    <row r="71" spans="1:8" s="350" customFormat="1" ht="17.100000000000001" customHeight="1">
      <c r="A71" s="374"/>
      <c r="B71" s="374"/>
      <c r="C71" s="374"/>
      <c r="D71" s="374"/>
      <c r="E71" s="374"/>
      <c r="F71" s="374"/>
      <c r="G71" s="374"/>
      <c r="H71" s="374"/>
    </row>
    <row r="72" spans="1:8" s="350" customFormat="1" ht="17.100000000000001" customHeight="1">
      <c r="A72" s="864" t="s">
        <v>255</v>
      </c>
      <c r="B72" s="864"/>
      <c r="C72" s="864"/>
      <c r="D72" s="864"/>
      <c r="E72" s="864"/>
      <c r="F72" s="864"/>
      <c r="G72" s="864"/>
      <c r="H72" s="864"/>
    </row>
    <row r="73" spans="1:8" s="350" customFormat="1" ht="17.100000000000001" customHeight="1">
      <c r="A73" s="825" t="s">
        <v>2</v>
      </c>
      <c r="B73" s="819" t="s">
        <v>3</v>
      </c>
      <c r="C73" s="819" t="s">
        <v>4</v>
      </c>
      <c r="D73" s="730" t="s">
        <v>5</v>
      </c>
      <c r="E73" s="730" t="s">
        <v>6</v>
      </c>
      <c r="F73" s="730" t="s">
        <v>7</v>
      </c>
      <c r="G73" s="730" t="s">
        <v>8</v>
      </c>
      <c r="H73" s="730" t="s">
        <v>9</v>
      </c>
    </row>
    <row r="74" spans="1:8" s="350" customFormat="1" ht="17.100000000000001" customHeight="1">
      <c r="A74" s="878"/>
      <c r="B74" s="820"/>
      <c r="C74" s="820"/>
      <c r="D74" s="731" t="s">
        <v>77</v>
      </c>
      <c r="E74" s="731" t="s">
        <v>78</v>
      </c>
      <c r="F74" s="731" t="s">
        <v>79</v>
      </c>
      <c r="G74" s="731" t="s">
        <v>79</v>
      </c>
      <c r="H74" s="731" t="s">
        <v>12</v>
      </c>
    </row>
    <row r="75" spans="1:8" s="350" customFormat="1" ht="17.100000000000001" customHeight="1">
      <c r="A75" s="64">
        <v>1</v>
      </c>
      <c r="B75" s="277" t="s">
        <v>28</v>
      </c>
      <c r="C75" s="110">
        <f>'Office Major'!C80</f>
        <v>2</v>
      </c>
      <c r="D75" s="110">
        <f>'Office Major'!D80</f>
        <v>9.9499999999999993</v>
      </c>
      <c r="E75" s="110">
        <f>'Office Major'!E80</f>
        <v>0</v>
      </c>
      <c r="F75" s="110">
        <f>'Office Major'!F80</f>
        <v>0</v>
      </c>
      <c r="G75" s="110">
        <f>'Office Major'!G80</f>
        <v>10000</v>
      </c>
      <c r="H75" s="110">
        <f>'Office Major'!H80</f>
        <v>0</v>
      </c>
    </row>
    <row r="76" spans="1:8" s="350" customFormat="1" ht="17.100000000000001" customHeight="1">
      <c r="A76" s="872" t="s">
        <v>157</v>
      </c>
      <c r="B76" s="873"/>
      <c r="C76" s="734">
        <f t="shared" ref="C76:H76" si="8">SUM(C75:C75)</f>
        <v>2</v>
      </c>
      <c r="D76" s="735">
        <f t="shared" si="8"/>
        <v>9.9499999999999993</v>
      </c>
      <c r="E76" s="736">
        <f t="shared" si="8"/>
        <v>0</v>
      </c>
      <c r="F76" s="736">
        <f t="shared" si="8"/>
        <v>0</v>
      </c>
      <c r="G76" s="736">
        <f t="shared" si="8"/>
        <v>10000</v>
      </c>
      <c r="H76" s="734">
        <f t="shared" si="8"/>
        <v>0</v>
      </c>
    </row>
    <row r="77" spans="1:8" s="350" customFormat="1" ht="17.100000000000001" customHeight="1">
      <c r="A77" s="374"/>
      <c r="B77" s="374"/>
      <c r="C77" s="374"/>
      <c r="D77" s="374"/>
      <c r="E77" s="374"/>
      <c r="F77" s="374"/>
      <c r="G77" s="374"/>
      <c r="H77" s="374"/>
    </row>
    <row r="78" spans="1:8" s="350" customFormat="1" ht="17.100000000000001" customHeight="1">
      <c r="A78" s="864" t="s">
        <v>257</v>
      </c>
      <c r="B78" s="864"/>
      <c r="C78" s="864"/>
      <c r="D78" s="864"/>
      <c r="E78" s="864"/>
      <c r="F78" s="864"/>
      <c r="G78" s="864"/>
      <c r="H78" s="864"/>
    </row>
    <row r="79" spans="1:8" s="350" customFormat="1" ht="17.100000000000001" customHeight="1">
      <c r="A79" s="825" t="s">
        <v>2</v>
      </c>
      <c r="B79" s="819" t="s">
        <v>3</v>
      </c>
      <c r="C79" s="819" t="s">
        <v>4</v>
      </c>
      <c r="D79" s="52" t="s">
        <v>5</v>
      </c>
      <c r="E79" s="52" t="s">
        <v>6</v>
      </c>
      <c r="F79" s="52" t="s">
        <v>7</v>
      </c>
      <c r="G79" s="52" t="s">
        <v>8</v>
      </c>
      <c r="H79" s="710" t="s">
        <v>9</v>
      </c>
    </row>
    <row r="80" spans="1:8" s="350" customFormat="1" ht="17.100000000000001" customHeight="1">
      <c r="A80" s="878"/>
      <c r="B80" s="820"/>
      <c r="C80" s="820"/>
      <c r="D80" s="56" t="s">
        <v>77</v>
      </c>
      <c r="E80" s="56" t="s">
        <v>78</v>
      </c>
      <c r="F80" s="56" t="s">
        <v>79</v>
      </c>
      <c r="G80" s="738" t="s">
        <v>79</v>
      </c>
      <c r="H80" s="4" t="s">
        <v>12</v>
      </c>
    </row>
    <row r="81" spans="1:8" s="350" customFormat="1" ht="17.100000000000001" customHeight="1">
      <c r="A81" s="739">
        <v>1</v>
      </c>
      <c r="B81" s="702" t="str">
        <f>'Office Major'!B126</f>
        <v>Epidote</v>
      </c>
      <c r="C81" s="349">
        <f>'Office Major'!C126</f>
        <v>0</v>
      </c>
      <c r="D81" s="349">
        <f>'Office Major'!D126</f>
        <v>0</v>
      </c>
      <c r="E81" s="349">
        <f>'Office Major'!E126</f>
        <v>0</v>
      </c>
      <c r="F81" s="349">
        <f>'Office Major'!F126</f>
        <v>0</v>
      </c>
      <c r="G81" s="349">
        <f>'Office Major'!G126</f>
        <v>0</v>
      </c>
      <c r="H81" s="349">
        <f>'Office Major'!H126</f>
        <v>0</v>
      </c>
    </row>
    <row r="82" spans="1:8" s="350" customFormat="1" ht="17.100000000000001" customHeight="1">
      <c r="A82" s="64">
        <v>2</v>
      </c>
      <c r="B82" s="64" t="s">
        <v>16</v>
      </c>
      <c r="C82" s="113">
        <f>'Office Major'!C93</f>
        <v>2</v>
      </c>
      <c r="D82" s="113">
        <f>'Office Major'!D93</f>
        <v>29.481999999999999</v>
      </c>
      <c r="E82" s="113">
        <f>'Office Major'!E93</f>
        <v>0</v>
      </c>
      <c r="F82" s="113">
        <f>'Office Major'!F93</f>
        <v>0</v>
      </c>
      <c r="G82" s="113">
        <f>'Office Major'!G93</f>
        <v>0</v>
      </c>
      <c r="H82" s="113">
        <f>'Office Major'!H93</f>
        <v>2</v>
      </c>
    </row>
    <row r="83" spans="1:8" s="350" customFormat="1" ht="17.100000000000001" customHeight="1">
      <c r="A83" s="879" t="s">
        <v>157</v>
      </c>
      <c r="B83" s="880"/>
      <c r="C83" s="245">
        <f t="shared" ref="C83:H83" si="9">SUM(C82:C82)</f>
        <v>2</v>
      </c>
      <c r="D83" s="601">
        <f t="shared" si="9"/>
        <v>29.481999999999999</v>
      </c>
      <c r="E83" s="561">
        <f t="shared" si="9"/>
        <v>0</v>
      </c>
      <c r="F83" s="561">
        <f t="shared" si="9"/>
        <v>0</v>
      </c>
      <c r="G83" s="561">
        <f t="shared" si="9"/>
        <v>0</v>
      </c>
      <c r="H83" s="245">
        <f t="shared" si="9"/>
        <v>2</v>
      </c>
    </row>
    <row r="84" spans="1:8" s="350" customFormat="1" ht="17.100000000000001" customHeight="1">
      <c r="A84" s="374"/>
      <c r="B84" s="374"/>
      <c r="C84" s="374"/>
      <c r="D84" s="374"/>
      <c r="E84" s="374"/>
      <c r="F84" s="374"/>
      <c r="G84" s="374"/>
      <c r="H84" s="374"/>
    </row>
    <row r="85" spans="1:8" s="350" customFormat="1" ht="17.100000000000001" customHeight="1">
      <c r="A85" s="864" t="s">
        <v>259</v>
      </c>
      <c r="B85" s="864"/>
      <c r="C85" s="864"/>
      <c r="D85" s="864"/>
      <c r="E85" s="864"/>
      <c r="F85" s="864"/>
      <c r="G85" s="864"/>
      <c r="H85" s="864"/>
    </row>
    <row r="86" spans="1:8" s="350" customFormat="1" ht="17.100000000000001" customHeight="1">
      <c r="A86" s="825" t="s">
        <v>2</v>
      </c>
      <c r="B86" s="819" t="s">
        <v>3</v>
      </c>
      <c r="C86" s="819" t="s">
        <v>4</v>
      </c>
      <c r="D86" s="52" t="s">
        <v>5</v>
      </c>
      <c r="E86" s="52" t="s">
        <v>6</v>
      </c>
      <c r="F86" s="52" t="s">
        <v>7</v>
      </c>
      <c r="G86" s="52" t="s">
        <v>8</v>
      </c>
      <c r="H86" s="52" t="s">
        <v>9</v>
      </c>
    </row>
    <row r="87" spans="1:8" s="350" customFormat="1" ht="17.100000000000001" customHeight="1">
      <c r="A87" s="878"/>
      <c r="B87" s="820"/>
      <c r="C87" s="820"/>
      <c r="D87" s="56" t="s">
        <v>77</v>
      </c>
      <c r="E87" s="56" t="s">
        <v>78</v>
      </c>
      <c r="F87" s="56" t="s">
        <v>79</v>
      </c>
      <c r="G87" s="56" t="s">
        <v>79</v>
      </c>
      <c r="H87" s="56" t="s">
        <v>12</v>
      </c>
    </row>
    <row r="88" spans="1:8" s="350" customFormat="1" ht="17.100000000000001" customHeight="1">
      <c r="A88" s="64">
        <v>1</v>
      </c>
      <c r="B88" s="277" t="s">
        <v>165</v>
      </c>
      <c r="C88" s="110">
        <f>'Office Major'!C99</f>
        <v>2</v>
      </c>
      <c r="D88" s="110">
        <f>'Office Major'!D99</f>
        <v>1998.325</v>
      </c>
      <c r="E88" s="110">
        <f>'Office Major'!E99</f>
        <v>2369514.7200000002</v>
      </c>
      <c r="F88" s="110">
        <f>'Office Major'!F99</f>
        <v>1445403979</v>
      </c>
      <c r="G88" s="110">
        <f>'Office Major'!G99</f>
        <v>218425000</v>
      </c>
      <c r="H88" s="110">
        <f>'Office Major'!H99</f>
        <v>310</v>
      </c>
    </row>
    <row r="89" spans="1:8" s="350" customFormat="1" ht="17.100000000000001" customHeight="1">
      <c r="A89" s="64">
        <v>2</v>
      </c>
      <c r="B89" s="277" t="s">
        <v>166</v>
      </c>
      <c r="C89" s="110">
        <f>'Office Major'!C100</f>
        <v>13</v>
      </c>
      <c r="D89" s="110">
        <f>'Office Major'!D100</f>
        <v>105.944</v>
      </c>
      <c r="E89" s="110">
        <f>'Office Major'!E100</f>
        <v>15680</v>
      </c>
      <c r="F89" s="110">
        <f>'Office Major'!F100</f>
        <v>12544000</v>
      </c>
      <c r="G89" s="110">
        <f>'Office Major'!G100</f>
        <v>1129000</v>
      </c>
      <c r="H89" s="110">
        <f>'Office Major'!H100</f>
        <v>75</v>
      </c>
    </row>
    <row r="90" spans="1:8" s="350" customFormat="1" ht="17.100000000000001" customHeight="1">
      <c r="A90" s="881" t="s">
        <v>157</v>
      </c>
      <c r="B90" s="882"/>
      <c r="C90" s="565">
        <f t="shared" ref="C90:H90" si="10">SUM(C88:C89)</f>
        <v>15</v>
      </c>
      <c r="D90" s="565">
        <f t="shared" si="10"/>
        <v>2104.2690000000002</v>
      </c>
      <c r="E90" s="562">
        <f t="shared" si="10"/>
        <v>2385194.7200000002</v>
      </c>
      <c r="F90" s="562">
        <f t="shared" si="10"/>
        <v>1457947979</v>
      </c>
      <c r="G90" s="562">
        <f t="shared" si="10"/>
        <v>219554000</v>
      </c>
      <c r="H90" s="565">
        <f t="shared" si="10"/>
        <v>385</v>
      </c>
    </row>
    <row r="91" spans="1:8" s="350" customFormat="1" ht="17.100000000000001" customHeight="1">
      <c r="A91" s="563"/>
      <c r="B91" s="506"/>
      <c r="C91" s="370"/>
      <c r="D91" s="564"/>
      <c r="E91" s="372"/>
      <c r="F91" s="372"/>
      <c r="G91" s="372"/>
      <c r="H91" s="21"/>
    </row>
    <row r="92" spans="1:8" s="350" customFormat="1" ht="17.100000000000001" customHeight="1">
      <c r="A92" s="864" t="s">
        <v>260</v>
      </c>
      <c r="B92" s="864"/>
      <c r="C92" s="864"/>
      <c r="D92" s="864"/>
      <c r="E92" s="864"/>
      <c r="F92" s="864"/>
      <c r="G92" s="864"/>
      <c r="H92" s="864"/>
    </row>
    <row r="93" spans="1:8" s="350" customFormat="1" ht="17.100000000000001" customHeight="1">
      <c r="A93" s="825" t="s">
        <v>2</v>
      </c>
      <c r="B93" s="819" t="s">
        <v>3</v>
      </c>
      <c r="C93" s="819" t="s">
        <v>4</v>
      </c>
      <c r="D93" s="52" t="s">
        <v>5</v>
      </c>
      <c r="E93" s="52" t="s">
        <v>6</v>
      </c>
      <c r="F93" s="52" t="s">
        <v>7</v>
      </c>
      <c r="G93" s="52" t="s">
        <v>8</v>
      </c>
      <c r="H93" s="52" t="s">
        <v>9</v>
      </c>
    </row>
    <row r="94" spans="1:8" s="350" customFormat="1" ht="17.100000000000001" customHeight="1">
      <c r="A94" s="878"/>
      <c r="B94" s="820"/>
      <c r="C94" s="820"/>
      <c r="D94" s="56" t="s">
        <v>77</v>
      </c>
      <c r="E94" s="56" t="s">
        <v>78</v>
      </c>
      <c r="F94" s="56" t="s">
        <v>79</v>
      </c>
      <c r="G94" s="56" t="s">
        <v>79</v>
      </c>
      <c r="H94" s="56" t="s">
        <v>12</v>
      </c>
    </row>
    <row r="95" spans="1:8" s="350" customFormat="1" ht="17.100000000000001" customHeight="1">
      <c r="A95" s="64">
        <v>1</v>
      </c>
      <c r="B95" s="277" t="s">
        <v>28</v>
      </c>
      <c r="C95" s="110">
        <f>'Office Major'!C106</f>
        <v>6</v>
      </c>
      <c r="D95" s="110">
        <f>'Office Major'!D106</f>
        <v>1084</v>
      </c>
      <c r="E95" s="110">
        <f>'Office Major'!E106</f>
        <v>0</v>
      </c>
      <c r="F95" s="110">
        <f>'Office Major'!F106</f>
        <v>0</v>
      </c>
      <c r="G95" s="110">
        <f>'Office Major'!G106</f>
        <v>431000</v>
      </c>
      <c r="H95" s="110">
        <f>'Office Major'!H106</f>
        <v>0</v>
      </c>
    </row>
    <row r="96" spans="1:8" s="350" customFormat="1" ht="17.100000000000001" customHeight="1">
      <c r="A96" s="881" t="s">
        <v>157</v>
      </c>
      <c r="B96" s="882"/>
      <c r="C96" s="565">
        <f t="shared" ref="C96:H96" si="11">SUM(C95:C95)</f>
        <v>6</v>
      </c>
      <c r="D96" s="566">
        <f t="shared" si="11"/>
        <v>1084</v>
      </c>
      <c r="E96" s="565">
        <f t="shared" si="11"/>
        <v>0</v>
      </c>
      <c r="F96" s="565">
        <f t="shared" si="11"/>
        <v>0</v>
      </c>
      <c r="G96" s="565">
        <f t="shared" si="11"/>
        <v>431000</v>
      </c>
      <c r="H96" s="565">
        <f t="shared" si="11"/>
        <v>0</v>
      </c>
    </row>
    <row r="97" spans="1:8" s="350" customFormat="1" ht="17.100000000000001" customHeight="1">
      <c r="A97" s="374"/>
      <c r="B97" s="374"/>
      <c r="C97" s="374"/>
      <c r="D97" s="374"/>
      <c r="E97" s="374"/>
      <c r="F97" s="374"/>
      <c r="G97" s="374"/>
      <c r="H97" s="374"/>
    </row>
    <row r="98" spans="1:8" s="350" customFormat="1" ht="17.100000000000001" customHeight="1">
      <c r="A98" s="864" t="s">
        <v>261</v>
      </c>
      <c r="B98" s="864"/>
      <c r="C98" s="864"/>
      <c r="D98" s="864"/>
      <c r="E98" s="864"/>
      <c r="F98" s="864"/>
      <c r="G98" s="864"/>
      <c r="H98" s="864"/>
    </row>
    <row r="99" spans="1:8" s="350" customFormat="1" ht="17.100000000000001" customHeight="1">
      <c r="A99" s="825" t="s">
        <v>2</v>
      </c>
      <c r="B99" s="819" t="s">
        <v>3</v>
      </c>
      <c r="C99" s="819" t="s">
        <v>4</v>
      </c>
      <c r="D99" s="52" t="s">
        <v>5</v>
      </c>
      <c r="E99" s="52" t="s">
        <v>6</v>
      </c>
      <c r="F99" s="52" t="s">
        <v>7</v>
      </c>
      <c r="G99" s="52" t="s">
        <v>8</v>
      </c>
      <c r="H99" s="52" t="s">
        <v>9</v>
      </c>
    </row>
    <row r="100" spans="1:8" s="350" customFormat="1" ht="17.100000000000001" customHeight="1">
      <c r="A100" s="891"/>
      <c r="B100" s="885"/>
      <c r="C100" s="885"/>
      <c r="D100" s="56" t="s">
        <v>77</v>
      </c>
      <c r="E100" s="56" t="s">
        <v>78</v>
      </c>
      <c r="F100" s="56" t="s">
        <v>79</v>
      </c>
      <c r="G100" s="56" t="s">
        <v>79</v>
      </c>
      <c r="H100" s="56" t="s">
        <v>12</v>
      </c>
    </row>
    <row r="101" spans="1:8" s="350" customFormat="1" ht="17.100000000000001" customHeight="1">
      <c r="A101" s="135">
        <v>1</v>
      </c>
      <c r="B101" s="135" t="s">
        <v>15</v>
      </c>
      <c r="C101" s="195">
        <f>'Office Major'!C112</f>
        <v>3</v>
      </c>
      <c r="D101" s="195">
        <f>'Office Major'!D112</f>
        <v>706.75</v>
      </c>
      <c r="E101" s="195">
        <f>'Office Major'!E112</f>
        <v>1103992</v>
      </c>
      <c r="F101" s="195">
        <f>'Office Major'!F112</f>
        <v>2207984000</v>
      </c>
      <c r="G101" s="195">
        <f>'Office Major'!G112</f>
        <v>169828000</v>
      </c>
      <c r="H101" s="195">
        <f>'Office Major'!H112</f>
        <v>1890</v>
      </c>
    </row>
    <row r="102" spans="1:8" s="350" customFormat="1" ht="17.100000000000001" customHeight="1">
      <c r="A102" s="135">
        <v>2</v>
      </c>
      <c r="B102" s="135" t="s">
        <v>84</v>
      </c>
      <c r="C102" s="195">
        <f>'Office Major'!C113</f>
        <v>7</v>
      </c>
      <c r="D102" s="195">
        <f>'Office Major'!D113</f>
        <v>102.96</v>
      </c>
      <c r="E102" s="195">
        <f>'Office Major'!E113</f>
        <v>32694</v>
      </c>
      <c r="F102" s="195">
        <f>'Office Major'!F113</f>
        <v>19616400</v>
      </c>
      <c r="G102" s="195">
        <f>'Office Major'!G113</f>
        <v>1634000</v>
      </c>
      <c r="H102" s="195">
        <f>'Office Major'!H113</f>
        <v>25</v>
      </c>
    </row>
    <row r="103" spans="1:8" s="350" customFormat="1" ht="17.100000000000001" customHeight="1">
      <c r="A103" s="901" t="s">
        <v>157</v>
      </c>
      <c r="B103" s="902"/>
      <c r="C103" s="740">
        <f t="shared" ref="C103:H103" si="12">SUM(C101:C102)</f>
        <v>10</v>
      </c>
      <c r="D103" s="741">
        <f t="shared" si="12"/>
        <v>809.71</v>
      </c>
      <c r="E103" s="742">
        <f t="shared" si="12"/>
        <v>1136686</v>
      </c>
      <c r="F103" s="742">
        <f t="shared" si="12"/>
        <v>2227600400</v>
      </c>
      <c r="G103" s="742">
        <f t="shared" si="12"/>
        <v>171462000</v>
      </c>
      <c r="H103" s="740">
        <f t="shared" si="12"/>
        <v>1915</v>
      </c>
    </row>
    <row r="104" spans="1:8" s="350" customFormat="1" ht="17.100000000000001" customHeight="1">
      <c r="A104" s="743"/>
      <c r="B104" s="743"/>
      <c r="C104" s="743"/>
      <c r="D104" s="743"/>
      <c r="E104" s="743"/>
      <c r="F104" s="743"/>
      <c r="G104" s="743"/>
      <c r="H104" s="743"/>
    </row>
    <row r="105" spans="1:8" s="350" customFormat="1" ht="17.100000000000001" customHeight="1">
      <c r="A105" s="563"/>
      <c r="B105" s="506"/>
      <c r="C105" s="370"/>
      <c r="D105" s="564"/>
      <c r="E105" s="372"/>
      <c r="F105" s="372"/>
      <c r="G105" s="372"/>
      <c r="H105" s="21"/>
    </row>
    <row r="106" spans="1:8" s="350" customFormat="1" ht="17.100000000000001" customHeight="1">
      <c r="A106" s="864" t="s">
        <v>263</v>
      </c>
      <c r="B106" s="864"/>
      <c r="C106" s="864"/>
      <c r="D106" s="864"/>
      <c r="E106" s="864"/>
      <c r="F106" s="864"/>
      <c r="G106" s="864"/>
      <c r="H106" s="864"/>
    </row>
    <row r="107" spans="1:8" s="350" customFormat="1" ht="17.100000000000001" customHeight="1">
      <c r="A107" s="825" t="s">
        <v>2</v>
      </c>
      <c r="B107" s="819" t="s">
        <v>3</v>
      </c>
      <c r="C107" s="819" t="s">
        <v>4</v>
      </c>
      <c r="D107" s="52" t="s">
        <v>5</v>
      </c>
      <c r="E107" s="52" t="s">
        <v>6</v>
      </c>
      <c r="F107" s="52" t="s">
        <v>7</v>
      </c>
      <c r="G107" s="52" t="s">
        <v>8</v>
      </c>
      <c r="H107" s="52" t="s">
        <v>9</v>
      </c>
    </row>
    <row r="108" spans="1:8" s="350" customFormat="1" ht="17.100000000000001" customHeight="1">
      <c r="A108" s="878"/>
      <c r="B108" s="820"/>
      <c r="C108" s="885"/>
      <c r="D108" s="56" t="s">
        <v>77</v>
      </c>
      <c r="E108" s="56" t="s">
        <v>78</v>
      </c>
      <c r="F108" s="731" t="s">
        <v>79</v>
      </c>
      <c r="G108" s="731" t="s">
        <v>79</v>
      </c>
      <c r="H108" s="56" t="s">
        <v>12</v>
      </c>
    </row>
    <row r="109" spans="1:8" s="350" customFormat="1" ht="17.100000000000001" customHeight="1">
      <c r="A109" s="64">
        <v>1</v>
      </c>
      <c r="B109" s="277" t="s">
        <v>34</v>
      </c>
      <c r="C109" s="184">
        <f>'Office Major'!C165</f>
        <v>1</v>
      </c>
      <c r="D109" s="184">
        <f>'Office Major'!D165</f>
        <v>895.42</v>
      </c>
      <c r="E109" s="184">
        <f>'Office Major'!E165</f>
        <v>2377543.21</v>
      </c>
      <c r="F109" s="184">
        <f>'Office Major'!F165</f>
        <v>0</v>
      </c>
      <c r="G109" s="184">
        <f>'Office Major'!G165</f>
        <v>180426000</v>
      </c>
      <c r="H109" s="184">
        <f>'Office Major'!H165</f>
        <v>68</v>
      </c>
    </row>
    <row r="110" spans="1:8" s="350" customFormat="1" ht="17.100000000000001" customHeight="1">
      <c r="A110" s="872" t="s">
        <v>157</v>
      </c>
      <c r="B110" s="873"/>
      <c r="C110" s="736">
        <f t="shared" ref="C110:H110" si="13">SUM(C109:C109)</f>
        <v>1</v>
      </c>
      <c r="D110" s="735">
        <f t="shared" si="13"/>
        <v>895.42</v>
      </c>
      <c r="E110" s="736">
        <f t="shared" si="13"/>
        <v>2377543.21</v>
      </c>
      <c r="F110" s="736">
        <f t="shared" si="13"/>
        <v>0</v>
      </c>
      <c r="G110" s="736">
        <f t="shared" si="13"/>
        <v>180426000</v>
      </c>
      <c r="H110" s="736">
        <f t="shared" si="13"/>
        <v>68</v>
      </c>
    </row>
    <row r="111" spans="1:8" s="350" customFormat="1" ht="17.100000000000001" customHeight="1">
      <c r="A111" s="374"/>
      <c r="B111" s="374"/>
      <c r="C111" s="374"/>
      <c r="D111" s="374"/>
      <c r="E111" s="374"/>
      <c r="F111" s="374"/>
      <c r="G111" s="374"/>
      <c r="H111" s="374"/>
    </row>
    <row r="112" spans="1:8" s="350" customFormat="1" ht="17.100000000000001" customHeight="1">
      <c r="A112" s="374"/>
      <c r="B112" s="374"/>
      <c r="C112" s="374"/>
      <c r="D112" s="374"/>
      <c r="E112" s="374"/>
      <c r="F112" s="374"/>
      <c r="G112" s="374"/>
      <c r="H112" s="374"/>
    </row>
    <row r="113" spans="1:8" s="350" customFormat="1" ht="17.100000000000001" customHeight="1">
      <c r="A113" s="886" t="s">
        <v>264</v>
      </c>
      <c r="B113" s="886"/>
      <c r="C113" s="886"/>
      <c r="D113" s="886"/>
      <c r="E113" s="886"/>
      <c r="F113" s="886"/>
      <c r="G113" s="886"/>
      <c r="H113" s="886"/>
    </row>
    <row r="114" spans="1:8" s="350" customFormat="1" ht="17.100000000000001" customHeight="1">
      <c r="A114" s="825" t="s">
        <v>2</v>
      </c>
      <c r="B114" s="819" t="s">
        <v>3</v>
      </c>
      <c r="C114" s="819" t="s">
        <v>4</v>
      </c>
      <c r="D114" s="730" t="s">
        <v>5</v>
      </c>
      <c r="E114" s="730" t="s">
        <v>6</v>
      </c>
      <c r="F114" s="730" t="s">
        <v>7</v>
      </c>
      <c r="G114" s="730" t="s">
        <v>8</v>
      </c>
      <c r="H114" s="730" t="s">
        <v>9</v>
      </c>
    </row>
    <row r="115" spans="1:8" s="350" customFormat="1" ht="17.100000000000001" customHeight="1">
      <c r="A115" s="878"/>
      <c r="B115" s="820"/>
      <c r="C115" s="820"/>
      <c r="D115" s="731" t="s">
        <v>77</v>
      </c>
      <c r="E115" s="731" t="s">
        <v>78</v>
      </c>
      <c r="F115" s="731" t="s">
        <v>79</v>
      </c>
      <c r="G115" s="731" t="s">
        <v>79</v>
      </c>
      <c r="H115" s="731" t="s">
        <v>12</v>
      </c>
    </row>
    <row r="116" spans="1:8" s="350" customFormat="1" ht="17.100000000000001" customHeight="1">
      <c r="A116" s="290">
        <v>1</v>
      </c>
      <c r="B116" s="291" t="s">
        <v>33</v>
      </c>
      <c r="C116" s="110">
        <f>'Office Major'!C133</f>
        <v>1</v>
      </c>
      <c r="D116" s="110">
        <f>'Office Major'!D133</f>
        <v>1063.3499999999999</v>
      </c>
      <c r="E116" s="110">
        <f>'Office Major'!E133</f>
        <v>107188.8</v>
      </c>
      <c r="F116" s="110">
        <f>'Office Major'!F133</f>
        <v>42875204</v>
      </c>
      <c r="G116" s="110">
        <f>'Office Major'!G133</f>
        <v>10000000</v>
      </c>
      <c r="H116" s="110">
        <f>'Office Major'!H133</f>
        <v>70</v>
      </c>
    </row>
    <row r="117" spans="1:8" s="350" customFormat="1" ht="17.100000000000001" customHeight="1">
      <c r="A117" s="290">
        <v>2</v>
      </c>
      <c r="B117" s="291" t="s">
        <v>34</v>
      </c>
      <c r="C117" s="110">
        <f>'Office Major'!C134+'Office Major'!C86</f>
        <v>7</v>
      </c>
      <c r="D117" s="110">
        <f>'Office Major'!D134+'Office Major'!D86</f>
        <v>3203.24</v>
      </c>
      <c r="E117" s="110">
        <f>'Office Major'!E134+'Office Major'!E86</f>
        <v>1162426.18</v>
      </c>
      <c r="F117" s="110">
        <f>'Office Major'!F134+'Office Major'!F86</f>
        <v>274157823.89999998</v>
      </c>
      <c r="G117" s="110">
        <f>'Office Major'!G134+'Office Major'!G86</f>
        <v>106809000</v>
      </c>
      <c r="H117" s="110">
        <f>'Office Major'!H134+'Office Major'!H86</f>
        <v>140</v>
      </c>
    </row>
    <row r="118" spans="1:8" s="350" customFormat="1" ht="17.100000000000001" customHeight="1">
      <c r="A118" s="872" t="s">
        <v>157</v>
      </c>
      <c r="B118" s="873"/>
      <c r="C118" s="734">
        <f t="shared" ref="C118:H118" si="14">SUM(C116:C117)</f>
        <v>8</v>
      </c>
      <c r="D118" s="735">
        <f t="shared" si="14"/>
        <v>4266.59</v>
      </c>
      <c r="E118" s="734">
        <f t="shared" si="14"/>
        <v>1269614.98</v>
      </c>
      <c r="F118" s="744">
        <f t="shared" si="14"/>
        <v>317033027.89999998</v>
      </c>
      <c r="G118" s="734">
        <f t="shared" si="14"/>
        <v>116809000</v>
      </c>
      <c r="H118" s="734">
        <f t="shared" si="14"/>
        <v>210</v>
      </c>
    </row>
    <row r="119" spans="1:8" s="350" customFormat="1" ht="17.100000000000001" customHeight="1">
      <c r="A119" s="374"/>
      <c r="B119" s="374"/>
      <c r="C119" s="374"/>
      <c r="D119" s="374"/>
      <c r="E119" s="374"/>
      <c r="F119" s="374"/>
      <c r="G119" s="374"/>
      <c r="H119" s="374"/>
    </row>
    <row r="120" spans="1:8" s="350" customFormat="1" ht="17.100000000000001" customHeight="1">
      <c r="A120" s="864" t="s">
        <v>265</v>
      </c>
      <c r="B120" s="864"/>
      <c r="C120" s="864"/>
      <c r="D120" s="864"/>
      <c r="E120" s="864"/>
      <c r="F120" s="864"/>
      <c r="G120" s="864"/>
      <c r="H120" s="864"/>
    </row>
    <row r="121" spans="1:8" s="350" customFormat="1" ht="17.100000000000001" customHeight="1">
      <c r="A121" s="825" t="s">
        <v>2</v>
      </c>
      <c r="B121" s="819" t="s">
        <v>3</v>
      </c>
      <c r="C121" s="819" t="s">
        <v>4</v>
      </c>
      <c r="D121" s="52" t="s">
        <v>5</v>
      </c>
      <c r="E121" s="52" t="s">
        <v>6</v>
      </c>
      <c r="F121" s="52" t="s">
        <v>7</v>
      </c>
      <c r="G121" s="52" t="s">
        <v>8</v>
      </c>
      <c r="H121" s="52" t="s">
        <v>9</v>
      </c>
    </row>
    <row r="122" spans="1:8" s="350" customFormat="1" ht="17.100000000000001" customHeight="1">
      <c r="A122" s="878"/>
      <c r="B122" s="820"/>
      <c r="C122" s="885"/>
      <c r="D122" s="56" t="s">
        <v>77</v>
      </c>
      <c r="E122" s="56" t="s">
        <v>78</v>
      </c>
      <c r="F122" s="729" t="s">
        <v>79</v>
      </c>
      <c r="G122" s="729" t="s">
        <v>79</v>
      </c>
      <c r="H122" s="56" t="s">
        <v>12</v>
      </c>
    </row>
    <row r="123" spans="1:8" s="350" customFormat="1" ht="17.100000000000001" customHeight="1">
      <c r="A123" s="64">
        <v>1</v>
      </c>
      <c r="B123" s="273" t="s">
        <v>34</v>
      </c>
      <c r="C123" s="135">
        <f>'Office Major'!C185</f>
        <v>6</v>
      </c>
      <c r="D123" s="135">
        <f>'Office Major'!D185</f>
        <v>2576</v>
      </c>
      <c r="E123" s="135">
        <f>'Office Major'!E185</f>
        <v>20046721</v>
      </c>
      <c r="F123" s="135">
        <f>'Office Major'!F185</f>
        <v>5011680250</v>
      </c>
      <c r="G123" s="135">
        <f>'Office Major'!G185</f>
        <v>1616377000</v>
      </c>
      <c r="H123" s="135">
        <f>'Office Major'!H185</f>
        <v>421</v>
      </c>
    </row>
    <row r="124" spans="1:8" s="350" customFormat="1" ht="17.100000000000001" customHeight="1">
      <c r="A124" s="64">
        <v>2</v>
      </c>
      <c r="B124" s="277" t="s">
        <v>47</v>
      </c>
      <c r="C124" s="135">
        <v>2</v>
      </c>
      <c r="D124" s="135">
        <v>28.87</v>
      </c>
      <c r="E124" s="135">
        <v>72</v>
      </c>
      <c r="F124" s="135">
        <v>57600</v>
      </c>
      <c r="G124" s="135">
        <v>152850</v>
      </c>
      <c r="H124" s="135">
        <v>4</v>
      </c>
    </row>
    <row r="125" spans="1:8" s="350" customFormat="1" ht="17.100000000000001" customHeight="1">
      <c r="A125" s="64">
        <v>3</v>
      </c>
      <c r="B125" s="277" t="s">
        <v>35</v>
      </c>
      <c r="C125" s="135">
        <f>'Office Major'!C187</f>
        <v>1</v>
      </c>
      <c r="D125" s="135">
        <f>'Office Major'!D187</f>
        <v>5</v>
      </c>
      <c r="E125" s="135">
        <f>'Office Major'!E187</f>
        <v>0</v>
      </c>
      <c r="F125" s="135">
        <f>'Office Major'!F187</f>
        <v>0</v>
      </c>
      <c r="G125" s="135">
        <f>'Office Major'!G187</f>
        <v>0</v>
      </c>
      <c r="H125" s="135">
        <f>'Office Major'!H187</f>
        <v>0</v>
      </c>
    </row>
    <row r="126" spans="1:8" s="350" customFormat="1" ht="17.100000000000001" customHeight="1">
      <c r="A126" s="881" t="s">
        <v>157</v>
      </c>
      <c r="B126" s="882"/>
      <c r="C126" s="565">
        <f t="shared" ref="C126:H126" si="15">SUM(C123:C125)</f>
        <v>9</v>
      </c>
      <c r="D126" s="565">
        <f t="shared" si="15"/>
        <v>2609.87</v>
      </c>
      <c r="E126" s="562">
        <f t="shared" si="15"/>
        <v>20046793</v>
      </c>
      <c r="F126" s="562">
        <f t="shared" si="15"/>
        <v>5011737850</v>
      </c>
      <c r="G126" s="562">
        <f t="shared" si="15"/>
        <v>1616529850</v>
      </c>
      <c r="H126" s="565">
        <f t="shared" si="15"/>
        <v>425</v>
      </c>
    </row>
    <row r="127" spans="1:8" s="350" customFormat="1" ht="17.100000000000001" customHeight="1">
      <c r="A127" s="374"/>
      <c r="B127" s="374"/>
      <c r="C127" s="374"/>
      <c r="D127" s="374"/>
      <c r="E127" s="374"/>
      <c r="F127" s="374"/>
      <c r="G127" s="374"/>
      <c r="H127" s="374"/>
    </row>
    <row r="128" spans="1:8" s="350" customFormat="1" ht="17.100000000000001" customHeight="1">
      <c r="A128" s="864" t="s">
        <v>267</v>
      </c>
      <c r="B128" s="864"/>
      <c r="C128" s="864"/>
      <c r="D128" s="864"/>
      <c r="E128" s="864"/>
      <c r="F128" s="864"/>
      <c r="G128" s="864"/>
      <c r="H128" s="864"/>
    </row>
    <row r="129" spans="1:8" s="350" customFormat="1" ht="17.100000000000001" customHeight="1">
      <c r="A129" s="825" t="s">
        <v>2</v>
      </c>
      <c r="B129" s="819" t="s">
        <v>3</v>
      </c>
      <c r="C129" s="819" t="s">
        <v>4</v>
      </c>
      <c r="D129" s="52" t="s">
        <v>5</v>
      </c>
      <c r="E129" s="52" t="s">
        <v>6</v>
      </c>
      <c r="F129" s="52" t="s">
        <v>7</v>
      </c>
      <c r="G129" s="52" t="s">
        <v>8</v>
      </c>
      <c r="H129" s="52" t="s">
        <v>9</v>
      </c>
    </row>
    <row r="130" spans="1:8" s="350" customFormat="1" ht="17.100000000000001" customHeight="1">
      <c r="A130" s="878"/>
      <c r="B130" s="820"/>
      <c r="C130" s="885"/>
      <c r="D130" s="56" t="s">
        <v>77</v>
      </c>
      <c r="E130" s="56" t="s">
        <v>78</v>
      </c>
      <c r="F130" s="56" t="s">
        <v>79</v>
      </c>
      <c r="G130" s="56" t="s">
        <v>79</v>
      </c>
      <c r="H130" s="56" t="s">
        <v>12</v>
      </c>
    </row>
    <row r="131" spans="1:8" s="350" customFormat="1" ht="17.100000000000001" customHeight="1">
      <c r="A131" s="64">
        <v>1</v>
      </c>
      <c r="B131" s="277" t="s">
        <v>320</v>
      </c>
      <c r="C131" s="336">
        <f>'Office Major'!C154</f>
        <v>1</v>
      </c>
      <c r="D131" s="336">
        <f>'Office Major'!D154</f>
        <v>383.78</v>
      </c>
      <c r="E131" s="336">
        <f>'Office Major'!E154</f>
        <v>0</v>
      </c>
      <c r="F131" s="336">
        <f>'Office Major'!F154</f>
        <v>0</v>
      </c>
      <c r="G131" s="336">
        <f>'Office Major'!G154</f>
        <v>2303000</v>
      </c>
      <c r="H131" s="336">
        <f>'Office Major'!H154</f>
        <v>0</v>
      </c>
    </row>
    <row r="132" spans="1:8" s="350" customFormat="1" ht="17.100000000000001" customHeight="1">
      <c r="A132" s="64">
        <v>2</v>
      </c>
      <c r="B132" s="273" t="s">
        <v>173</v>
      </c>
      <c r="C132" s="336">
        <f>'Office Major'!C155</f>
        <v>2</v>
      </c>
      <c r="D132" s="336">
        <f>'Office Major'!D155</f>
        <v>1342.04</v>
      </c>
      <c r="E132" s="336">
        <f>'Office Major'!E155</f>
        <v>105017</v>
      </c>
      <c r="F132" s="336">
        <f>'Office Major'!F155</f>
        <v>0</v>
      </c>
      <c r="G132" s="336">
        <f>'Office Major'!G155</f>
        <v>2555547000</v>
      </c>
      <c r="H132" s="336">
        <f>'Office Major'!H155</f>
        <v>1520</v>
      </c>
    </row>
    <row r="133" spans="1:8" s="350" customFormat="1" ht="17.100000000000001" customHeight="1">
      <c r="A133" s="64">
        <v>3</v>
      </c>
      <c r="B133" s="273" t="s">
        <v>174</v>
      </c>
      <c r="C133" s="336">
        <f>'Office Major'!C156</f>
        <v>0</v>
      </c>
      <c r="D133" s="336">
        <f>'Office Major'!D156</f>
        <v>0</v>
      </c>
      <c r="E133" s="336">
        <f>'Office Major'!E156</f>
        <v>227723</v>
      </c>
      <c r="F133" s="336">
        <f>'Office Major'!F156</f>
        <v>0</v>
      </c>
      <c r="G133" s="336">
        <f>'Office Major'!G156</f>
        <v>0</v>
      </c>
      <c r="H133" s="336">
        <f>'Office Major'!H156</f>
        <v>0</v>
      </c>
    </row>
    <row r="134" spans="1:8" s="350" customFormat="1" ht="17.100000000000001" customHeight="1">
      <c r="A134" s="64">
        <v>4</v>
      </c>
      <c r="B134" s="277" t="s">
        <v>92</v>
      </c>
      <c r="C134" s="336">
        <f>'Office Major'!C157</f>
        <v>0</v>
      </c>
      <c r="D134" s="336">
        <f>'Office Major'!D157</f>
        <v>0</v>
      </c>
      <c r="E134" s="336">
        <f>'Office Major'!E157</f>
        <v>268</v>
      </c>
      <c r="F134" s="336">
        <f>'Office Major'!F157</f>
        <v>9727060000</v>
      </c>
      <c r="G134" s="336">
        <f>'Office Major'!G157</f>
        <v>584521000</v>
      </c>
      <c r="H134" s="336">
        <f>'Office Major'!H157</f>
        <v>0</v>
      </c>
    </row>
    <row r="135" spans="1:8" s="350" customFormat="1" ht="17.100000000000001" customHeight="1">
      <c r="A135" s="64">
        <v>5</v>
      </c>
      <c r="B135" s="277" t="s">
        <v>14</v>
      </c>
      <c r="C135" s="336">
        <f>'Office Major'!C158</f>
        <v>0</v>
      </c>
      <c r="D135" s="336">
        <f>'Office Major'!D158</f>
        <v>0</v>
      </c>
      <c r="E135" s="336">
        <f>'Office Major'!E158</f>
        <v>0</v>
      </c>
      <c r="F135" s="336">
        <f>'Office Major'!F158</f>
        <v>0</v>
      </c>
      <c r="G135" s="336">
        <f>'Office Major'!G158</f>
        <v>0</v>
      </c>
      <c r="H135" s="336">
        <f>'Office Major'!H158</f>
        <v>0</v>
      </c>
    </row>
    <row r="136" spans="1:8" s="350" customFormat="1" ht="17.100000000000001" customHeight="1">
      <c r="A136" s="64">
        <v>6</v>
      </c>
      <c r="B136" s="273" t="s">
        <v>160</v>
      </c>
      <c r="C136" s="336">
        <f>'Office Major'!C8</f>
        <v>1</v>
      </c>
      <c r="D136" s="336">
        <f>'Office Major'!D8</f>
        <v>4.3632999999999997</v>
      </c>
      <c r="E136" s="336">
        <f>'Office Major'!E8</f>
        <v>84</v>
      </c>
      <c r="F136" s="336">
        <f>'Office Major'!F8</f>
        <v>67200</v>
      </c>
      <c r="G136" s="336">
        <f>'Office Major'!G8</f>
        <v>15000</v>
      </c>
      <c r="H136" s="336">
        <f>'Office Major'!H8</f>
        <v>5</v>
      </c>
    </row>
    <row r="137" spans="1:8" s="350" customFormat="1" ht="17.100000000000001" customHeight="1">
      <c r="A137" s="881" t="s">
        <v>157</v>
      </c>
      <c r="B137" s="882"/>
      <c r="C137" s="565">
        <f t="shared" ref="C137:H137" si="16">SUM(C131:C136)</f>
        <v>4</v>
      </c>
      <c r="D137" s="566">
        <f t="shared" si="16"/>
        <v>1730.1832999999999</v>
      </c>
      <c r="E137" s="565">
        <f t="shared" si="16"/>
        <v>333092</v>
      </c>
      <c r="F137" s="565">
        <f t="shared" si="16"/>
        <v>9727127200</v>
      </c>
      <c r="G137" s="562">
        <f t="shared" si="16"/>
        <v>3142386000</v>
      </c>
      <c r="H137" s="565">
        <f t="shared" si="16"/>
        <v>1525</v>
      </c>
    </row>
    <row r="138" spans="1:8" s="350" customFormat="1" ht="17.100000000000001" customHeight="1">
      <c r="A138" s="403"/>
      <c r="B138" s="403"/>
      <c r="C138" s="403"/>
      <c r="D138" s="403"/>
      <c r="E138" s="403"/>
      <c r="F138" s="403"/>
      <c r="G138" s="403"/>
      <c r="H138" s="403"/>
    </row>
    <row r="139" spans="1:8" s="350" customFormat="1" ht="17.100000000000001" customHeight="1">
      <c r="A139" s="864" t="s">
        <v>269</v>
      </c>
      <c r="B139" s="864"/>
      <c r="C139" s="864"/>
      <c r="D139" s="864"/>
      <c r="E139" s="864"/>
      <c r="F139" s="864"/>
      <c r="G139" s="864"/>
      <c r="H139" s="864"/>
    </row>
    <row r="140" spans="1:8" s="350" customFormat="1" ht="17.100000000000001" customHeight="1">
      <c r="A140" s="825" t="s">
        <v>2</v>
      </c>
      <c r="B140" s="819" t="s">
        <v>3</v>
      </c>
      <c r="C140" s="819" t="s">
        <v>4</v>
      </c>
      <c r="D140" s="52" t="s">
        <v>5</v>
      </c>
      <c r="E140" s="52" t="s">
        <v>6</v>
      </c>
      <c r="F140" s="52" t="s">
        <v>7</v>
      </c>
      <c r="G140" s="52" t="s">
        <v>8</v>
      </c>
      <c r="H140" s="52" t="s">
        <v>9</v>
      </c>
    </row>
    <row r="141" spans="1:8" s="350" customFormat="1" ht="17.100000000000001" customHeight="1">
      <c r="A141" s="878"/>
      <c r="B141" s="820"/>
      <c r="C141" s="820"/>
      <c r="D141" s="56" t="s">
        <v>77</v>
      </c>
      <c r="E141" s="56" t="s">
        <v>78</v>
      </c>
      <c r="F141" s="56" t="s">
        <v>79</v>
      </c>
      <c r="G141" s="56" t="s">
        <v>79</v>
      </c>
      <c r="H141" s="55" t="s">
        <v>12</v>
      </c>
    </row>
    <row r="142" spans="1:8" s="350" customFormat="1" ht="17.100000000000001" customHeight="1">
      <c r="A142" s="64">
        <v>1</v>
      </c>
      <c r="B142" s="64" t="s">
        <v>34</v>
      </c>
      <c r="C142" s="113">
        <f>'Office Major'!C146</f>
        <v>2</v>
      </c>
      <c r="D142" s="113">
        <f>'Office Major'!D146</f>
        <v>73.05</v>
      </c>
      <c r="E142" s="113">
        <f>'Office Major'!E146</f>
        <v>37950</v>
      </c>
      <c r="F142" s="113">
        <f>'Office Major'!F146</f>
        <v>7590000</v>
      </c>
      <c r="G142" s="113">
        <f>'Office Major'!G146</f>
        <v>2861000</v>
      </c>
      <c r="H142" s="113">
        <f>'Office Major'!H146</f>
        <v>0</v>
      </c>
    </row>
    <row r="143" spans="1:8" s="350" customFormat="1" ht="17.100000000000001" customHeight="1">
      <c r="A143" s="64">
        <v>2</v>
      </c>
      <c r="B143" s="64" t="s">
        <v>16</v>
      </c>
      <c r="C143" s="113">
        <f>'Office Major'!C147</f>
        <v>2</v>
      </c>
      <c r="D143" s="113">
        <f>'Office Major'!D147</f>
        <v>29.56</v>
      </c>
      <c r="E143" s="113">
        <f>'Office Major'!E147</f>
        <v>14425</v>
      </c>
      <c r="F143" s="113">
        <f>'Office Major'!F147</f>
        <v>28855000</v>
      </c>
      <c r="G143" s="113">
        <f>'Office Major'!G147</f>
        <v>1410000</v>
      </c>
      <c r="H143" s="113">
        <f>'Office Major'!H147</f>
        <v>0</v>
      </c>
    </row>
    <row r="144" spans="1:8" s="350" customFormat="1" ht="17.100000000000001" customHeight="1">
      <c r="A144" s="879" t="s">
        <v>157</v>
      </c>
      <c r="B144" s="880"/>
      <c r="C144" s="245">
        <f t="shared" ref="C144:H144" si="17">SUM(C142:C143)</f>
        <v>4</v>
      </c>
      <c r="D144" s="601">
        <f t="shared" si="17"/>
        <v>102.61</v>
      </c>
      <c r="E144" s="561">
        <f t="shared" si="17"/>
        <v>52375</v>
      </c>
      <c r="F144" s="561">
        <f t="shared" si="17"/>
        <v>36445000</v>
      </c>
      <c r="G144" s="561">
        <f t="shared" si="17"/>
        <v>4271000</v>
      </c>
      <c r="H144" s="245">
        <f t="shared" si="17"/>
        <v>0</v>
      </c>
    </row>
    <row r="145" spans="1:8" s="350" customFormat="1" ht="17.100000000000001" customHeight="1">
      <c r="A145" s="563"/>
      <c r="B145" s="563"/>
      <c r="C145" s="606"/>
      <c r="D145" s="606"/>
      <c r="E145" s="606"/>
      <c r="F145" s="606"/>
      <c r="G145" s="608"/>
      <c r="H145" s="606"/>
    </row>
    <row r="146" spans="1:8" s="350" customFormat="1" ht="17.100000000000001" customHeight="1">
      <c r="A146" s="864" t="s">
        <v>270</v>
      </c>
      <c r="B146" s="864"/>
      <c r="C146" s="864"/>
      <c r="D146" s="864"/>
      <c r="E146" s="864"/>
      <c r="F146" s="864"/>
      <c r="G146" s="864"/>
      <c r="H146" s="864"/>
    </row>
    <row r="147" spans="1:8" s="350" customFormat="1" ht="17.100000000000001" customHeight="1">
      <c r="A147" s="825" t="s">
        <v>2</v>
      </c>
      <c r="B147" s="819" t="s">
        <v>3</v>
      </c>
      <c r="C147" s="819" t="s">
        <v>4</v>
      </c>
      <c r="D147" s="52" t="s">
        <v>5</v>
      </c>
      <c r="E147" s="52" t="s">
        <v>6</v>
      </c>
      <c r="F147" s="52" t="s">
        <v>7</v>
      </c>
      <c r="G147" s="52" t="s">
        <v>8</v>
      </c>
      <c r="H147" s="52" t="s">
        <v>9</v>
      </c>
    </row>
    <row r="148" spans="1:8" s="350" customFormat="1" ht="17.100000000000001" customHeight="1">
      <c r="A148" s="878"/>
      <c r="B148" s="820"/>
      <c r="C148" s="885"/>
      <c r="D148" s="56" t="s">
        <v>77</v>
      </c>
      <c r="E148" s="56" t="s">
        <v>78</v>
      </c>
      <c r="F148" s="729" t="s">
        <v>79</v>
      </c>
      <c r="G148" s="729" t="s">
        <v>79</v>
      </c>
      <c r="H148" s="56" t="s">
        <v>12</v>
      </c>
    </row>
    <row r="149" spans="1:8" s="350" customFormat="1" ht="17.100000000000001" customHeight="1">
      <c r="A149" s="64">
        <v>1</v>
      </c>
      <c r="B149" s="64" t="s">
        <v>34</v>
      </c>
      <c r="C149" s="184">
        <f>'Office Major'!C177</f>
        <v>5</v>
      </c>
      <c r="D149" s="184">
        <f>'Office Major'!D177</f>
        <v>1124.01</v>
      </c>
      <c r="E149" s="184">
        <f>'Office Major'!E177</f>
        <v>11442371</v>
      </c>
      <c r="F149" s="184">
        <f>'Office Major'!F177</f>
        <v>1441136520</v>
      </c>
      <c r="G149" s="184">
        <f>'Office Major'!G177</f>
        <v>907946000</v>
      </c>
      <c r="H149" s="184">
        <f>'Office Major'!H177</f>
        <v>900</v>
      </c>
    </row>
    <row r="150" spans="1:8" s="350" customFormat="1" ht="17.100000000000001" customHeight="1">
      <c r="A150" s="64">
        <v>2</v>
      </c>
      <c r="B150" s="64" t="s">
        <v>47</v>
      </c>
      <c r="C150" s="184">
        <f>'Office Major'!C178</f>
        <v>2</v>
      </c>
      <c r="D150" s="184" t="str">
        <f>'Office Major'!D178</f>
        <v>49-48</v>
      </c>
      <c r="E150" s="184">
        <f>'Office Major'!E178</f>
        <v>157284</v>
      </c>
      <c r="F150" s="184">
        <f>'Office Major'!F178</f>
        <v>155069130</v>
      </c>
      <c r="G150" s="184">
        <f>'Office Major'!G178</f>
        <v>20601000</v>
      </c>
      <c r="H150" s="184">
        <f>'Office Major'!H178</f>
        <v>240</v>
      </c>
    </row>
    <row r="151" spans="1:8" s="350" customFormat="1" ht="17.100000000000001" customHeight="1">
      <c r="A151" s="64">
        <v>3</v>
      </c>
      <c r="B151" s="64" t="s">
        <v>320</v>
      </c>
      <c r="C151" s="184">
        <f>'Office Major'!C179</f>
        <v>2</v>
      </c>
      <c r="D151" s="184">
        <f>'Office Major'!D179</f>
        <v>115</v>
      </c>
      <c r="E151" s="184">
        <f>'Office Major'!E179</f>
        <v>0</v>
      </c>
      <c r="F151" s="184">
        <f>'Office Major'!F179</f>
        <v>0</v>
      </c>
      <c r="G151" s="184">
        <f>'Office Major'!G179</f>
        <v>768000</v>
      </c>
      <c r="H151" s="184">
        <f>'Office Major'!H179</f>
        <v>0</v>
      </c>
    </row>
    <row r="152" spans="1:8" s="350" customFormat="1" ht="17.100000000000001" customHeight="1">
      <c r="A152" s="814" t="s">
        <v>157</v>
      </c>
      <c r="B152" s="815"/>
      <c r="C152" s="565">
        <f t="shared" ref="C152:H152" si="18">SUM(C149:C151)</f>
        <v>9</v>
      </c>
      <c r="D152" s="565">
        <f t="shared" si="18"/>
        <v>1239.01</v>
      </c>
      <c r="E152" s="562">
        <f t="shared" si="18"/>
        <v>11599655</v>
      </c>
      <c r="F152" s="562">
        <f t="shared" si="18"/>
        <v>1596205650</v>
      </c>
      <c r="G152" s="562">
        <f t="shared" si="18"/>
        <v>929315000</v>
      </c>
      <c r="H152" s="565">
        <f t="shared" si="18"/>
        <v>1140</v>
      </c>
    </row>
    <row r="153" spans="1:8" s="350" customFormat="1" ht="17.100000000000001" customHeight="1">
      <c r="A153" s="403"/>
      <c r="B153" s="403"/>
      <c r="C153" s="403"/>
      <c r="D153" s="403"/>
      <c r="E153" s="403"/>
      <c r="F153" s="403"/>
      <c r="G153" s="403"/>
      <c r="H153" s="403"/>
    </row>
    <row r="154" spans="1:8" s="350" customFormat="1" ht="17.100000000000001" customHeight="1">
      <c r="A154" s="864" t="s">
        <v>271</v>
      </c>
      <c r="B154" s="864"/>
      <c r="C154" s="864"/>
      <c r="D154" s="864"/>
      <c r="E154" s="864"/>
      <c r="F154" s="864"/>
      <c r="G154" s="864"/>
      <c r="H154" s="864"/>
    </row>
    <row r="155" spans="1:8" s="350" customFormat="1" ht="17.100000000000001" customHeight="1">
      <c r="A155" s="825" t="s">
        <v>2</v>
      </c>
      <c r="B155" s="819" t="s">
        <v>3</v>
      </c>
      <c r="C155" s="819" t="s">
        <v>4</v>
      </c>
      <c r="D155" s="52" t="s">
        <v>5</v>
      </c>
      <c r="E155" s="52" t="s">
        <v>6</v>
      </c>
      <c r="F155" s="52" t="s">
        <v>7</v>
      </c>
      <c r="G155" s="52" t="s">
        <v>8</v>
      </c>
      <c r="H155" s="52" t="s">
        <v>9</v>
      </c>
    </row>
    <row r="156" spans="1:8" s="350" customFormat="1" ht="17.100000000000001" customHeight="1">
      <c r="A156" s="878"/>
      <c r="B156" s="820"/>
      <c r="C156" s="820"/>
      <c r="D156" s="56" t="s">
        <v>77</v>
      </c>
      <c r="E156" s="56" t="s">
        <v>78</v>
      </c>
      <c r="F156" s="729" t="s">
        <v>79</v>
      </c>
      <c r="G156" s="729" t="s">
        <v>79</v>
      </c>
      <c r="H156" s="56" t="s">
        <v>12</v>
      </c>
    </row>
    <row r="157" spans="1:8" s="350" customFormat="1" ht="17.100000000000001" customHeight="1">
      <c r="A157" s="64">
        <v>1</v>
      </c>
      <c r="B157" s="277" t="s">
        <v>129</v>
      </c>
      <c r="C157" s="64">
        <f>'Office Major'!C193</f>
        <v>6</v>
      </c>
      <c r="D157" s="64">
        <f>'Office Major'!D193</f>
        <v>29.258299999999998</v>
      </c>
      <c r="E157" s="64">
        <f>'Office Major'!E193</f>
        <v>0</v>
      </c>
      <c r="F157" s="64">
        <f>'Office Major'!F193</f>
        <v>0</v>
      </c>
      <c r="G157" s="64">
        <f>'Office Major'!G193</f>
        <v>63000</v>
      </c>
      <c r="H157" s="64">
        <f>'Office Major'!H193</f>
        <v>0</v>
      </c>
    </row>
    <row r="158" spans="1:8" s="350" customFormat="1" ht="17.100000000000001" customHeight="1">
      <c r="A158" s="881" t="s">
        <v>157</v>
      </c>
      <c r="B158" s="882"/>
      <c r="C158" s="565">
        <f t="shared" ref="C158:H158" si="19">SUM(C157:C157)</f>
        <v>6</v>
      </c>
      <c r="D158" s="745">
        <f t="shared" si="19"/>
        <v>29.258299999999998</v>
      </c>
      <c r="E158" s="565">
        <f t="shared" si="19"/>
        <v>0</v>
      </c>
      <c r="F158" s="565">
        <f t="shared" si="19"/>
        <v>0</v>
      </c>
      <c r="G158" s="562">
        <f t="shared" si="19"/>
        <v>63000</v>
      </c>
      <c r="H158" s="565">
        <f t="shared" si="19"/>
        <v>0</v>
      </c>
    </row>
    <row r="159" spans="1:8" s="350" customFormat="1" ht="17.100000000000001" customHeight="1">
      <c r="A159" s="563"/>
      <c r="B159" s="563"/>
      <c r="C159" s="606"/>
      <c r="D159" s="606"/>
      <c r="E159" s="606"/>
      <c r="F159" s="606"/>
      <c r="G159" s="608"/>
      <c r="H159" s="606"/>
    </row>
    <row r="160" spans="1:8" s="350" customFormat="1" ht="17.100000000000001" customHeight="1">
      <c r="A160" s="864" t="s">
        <v>272</v>
      </c>
      <c r="B160" s="864"/>
      <c r="C160" s="864"/>
      <c r="D160" s="864"/>
      <c r="E160" s="864"/>
      <c r="F160" s="864"/>
      <c r="G160" s="864"/>
      <c r="H160" s="864"/>
    </row>
    <row r="161" spans="1:8" s="350" customFormat="1" ht="17.100000000000001" customHeight="1">
      <c r="A161" s="825" t="s">
        <v>2</v>
      </c>
      <c r="B161" s="819" t="s">
        <v>3</v>
      </c>
      <c r="C161" s="819" t="s">
        <v>4</v>
      </c>
      <c r="D161" s="52" t="s">
        <v>5</v>
      </c>
      <c r="E161" s="52" t="s">
        <v>6</v>
      </c>
      <c r="F161" s="52" t="s">
        <v>7</v>
      </c>
      <c r="G161" s="52" t="s">
        <v>8</v>
      </c>
      <c r="H161" s="52" t="s">
        <v>9</v>
      </c>
    </row>
    <row r="162" spans="1:8" s="350" customFormat="1" ht="17.100000000000001" customHeight="1">
      <c r="A162" s="878"/>
      <c r="B162" s="820"/>
      <c r="C162" s="820"/>
      <c r="D162" s="55" t="s">
        <v>77</v>
      </c>
      <c r="E162" s="55" t="s">
        <v>78</v>
      </c>
      <c r="F162" s="55" t="s">
        <v>79</v>
      </c>
      <c r="G162" s="55" t="s">
        <v>79</v>
      </c>
      <c r="H162" s="55" t="s">
        <v>12</v>
      </c>
    </row>
    <row r="163" spans="1:8" s="350" customFormat="1" ht="17.100000000000001" customHeight="1">
      <c r="A163" s="64">
        <v>1</v>
      </c>
      <c r="B163" s="64" t="s">
        <v>17</v>
      </c>
      <c r="C163" s="135">
        <f>'Office Major'!C199</f>
        <v>1</v>
      </c>
      <c r="D163" s="135">
        <f>'Office Major'!D199</f>
        <v>3443.7</v>
      </c>
      <c r="E163" s="135">
        <f>'Office Major'!E199</f>
        <v>44029</v>
      </c>
      <c r="F163" s="135">
        <f>'Office Major'!F199</f>
        <v>1007909999.9999999</v>
      </c>
      <c r="G163" s="135">
        <f>'Office Major'!G199</f>
        <v>421619000</v>
      </c>
      <c r="H163" s="135">
        <f>'Office Major'!H199</f>
        <v>2123</v>
      </c>
    </row>
    <row r="164" spans="1:8" s="350" customFormat="1" ht="17.100000000000001" customHeight="1">
      <c r="A164" s="64">
        <v>2</v>
      </c>
      <c r="B164" s="183" t="s">
        <v>18</v>
      </c>
      <c r="C164" s="135">
        <f>'Office Major'!C200</f>
        <v>0</v>
      </c>
      <c r="D164" s="135">
        <f>'Office Major'!D200</f>
        <v>0</v>
      </c>
      <c r="E164" s="135">
        <f>'Office Major'!E200</f>
        <v>58959</v>
      </c>
      <c r="F164" s="135">
        <f>'Office Major'!F200</f>
        <v>1555248000.0000002</v>
      </c>
      <c r="G164" s="135">
        <f>'Office Major'!G200</f>
        <v>397618000</v>
      </c>
      <c r="H164" s="135">
        <f>'Office Major'!H200</f>
        <v>0</v>
      </c>
    </row>
    <row r="165" spans="1:8" s="350" customFormat="1" ht="17.100000000000001" customHeight="1">
      <c r="A165" s="64">
        <v>3</v>
      </c>
      <c r="B165" s="64" t="s">
        <v>320</v>
      </c>
      <c r="C165" s="135">
        <f>'Office Major'!C201</f>
        <v>0</v>
      </c>
      <c r="D165" s="135">
        <f>'Office Major'!D201</f>
        <v>0</v>
      </c>
      <c r="E165" s="135">
        <f>'Office Major'!E201</f>
        <v>0</v>
      </c>
      <c r="F165" s="135">
        <f>'Office Major'!F201</f>
        <v>0</v>
      </c>
      <c r="G165" s="135">
        <f>'Office Major'!G201</f>
        <v>0</v>
      </c>
      <c r="H165" s="135">
        <f>'Office Major'!H201</f>
        <v>0</v>
      </c>
    </row>
    <row r="166" spans="1:8" s="350" customFormat="1" ht="17.100000000000001" customHeight="1">
      <c r="A166" s="64">
        <v>4</v>
      </c>
      <c r="B166" s="64" t="s">
        <v>92</v>
      </c>
      <c r="C166" s="135">
        <f>'Office Major'!C202</f>
        <v>0</v>
      </c>
      <c r="D166" s="135">
        <f>'Office Major'!D202</f>
        <v>0</v>
      </c>
      <c r="E166" s="135">
        <f>'Office Major'!E202</f>
        <v>5.8780000000000001</v>
      </c>
      <c r="F166" s="135">
        <f>'Office Major'!F202</f>
        <v>213342010</v>
      </c>
      <c r="G166" s="135">
        <f>'Office Major'!G202</f>
        <v>83023000</v>
      </c>
      <c r="H166" s="135">
        <f>'Office Major'!H202</f>
        <v>0</v>
      </c>
    </row>
    <row r="167" spans="1:8" s="350" customFormat="1" ht="17.100000000000001" customHeight="1">
      <c r="A167" s="64">
        <v>5</v>
      </c>
      <c r="B167" s="64" t="s">
        <v>41</v>
      </c>
      <c r="C167" s="135">
        <f>'Office Major'!C203</f>
        <v>3</v>
      </c>
      <c r="D167" s="135">
        <f>'Office Major'!D203</f>
        <v>1673.38</v>
      </c>
      <c r="E167" s="135">
        <f>'Office Major'!E203</f>
        <v>1584479</v>
      </c>
      <c r="F167" s="135">
        <f>'Office Major'!F203</f>
        <v>3168958000</v>
      </c>
      <c r="G167" s="135">
        <f>'Office Major'!G203</f>
        <v>542019000</v>
      </c>
      <c r="H167" s="135">
        <f>'Office Major'!H203</f>
        <v>615</v>
      </c>
    </row>
    <row r="168" spans="1:8" s="350" customFormat="1" ht="17.100000000000001" customHeight="1">
      <c r="A168" s="64">
        <v>6</v>
      </c>
      <c r="B168" s="64" t="s">
        <v>23</v>
      </c>
      <c r="C168" s="135">
        <f>'Office Major'!C204</f>
        <v>0</v>
      </c>
      <c r="D168" s="135">
        <f>'Office Major'!D204</f>
        <v>0</v>
      </c>
      <c r="E168" s="135">
        <f>'Office Major'!E204</f>
        <v>0</v>
      </c>
      <c r="F168" s="135">
        <f>'Office Major'!F204</f>
        <v>0</v>
      </c>
      <c r="G168" s="135">
        <f>'Office Major'!G204</f>
        <v>0</v>
      </c>
      <c r="H168" s="135">
        <f>'Office Major'!H204</f>
        <v>0</v>
      </c>
    </row>
    <row r="169" spans="1:8" s="350" customFormat="1" ht="17.100000000000001" customHeight="1">
      <c r="A169" s="64">
        <v>7</v>
      </c>
      <c r="B169" s="386" t="s">
        <v>338</v>
      </c>
      <c r="C169" s="135">
        <f>'Office Major'!C205</f>
        <v>1</v>
      </c>
      <c r="D169" s="135">
        <f>'Office Major'!D205</f>
        <v>123.5</v>
      </c>
      <c r="E169" s="135">
        <f>'Office Major'!E205</f>
        <v>3221.49</v>
      </c>
      <c r="F169" s="135">
        <f>'Office Major'!F205</f>
        <v>0</v>
      </c>
      <c r="G169" s="135">
        <f>'Office Major'!G205</f>
        <v>323000</v>
      </c>
      <c r="H169" s="135">
        <f>'Office Major'!H205</f>
        <v>6</v>
      </c>
    </row>
    <row r="170" spans="1:8" s="350" customFormat="1" ht="17.100000000000001" customHeight="1">
      <c r="A170" s="64">
        <v>8</v>
      </c>
      <c r="B170" s="64" t="s">
        <v>14</v>
      </c>
      <c r="C170" s="135">
        <f>'Office Major'!C206</f>
        <v>0</v>
      </c>
      <c r="D170" s="135">
        <f>'Office Major'!D206</f>
        <v>0</v>
      </c>
      <c r="E170" s="135">
        <f>'Office Major'!E206</f>
        <v>0</v>
      </c>
      <c r="F170" s="135">
        <f>'Office Major'!F206</f>
        <v>0</v>
      </c>
      <c r="G170" s="135">
        <f>'Office Major'!G206</f>
        <v>0</v>
      </c>
      <c r="H170" s="135">
        <f>'Office Major'!H206</f>
        <v>0</v>
      </c>
    </row>
    <row r="171" spans="1:8" s="350" customFormat="1" ht="17.100000000000001" customHeight="1">
      <c r="A171" s="64">
        <v>9</v>
      </c>
      <c r="B171" s="286" t="s">
        <v>47</v>
      </c>
      <c r="C171" s="135">
        <f>'Office Major'!C207</f>
        <v>1</v>
      </c>
      <c r="D171" s="135">
        <f>'Office Major'!D207</f>
        <v>112.5</v>
      </c>
      <c r="E171" s="135">
        <f>'Office Major'!E207</f>
        <v>0</v>
      </c>
      <c r="F171" s="135">
        <f>'Office Major'!F207</f>
        <v>0</v>
      </c>
      <c r="G171" s="135">
        <f>'Office Major'!G207</f>
        <v>0</v>
      </c>
      <c r="H171" s="135">
        <f>'Office Major'!H207</f>
        <v>0</v>
      </c>
    </row>
    <row r="172" spans="1:8" s="350" customFormat="1" ht="17.100000000000001" customHeight="1">
      <c r="A172" s="64">
        <v>10</v>
      </c>
      <c r="B172" s="273" t="s">
        <v>339</v>
      </c>
      <c r="C172" s="135">
        <f>'Office Major'!C208</f>
        <v>2</v>
      </c>
      <c r="D172" s="135">
        <f>'Office Major'!D208</f>
        <v>916.64</v>
      </c>
      <c r="E172" s="135">
        <f>'Office Major'!E208</f>
        <v>0</v>
      </c>
      <c r="F172" s="135">
        <f>'Office Major'!F208</f>
        <v>0</v>
      </c>
      <c r="G172" s="135">
        <f>'Office Major'!G208</f>
        <v>0</v>
      </c>
      <c r="H172" s="135">
        <f>'Office Major'!H208</f>
        <v>0</v>
      </c>
    </row>
    <row r="173" spans="1:8" s="350" customFormat="1" ht="17.100000000000001" customHeight="1">
      <c r="A173" s="64">
        <v>11</v>
      </c>
      <c r="B173" s="286" t="s">
        <v>32</v>
      </c>
      <c r="C173" s="135">
        <f>'Office Major'!C209</f>
        <v>2</v>
      </c>
      <c r="D173" s="135">
        <f>'Office Major'!D209</f>
        <v>9.01</v>
      </c>
      <c r="E173" s="135">
        <f>'Office Major'!E209</f>
        <v>0</v>
      </c>
      <c r="F173" s="135">
        <f>'Office Major'!F209</f>
        <v>0</v>
      </c>
      <c r="G173" s="135">
        <f>'Office Major'!G209</f>
        <v>0</v>
      </c>
      <c r="H173" s="135">
        <f>'Office Major'!H209</f>
        <v>0</v>
      </c>
    </row>
    <row r="174" spans="1:8" s="350" customFormat="1" ht="17.100000000000001" customHeight="1">
      <c r="A174" s="64">
        <v>12</v>
      </c>
      <c r="B174" s="286" t="s">
        <v>42</v>
      </c>
      <c r="C174" s="135">
        <f>'Office Major'!C210</f>
        <v>1</v>
      </c>
      <c r="D174" s="135">
        <f>'Office Major'!D210</f>
        <v>4.95</v>
      </c>
      <c r="E174" s="135">
        <f>'Office Major'!E210</f>
        <v>0</v>
      </c>
      <c r="F174" s="135">
        <f>'Office Major'!F210</f>
        <v>0</v>
      </c>
      <c r="G174" s="135">
        <f>'Office Major'!G210</f>
        <v>0</v>
      </c>
      <c r="H174" s="135">
        <f>'Office Major'!H210</f>
        <v>0</v>
      </c>
    </row>
    <row r="175" spans="1:8" s="350" customFormat="1" ht="17.100000000000001" customHeight="1">
      <c r="A175" s="879" t="s">
        <v>157</v>
      </c>
      <c r="B175" s="880"/>
      <c r="C175" s="565">
        <f t="shared" ref="C175:H175" si="20">SUM(C163:C174)</f>
        <v>11</v>
      </c>
      <c r="D175" s="745">
        <f t="shared" si="20"/>
        <v>6283.68</v>
      </c>
      <c r="E175" s="562">
        <f t="shared" si="20"/>
        <v>1690694.368</v>
      </c>
      <c r="F175" s="566">
        <f t="shared" si="20"/>
        <v>5945458010</v>
      </c>
      <c r="G175" s="562">
        <f t="shared" si="20"/>
        <v>1444602000</v>
      </c>
      <c r="H175" s="565">
        <f t="shared" si="20"/>
        <v>2744</v>
      </c>
    </row>
    <row r="176" spans="1:8" ht="20.25" customHeight="1">
      <c r="A176" s="111"/>
      <c r="B176" s="111"/>
      <c r="C176" s="111"/>
      <c r="D176" s="111"/>
      <c r="E176" s="746"/>
      <c r="F176" s="111"/>
      <c r="G176" s="111"/>
      <c r="H176" s="111"/>
    </row>
    <row r="177" spans="1:8" ht="33">
      <c r="A177" s="884" t="s">
        <v>273</v>
      </c>
      <c r="B177" s="884"/>
      <c r="C177" s="884"/>
      <c r="D177" s="884"/>
      <c r="E177" s="884"/>
      <c r="F177" s="884"/>
      <c r="G177" s="884"/>
      <c r="H177" s="884"/>
    </row>
    <row r="178" spans="1:8" ht="22.5">
      <c r="A178" s="903" t="s">
        <v>274</v>
      </c>
      <c r="B178" s="903"/>
      <c r="C178" s="903"/>
      <c r="D178" s="903"/>
      <c r="E178" s="903"/>
      <c r="F178" s="903"/>
      <c r="G178" s="903"/>
      <c r="H178" s="903"/>
    </row>
    <row r="179" spans="1:8" ht="20.25">
      <c r="A179" s="883" t="s">
        <v>322</v>
      </c>
      <c r="B179" s="883"/>
      <c r="C179" s="883"/>
      <c r="D179" s="883"/>
      <c r="E179" s="883"/>
      <c r="F179" s="883"/>
      <c r="G179" s="883"/>
      <c r="H179" s="883"/>
    </row>
    <row r="181" spans="1:8" s="350" customFormat="1" ht="17.100000000000001" customHeight="1">
      <c r="A181" s="874" t="s">
        <v>2</v>
      </c>
      <c r="B181" s="876" t="s">
        <v>275</v>
      </c>
      <c r="C181" s="876" t="s">
        <v>4</v>
      </c>
      <c r="D181" s="713" t="s">
        <v>5</v>
      </c>
      <c r="E181" s="713" t="s">
        <v>6</v>
      </c>
      <c r="F181" s="713" t="s">
        <v>7</v>
      </c>
      <c r="G181" s="713" t="s">
        <v>8</v>
      </c>
      <c r="H181" s="713" t="s">
        <v>9</v>
      </c>
    </row>
    <row r="182" spans="1:8" s="350" customFormat="1" ht="17.100000000000001" customHeight="1">
      <c r="A182" s="875"/>
      <c r="B182" s="877"/>
      <c r="C182" s="877"/>
      <c r="D182" s="677" t="s">
        <v>77</v>
      </c>
      <c r="E182" s="677" t="s">
        <v>78</v>
      </c>
      <c r="F182" s="747" t="s">
        <v>79</v>
      </c>
      <c r="G182" s="747" t="s">
        <v>79</v>
      </c>
      <c r="H182" s="677" t="s">
        <v>12</v>
      </c>
    </row>
    <row r="183" spans="1:8" s="350" customFormat="1" ht="17.100000000000001" customHeight="1">
      <c r="A183" s="748">
        <v>1</v>
      </c>
      <c r="B183" s="749" t="s">
        <v>245</v>
      </c>
      <c r="C183" s="748">
        <f t="shared" ref="C183:H183" si="21">C16</f>
        <v>28</v>
      </c>
      <c r="D183" s="750">
        <f t="shared" si="21"/>
        <v>1574.48</v>
      </c>
      <c r="E183" s="750">
        <f t="shared" si="21"/>
        <v>2411560</v>
      </c>
      <c r="F183" s="750">
        <f t="shared" si="21"/>
        <v>1902666760</v>
      </c>
      <c r="G183" s="748">
        <f t="shared" si="21"/>
        <v>942432661</v>
      </c>
      <c r="H183" s="748">
        <f t="shared" si="21"/>
        <v>432</v>
      </c>
    </row>
    <row r="184" spans="1:8" s="350" customFormat="1" ht="17.100000000000001" customHeight="1">
      <c r="A184" s="149">
        <v>2</v>
      </c>
      <c r="B184" s="749" t="s">
        <v>276</v>
      </c>
      <c r="C184" s="149">
        <f t="shared" ref="C184:H184" si="22">C23</f>
        <v>6</v>
      </c>
      <c r="D184" s="671">
        <f t="shared" si="22"/>
        <v>664.95699999999999</v>
      </c>
      <c r="E184" s="671">
        <f t="shared" si="22"/>
        <v>4442672</v>
      </c>
      <c r="F184" s="671">
        <f t="shared" si="22"/>
        <v>1544520400</v>
      </c>
      <c r="G184" s="149">
        <f t="shared" si="22"/>
        <v>339099000</v>
      </c>
      <c r="H184" s="149">
        <f t="shared" si="22"/>
        <v>470</v>
      </c>
    </row>
    <row r="185" spans="1:8" s="350" customFormat="1" ht="17.100000000000001" customHeight="1">
      <c r="A185" s="748">
        <v>3</v>
      </c>
      <c r="B185" s="751" t="s">
        <v>247</v>
      </c>
      <c r="C185" s="149">
        <f t="shared" ref="C185:H185" si="23">C30</f>
        <v>2</v>
      </c>
      <c r="D185" s="671">
        <f t="shared" si="23"/>
        <v>84.717999999999989</v>
      </c>
      <c r="E185" s="671">
        <f>E30</f>
        <v>1376934.85</v>
      </c>
      <c r="F185" s="671">
        <f t="shared" si="23"/>
        <v>10371000</v>
      </c>
      <c r="G185" s="149">
        <f t="shared" si="23"/>
        <v>109553000</v>
      </c>
      <c r="H185" s="149">
        <f t="shared" si="23"/>
        <v>320</v>
      </c>
    </row>
    <row r="186" spans="1:8" s="350" customFormat="1" ht="17.100000000000001" customHeight="1">
      <c r="A186" s="149">
        <v>4</v>
      </c>
      <c r="B186" s="752" t="s">
        <v>248</v>
      </c>
      <c r="C186" s="672">
        <f t="shared" ref="C186:H186" si="24">C38</f>
        <v>18</v>
      </c>
      <c r="D186" s="671">
        <f t="shared" si="24"/>
        <v>11953.73</v>
      </c>
      <c r="E186" s="671">
        <f t="shared" si="24"/>
        <v>7557288.1699999999</v>
      </c>
      <c r="F186" s="671">
        <f t="shared" si="24"/>
        <v>9810485021</v>
      </c>
      <c r="G186" s="149">
        <f t="shared" si="24"/>
        <v>543498205</v>
      </c>
      <c r="H186" s="149">
        <f t="shared" si="24"/>
        <v>158</v>
      </c>
    </row>
    <row r="187" spans="1:8" s="350" customFormat="1" ht="17.100000000000001" customHeight="1">
      <c r="A187" s="748">
        <v>5</v>
      </c>
      <c r="B187" s="752" t="s">
        <v>250</v>
      </c>
      <c r="C187" s="753">
        <f t="shared" ref="C187:H187" si="25">C51</f>
        <v>8</v>
      </c>
      <c r="D187" s="750">
        <f t="shared" si="25"/>
        <v>3351.5544</v>
      </c>
      <c r="E187" s="750">
        <f t="shared" si="25"/>
        <v>8634400</v>
      </c>
      <c r="F187" s="750">
        <f t="shared" si="25"/>
        <v>21124965313.200001</v>
      </c>
      <c r="G187" s="748">
        <f t="shared" si="25"/>
        <v>7662351060</v>
      </c>
      <c r="H187" s="748">
        <f t="shared" si="25"/>
        <v>3506</v>
      </c>
    </row>
    <row r="188" spans="1:8" s="350" customFormat="1" ht="17.100000000000001" customHeight="1">
      <c r="A188" s="149">
        <v>6</v>
      </c>
      <c r="B188" s="752" t="s">
        <v>251</v>
      </c>
      <c r="C188" s="753">
        <f t="shared" ref="C188:H188" si="26">C58</f>
        <v>3</v>
      </c>
      <c r="D188" s="750">
        <f t="shared" si="26"/>
        <v>2743.74</v>
      </c>
      <c r="E188" s="750">
        <f t="shared" si="26"/>
        <v>1840360</v>
      </c>
      <c r="F188" s="750">
        <f t="shared" si="26"/>
        <v>2760540000</v>
      </c>
      <c r="G188" s="748">
        <f t="shared" si="26"/>
        <v>101562092</v>
      </c>
      <c r="H188" s="748">
        <f t="shared" si="26"/>
        <v>153</v>
      </c>
    </row>
    <row r="189" spans="1:8" s="350" customFormat="1" ht="17.100000000000001" customHeight="1">
      <c r="A189" s="748">
        <v>7</v>
      </c>
      <c r="B189" s="752" t="s">
        <v>252</v>
      </c>
      <c r="C189" s="754">
        <f t="shared" ref="C189:H189" si="27">C64</f>
        <v>1</v>
      </c>
      <c r="D189" s="671">
        <f t="shared" si="27"/>
        <v>1516.8</v>
      </c>
      <c r="E189" s="671">
        <f t="shared" si="27"/>
        <v>791582.4</v>
      </c>
      <c r="F189" s="671">
        <f t="shared" si="27"/>
        <v>179926679.52000001</v>
      </c>
      <c r="G189" s="160">
        <f t="shared" si="27"/>
        <v>74263200</v>
      </c>
      <c r="H189" s="160">
        <f t="shared" si="27"/>
        <v>573</v>
      </c>
    </row>
    <row r="190" spans="1:8" s="350" customFormat="1" ht="17.100000000000001" customHeight="1">
      <c r="A190" s="149">
        <v>8</v>
      </c>
      <c r="B190" s="752" t="s">
        <v>253</v>
      </c>
      <c r="C190" s="754">
        <f t="shared" ref="C190:H190" si="28">C70</f>
        <v>10</v>
      </c>
      <c r="D190" s="671">
        <f t="shared" si="28"/>
        <v>5569.5120000000006</v>
      </c>
      <c r="E190" s="671">
        <f t="shared" si="28"/>
        <v>21941332.289999999</v>
      </c>
      <c r="F190" s="671">
        <f t="shared" si="28"/>
        <v>2552857615</v>
      </c>
      <c r="G190" s="160">
        <f>G70</f>
        <v>1786776338</v>
      </c>
      <c r="H190" s="160">
        <f t="shared" si="28"/>
        <v>2160</v>
      </c>
    </row>
    <row r="191" spans="1:8" s="350" customFormat="1" ht="17.100000000000001" customHeight="1">
      <c r="A191" s="748">
        <v>9</v>
      </c>
      <c r="B191" s="752" t="s">
        <v>255</v>
      </c>
      <c r="C191" s="753">
        <f t="shared" ref="C191:H191" si="29">C76</f>
        <v>2</v>
      </c>
      <c r="D191" s="750">
        <f t="shared" si="29"/>
        <v>9.9499999999999993</v>
      </c>
      <c r="E191" s="750">
        <f t="shared" si="29"/>
        <v>0</v>
      </c>
      <c r="F191" s="750">
        <f t="shared" si="29"/>
        <v>0</v>
      </c>
      <c r="G191" s="748">
        <f t="shared" si="29"/>
        <v>10000</v>
      </c>
      <c r="H191" s="748">
        <f t="shared" si="29"/>
        <v>0</v>
      </c>
    </row>
    <row r="192" spans="1:8" s="350" customFormat="1" ht="17.100000000000001" customHeight="1">
      <c r="A192" s="149">
        <v>10</v>
      </c>
      <c r="B192" s="749" t="s">
        <v>257</v>
      </c>
      <c r="C192" s="748">
        <f t="shared" ref="C192:H192" si="30">C83</f>
        <v>2</v>
      </c>
      <c r="D192" s="750">
        <f t="shared" si="30"/>
        <v>29.481999999999999</v>
      </c>
      <c r="E192" s="750">
        <f t="shared" si="30"/>
        <v>0</v>
      </c>
      <c r="F192" s="750">
        <f t="shared" si="30"/>
        <v>0</v>
      </c>
      <c r="G192" s="748">
        <f t="shared" si="30"/>
        <v>0</v>
      </c>
      <c r="H192" s="748">
        <f t="shared" si="30"/>
        <v>2</v>
      </c>
    </row>
    <row r="193" spans="1:8" s="350" customFormat="1" ht="17.100000000000001" customHeight="1">
      <c r="A193" s="748">
        <v>11</v>
      </c>
      <c r="B193" s="749" t="s">
        <v>277</v>
      </c>
      <c r="C193" s="149">
        <f t="shared" ref="C193:H193" si="31">C90</f>
        <v>15</v>
      </c>
      <c r="D193" s="671">
        <f t="shared" si="31"/>
        <v>2104.2690000000002</v>
      </c>
      <c r="E193" s="671">
        <f t="shared" si="31"/>
        <v>2385194.7200000002</v>
      </c>
      <c r="F193" s="671">
        <f t="shared" si="31"/>
        <v>1457947979</v>
      </c>
      <c r="G193" s="149">
        <f t="shared" si="31"/>
        <v>219554000</v>
      </c>
      <c r="H193" s="149">
        <f t="shared" si="31"/>
        <v>385</v>
      </c>
    </row>
    <row r="194" spans="1:8" s="350" customFormat="1" ht="17.100000000000001" customHeight="1">
      <c r="A194" s="149">
        <v>12</v>
      </c>
      <c r="B194" s="749" t="s">
        <v>260</v>
      </c>
      <c r="C194" s="748">
        <f t="shared" ref="C194:H194" si="32">C96</f>
        <v>6</v>
      </c>
      <c r="D194" s="750">
        <f t="shared" si="32"/>
        <v>1084</v>
      </c>
      <c r="E194" s="750">
        <f t="shared" si="32"/>
        <v>0</v>
      </c>
      <c r="F194" s="750">
        <f t="shared" si="32"/>
        <v>0</v>
      </c>
      <c r="G194" s="748">
        <f t="shared" si="32"/>
        <v>431000</v>
      </c>
      <c r="H194" s="748">
        <f t="shared" si="32"/>
        <v>0</v>
      </c>
    </row>
    <row r="195" spans="1:8" s="350" customFormat="1" ht="17.100000000000001" customHeight="1">
      <c r="A195" s="748">
        <v>13</v>
      </c>
      <c r="B195" s="749" t="s">
        <v>261</v>
      </c>
      <c r="C195" s="149">
        <f t="shared" ref="C195:H195" si="33">C103</f>
        <v>10</v>
      </c>
      <c r="D195" s="671">
        <f t="shared" si="33"/>
        <v>809.71</v>
      </c>
      <c r="E195" s="671">
        <f t="shared" si="33"/>
        <v>1136686</v>
      </c>
      <c r="F195" s="671">
        <f t="shared" si="33"/>
        <v>2227600400</v>
      </c>
      <c r="G195" s="149">
        <f t="shared" si="33"/>
        <v>171462000</v>
      </c>
      <c r="H195" s="149">
        <f t="shared" si="33"/>
        <v>1915</v>
      </c>
    </row>
    <row r="196" spans="1:8" s="350" customFormat="1" ht="17.100000000000001" customHeight="1">
      <c r="A196" s="149">
        <v>14</v>
      </c>
      <c r="B196" s="749" t="s">
        <v>279</v>
      </c>
      <c r="C196" s="160">
        <f t="shared" ref="C196:H196" si="34">C110</f>
        <v>1</v>
      </c>
      <c r="D196" s="671">
        <f t="shared" si="34"/>
        <v>895.42</v>
      </c>
      <c r="E196" s="671">
        <f t="shared" si="34"/>
        <v>2377543.21</v>
      </c>
      <c r="F196" s="671">
        <f t="shared" si="34"/>
        <v>0</v>
      </c>
      <c r="G196" s="160">
        <f>G110</f>
        <v>180426000</v>
      </c>
      <c r="H196" s="160">
        <f t="shared" si="34"/>
        <v>68</v>
      </c>
    </row>
    <row r="197" spans="1:8" s="350" customFormat="1" ht="17.100000000000001" customHeight="1">
      <c r="A197" s="748">
        <v>15</v>
      </c>
      <c r="B197" s="749" t="s">
        <v>264</v>
      </c>
      <c r="C197" s="748">
        <f t="shared" ref="C197:H197" si="35">C118</f>
        <v>8</v>
      </c>
      <c r="D197" s="750">
        <f t="shared" si="35"/>
        <v>4266.59</v>
      </c>
      <c r="E197" s="750">
        <f t="shared" si="35"/>
        <v>1269614.98</v>
      </c>
      <c r="F197" s="750">
        <f t="shared" si="35"/>
        <v>317033027.89999998</v>
      </c>
      <c r="G197" s="748">
        <f t="shared" si="35"/>
        <v>116809000</v>
      </c>
      <c r="H197" s="748">
        <f t="shared" si="35"/>
        <v>210</v>
      </c>
    </row>
    <row r="198" spans="1:8" s="350" customFormat="1" ht="17.100000000000001" customHeight="1">
      <c r="A198" s="149">
        <v>16</v>
      </c>
      <c r="B198" s="749" t="s">
        <v>265</v>
      </c>
      <c r="C198" s="748">
        <f t="shared" ref="C198:H198" si="36">C126</f>
        <v>9</v>
      </c>
      <c r="D198" s="750">
        <f t="shared" si="36"/>
        <v>2609.87</v>
      </c>
      <c r="E198" s="750">
        <f t="shared" si="36"/>
        <v>20046793</v>
      </c>
      <c r="F198" s="750">
        <f t="shared" si="36"/>
        <v>5011737850</v>
      </c>
      <c r="G198" s="748">
        <f t="shared" si="36"/>
        <v>1616529850</v>
      </c>
      <c r="H198" s="748">
        <f t="shared" si="36"/>
        <v>425</v>
      </c>
    </row>
    <row r="199" spans="1:8" s="350" customFormat="1" ht="17.100000000000001" customHeight="1">
      <c r="A199" s="748">
        <v>17</v>
      </c>
      <c r="B199" s="749" t="s">
        <v>280</v>
      </c>
      <c r="C199" s="748">
        <f t="shared" ref="C199:H199" si="37">C137</f>
        <v>4</v>
      </c>
      <c r="D199" s="750">
        <f t="shared" si="37"/>
        <v>1730.1832999999999</v>
      </c>
      <c r="E199" s="750">
        <f t="shared" si="37"/>
        <v>333092</v>
      </c>
      <c r="F199" s="750">
        <f t="shared" si="37"/>
        <v>9727127200</v>
      </c>
      <c r="G199" s="748">
        <f t="shared" si="37"/>
        <v>3142386000</v>
      </c>
      <c r="H199" s="748">
        <f t="shared" si="37"/>
        <v>1525</v>
      </c>
    </row>
    <row r="200" spans="1:8" s="350" customFormat="1" ht="17.100000000000001" customHeight="1">
      <c r="A200" s="149">
        <v>18</v>
      </c>
      <c r="B200" s="139" t="s">
        <v>269</v>
      </c>
      <c r="C200" s="748">
        <f>C144</f>
        <v>4</v>
      </c>
      <c r="D200" s="750">
        <f t="shared" ref="D200:H200" si="38">D144</f>
        <v>102.61</v>
      </c>
      <c r="E200" s="750">
        <f t="shared" si="38"/>
        <v>52375</v>
      </c>
      <c r="F200" s="750">
        <f t="shared" si="38"/>
        <v>36445000</v>
      </c>
      <c r="G200" s="748">
        <f t="shared" si="38"/>
        <v>4271000</v>
      </c>
      <c r="H200" s="748">
        <f t="shared" si="38"/>
        <v>0</v>
      </c>
    </row>
    <row r="201" spans="1:8" s="350" customFormat="1" ht="17.100000000000001" customHeight="1">
      <c r="A201" s="748">
        <v>19</v>
      </c>
      <c r="B201" s="755" t="s">
        <v>270</v>
      </c>
      <c r="C201" s="149">
        <f t="shared" ref="C201:H201" si="39">C152</f>
        <v>9</v>
      </c>
      <c r="D201" s="671">
        <f t="shared" si="39"/>
        <v>1239.01</v>
      </c>
      <c r="E201" s="671">
        <f t="shared" si="39"/>
        <v>11599655</v>
      </c>
      <c r="F201" s="671">
        <f t="shared" si="39"/>
        <v>1596205650</v>
      </c>
      <c r="G201" s="149">
        <f t="shared" si="39"/>
        <v>929315000</v>
      </c>
      <c r="H201" s="149">
        <f t="shared" si="39"/>
        <v>1140</v>
      </c>
    </row>
    <row r="202" spans="1:8" s="350" customFormat="1" ht="17.100000000000001" customHeight="1">
      <c r="A202" s="149">
        <v>20</v>
      </c>
      <c r="B202" s="749" t="s">
        <v>283</v>
      </c>
      <c r="C202" s="149">
        <f t="shared" ref="C202:H202" si="40">C158</f>
        <v>6</v>
      </c>
      <c r="D202" s="671">
        <f t="shared" si="40"/>
        <v>29.258299999999998</v>
      </c>
      <c r="E202" s="671">
        <f t="shared" si="40"/>
        <v>0</v>
      </c>
      <c r="F202" s="671">
        <f t="shared" si="40"/>
        <v>0</v>
      </c>
      <c r="G202" s="149">
        <f t="shared" si="40"/>
        <v>63000</v>
      </c>
      <c r="H202" s="149">
        <f t="shared" si="40"/>
        <v>0</v>
      </c>
    </row>
    <row r="203" spans="1:8" s="350" customFormat="1" ht="17.100000000000001" customHeight="1">
      <c r="A203" s="748">
        <v>21</v>
      </c>
      <c r="B203" s="749" t="s">
        <v>272</v>
      </c>
      <c r="C203" s="149">
        <f t="shared" ref="C203:H203" si="41">C175</f>
        <v>11</v>
      </c>
      <c r="D203" s="671">
        <f t="shared" si="41"/>
        <v>6283.68</v>
      </c>
      <c r="E203" s="671">
        <f>E175</f>
        <v>1690694.368</v>
      </c>
      <c r="F203" s="671">
        <f t="shared" si="41"/>
        <v>5945458010</v>
      </c>
      <c r="G203" s="149">
        <f t="shared" si="41"/>
        <v>1444602000</v>
      </c>
      <c r="H203" s="149">
        <f t="shared" si="41"/>
        <v>2744</v>
      </c>
    </row>
    <row r="204" spans="1:8" s="350" customFormat="1" ht="17.100000000000001" customHeight="1">
      <c r="A204" s="899" t="s">
        <v>243</v>
      </c>
      <c r="B204" s="900"/>
      <c r="C204" s="756">
        <f t="shared" ref="C204:H204" si="42">SUM(C183:C203)</f>
        <v>163</v>
      </c>
      <c r="D204" s="757">
        <f t="shared" si="42"/>
        <v>48653.524000000005</v>
      </c>
      <c r="E204" s="757">
        <f t="shared" si="42"/>
        <v>89887777.987999991</v>
      </c>
      <c r="F204" s="757">
        <f t="shared" si="42"/>
        <v>66205887905.619995</v>
      </c>
      <c r="G204" s="756">
        <f t="shared" si="42"/>
        <v>19385394406</v>
      </c>
      <c r="H204" s="756">
        <f t="shared" si="42"/>
        <v>16186</v>
      </c>
    </row>
  </sheetData>
  <mergeCells count="114">
    <mergeCell ref="A19:A20"/>
    <mergeCell ref="B19:B20"/>
    <mergeCell ref="C19:C20"/>
    <mergeCell ref="A25:H25"/>
    <mergeCell ref="A204:B204"/>
    <mergeCell ref="A76:B76"/>
    <mergeCell ref="A99:A100"/>
    <mergeCell ref="B99:B100"/>
    <mergeCell ref="C99:C100"/>
    <mergeCell ref="A103:B103"/>
    <mergeCell ref="A33:A34"/>
    <mergeCell ref="B33:B34"/>
    <mergeCell ref="A38:B38"/>
    <mergeCell ref="A51:B51"/>
    <mergeCell ref="A54:A55"/>
    <mergeCell ref="B54:B55"/>
    <mergeCell ref="A107:A108"/>
    <mergeCell ref="B107:B108"/>
    <mergeCell ref="C107:C108"/>
    <mergeCell ref="B147:B148"/>
    <mergeCell ref="A72:H72"/>
    <mergeCell ref="A178:H178"/>
    <mergeCell ref="A42:A43"/>
    <mergeCell ref="B61:B62"/>
    <mergeCell ref="A1:H1"/>
    <mergeCell ref="A2:H2"/>
    <mergeCell ref="A3:H3"/>
    <mergeCell ref="A5:H5"/>
    <mergeCell ref="A18:H18"/>
    <mergeCell ref="A6:A7"/>
    <mergeCell ref="B6:B7"/>
    <mergeCell ref="C6:C7"/>
    <mergeCell ref="A16:B16"/>
    <mergeCell ref="A90:B90"/>
    <mergeCell ref="A86:A87"/>
    <mergeCell ref="B86:B87"/>
    <mergeCell ref="C86:C87"/>
    <mergeCell ref="A83:B83"/>
    <mergeCell ref="A23:B23"/>
    <mergeCell ref="A26:A27"/>
    <mergeCell ref="B26:B27"/>
    <mergeCell ref="C26:C27"/>
    <mergeCell ref="A30:B30"/>
    <mergeCell ref="C61:C62"/>
    <mergeCell ref="A66:H66"/>
    <mergeCell ref="A78:H78"/>
    <mergeCell ref="C54:C55"/>
    <mergeCell ref="A64:B64"/>
    <mergeCell ref="A67:A68"/>
    <mergeCell ref="B67:B68"/>
    <mergeCell ref="C67:C68"/>
    <mergeCell ref="A70:B70"/>
    <mergeCell ref="A73:A74"/>
    <mergeCell ref="B73:B74"/>
    <mergeCell ref="C73:C74"/>
    <mergeCell ref="A32:H32"/>
    <mergeCell ref="A41:H41"/>
    <mergeCell ref="A147:A148"/>
    <mergeCell ref="B155:B156"/>
    <mergeCell ref="C155:C156"/>
    <mergeCell ref="A152:B152"/>
    <mergeCell ref="C147:C148"/>
    <mergeCell ref="A155:A156"/>
    <mergeCell ref="C93:C94"/>
    <mergeCell ref="A121:A122"/>
    <mergeCell ref="B121:B122"/>
    <mergeCell ref="A53:H53"/>
    <mergeCell ref="A60:H60"/>
    <mergeCell ref="A61:A62"/>
    <mergeCell ref="A110:B110"/>
    <mergeCell ref="A137:B137"/>
    <mergeCell ref="B42:B43"/>
    <mergeCell ref="C42:C43"/>
    <mergeCell ref="A79:A80"/>
    <mergeCell ref="B79:B80"/>
    <mergeCell ref="C79:C80"/>
    <mergeCell ref="C121:C122"/>
    <mergeCell ref="A118:B118"/>
    <mergeCell ref="A126:B126"/>
    <mergeCell ref="A96:B96"/>
    <mergeCell ref="A113:H113"/>
    <mergeCell ref="A85:H85"/>
    <mergeCell ref="A92:H92"/>
    <mergeCell ref="A98:H98"/>
    <mergeCell ref="A106:H106"/>
    <mergeCell ref="A114:A115"/>
    <mergeCell ref="B114:B115"/>
    <mergeCell ref="C114:C115"/>
    <mergeCell ref="A120:H120"/>
    <mergeCell ref="A128:H128"/>
    <mergeCell ref="A58:B58"/>
    <mergeCell ref="A181:A182"/>
    <mergeCell ref="B181:B182"/>
    <mergeCell ref="C181:C182"/>
    <mergeCell ref="A139:H139"/>
    <mergeCell ref="A140:A141"/>
    <mergeCell ref="B140:B141"/>
    <mergeCell ref="C140:C141"/>
    <mergeCell ref="A144:B144"/>
    <mergeCell ref="A158:B158"/>
    <mergeCell ref="A161:A162"/>
    <mergeCell ref="B161:B162"/>
    <mergeCell ref="C161:C162"/>
    <mergeCell ref="A175:B175"/>
    <mergeCell ref="A179:H179"/>
    <mergeCell ref="A146:H146"/>
    <mergeCell ref="A154:H154"/>
    <mergeCell ref="A93:A94"/>
    <mergeCell ref="B93:B94"/>
    <mergeCell ref="A160:H160"/>
    <mergeCell ref="A177:H177"/>
    <mergeCell ref="A129:A130"/>
    <mergeCell ref="B129:B130"/>
    <mergeCell ref="C129:C130"/>
  </mergeCells>
  <pageMargins left="0.7" right="0.66" top="0.75" bottom="0.75" header="0.3" footer="0.3"/>
  <pageSetup paperSize="9" scale="74" orientation="portrait" r:id="rId1"/>
  <rowBreaks count="1" manualBreakCount="1">
    <brk id="17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83"/>
  <sheetViews>
    <sheetView topLeftCell="A570" workbookViewId="0">
      <selection activeCell="K567" sqref="K567"/>
    </sheetView>
  </sheetViews>
  <sheetFormatPr defaultColWidth="9.140625" defaultRowHeight="15"/>
  <cols>
    <col min="1" max="1" width="6.7109375" style="85" customWidth="1"/>
    <col min="2" max="2" width="21.28515625" style="85" customWidth="1"/>
    <col min="3" max="3" width="9.5703125" style="85" customWidth="1"/>
    <col min="4" max="4" width="13.42578125" style="85" customWidth="1"/>
    <col min="5" max="5" width="15.42578125" style="85" bestFit="1" customWidth="1"/>
    <col min="6" max="6" width="19.140625" style="85" bestFit="1" customWidth="1"/>
    <col min="7" max="7" width="17.85546875" style="85" bestFit="1" customWidth="1"/>
    <col min="8" max="8" width="12.42578125" style="85" customWidth="1"/>
    <col min="9" max="16384" width="9.140625" style="85"/>
  </cols>
  <sheetData>
    <row r="1" spans="1:8" ht="30.75">
      <c r="A1" s="907" t="s">
        <v>180</v>
      </c>
      <c r="B1" s="907"/>
      <c r="C1" s="907"/>
      <c r="D1" s="907"/>
      <c r="E1" s="907"/>
      <c r="F1" s="907"/>
      <c r="G1" s="907"/>
      <c r="H1" s="907"/>
    </row>
    <row r="2" spans="1:8" ht="25.5">
      <c r="A2" s="908" t="s">
        <v>284</v>
      </c>
      <c r="B2" s="908"/>
      <c r="C2" s="908"/>
      <c r="D2" s="908"/>
      <c r="E2" s="908"/>
      <c r="F2" s="908"/>
      <c r="G2" s="908"/>
      <c r="H2" s="908"/>
    </row>
    <row r="3" spans="1:8" ht="22.5">
      <c r="A3" s="903" t="s">
        <v>318</v>
      </c>
      <c r="B3" s="903"/>
      <c r="C3" s="903"/>
      <c r="D3" s="903"/>
      <c r="E3" s="903"/>
      <c r="F3" s="903"/>
      <c r="G3" s="903"/>
      <c r="H3" s="903"/>
    </row>
    <row r="4" spans="1:8">
      <c r="A4" s="111"/>
      <c r="B4" s="111"/>
      <c r="C4" s="111"/>
      <c r="D4" s="111"/>
      <c r="E4" s="111"/>
      <c r="F4" s="111"/>
      <c r="G4" s="111"/>
      <c r="H4" s="111"/>
    </row>
    <row r="5" spans="1:8" ht="15.75" customHeight="1">
      <c r="A5" s="852" t="s">
        <v>245</v>
      </c>
      <c r="B5" s="852"/>
      <c r="C5" s="852"/>
      <c r="D5" s="852"/>
      <c r="E5" s="852"/>
      <c r="F5" s="852"/>
      <c r="G5" s="852"/>
      <c r="H5" s="852"/>
    </row>
    <row r="6" spans="1:8" s="350" customFormat="1" ht="17.100000000000001" customHeight="1">
      <c r="A6" s="909" t="s">
        <v>182</v>
      </c>
      <c r="B6" s="909" t="s">
        <v>3</v>
      </c>
      <c r="C6" s="909" t="s">
        <v>4</v>
      </c>
      <c r="D6" s="588" t="s">
        <v>5</v>
      </c>
      <c r="E6" s="589" t="s">
        <v>6</v>
      </c>
      <c r="F6" s="590" t="s">
        <v>7</v>
      </c>
      <c r="G6" s="590" t="s">
        <v>8</v>
      </c>
      <c r="H6" s="589" t="s">
        <v>9</v>
      </c>
    </row>
    <row r="7" spans="1:8" s="350" customFormat="1" ht="17.100000000000001" customHeight="1">
      <c r="A7" s="910"/>
      <c r="B7" s="910"/>
      <c r="C7" s="910"/>
      <c r="D7" s="591" t="s">
        <v>77</v>
      </c>
      <c r="E7" s="592" t="s">
        <v>78</v>
      </c>
      <c r="F7" s="62" t="s">
        <v>79</v>
      </c>
      <c r="G7" s="62" t="s">
        <v>79</v>
      </c>
      <c r="H7" s="592" t="s">
        <v>12</v>
      </c>
    </row>
    <row r="8" spans="1:8" s="350" customFormat="1" ht="17.100000000000001" customHeight="1">
      <c r="A8" s="110">
        <v>1</v>
      </c>
      <c r="B8" s="64" t="s">
        <v>61</v>
      </c>
      <c r="C8" s="64">
        <f>'Office Minor'!C21+'Office Minor'!C632</f>
        <v>109</v>
      </c>
      <c r="D8" s="64">
        <f>'Office Minor'!D21+'Office Minor'!D632</f>
        <v>185.23999999999998</v>
      </c>
      <c r="E8" s="64">
        <f>'Office Minor'!E21+'Office Minor'!E632</f>
        <v>1629216.75</v>
      </c>
      <c r="F8" s="64">
        <f>'Office Minor'!F21+'Office Minor'!F632</f>
        <v>2123607725</v>
      </c>
      <c r="G8" s="64">
        <f>'Office Minor'!G21+'Office Minor'!G632</f>
        <v>409329994</v>
      </c>
      <c r="H8" s="64">
        <f>'Office Minor'!H21+'Office Minor'!H632</f>
        <v>830</v>
      </c>
    </row>
    <row r="9" spans="1:8" s="350" customFormat="1" ht="17.100000000000001" customHeight="1">
      <c r="A9" s="110">
        <f t="shared" ref="A9:A17" si="0">+A8+1</f>
        <v>2</v>
      </c>
      <c r="B9" s="64" t="s">
        <v>57</v>
      </c>
      <c r="C9" s="64">
        <v>31</v>
      </c>
      <c r="D9" s="64">
        <v>70.66</v>
      </c>
      <c r="E9" s="64">
        <v>149439.25</v>
      </c>
      <c r="F9" s="64">
        <v>226035350</v>
      </c>
      <c r="G9" s="64">
        <v>31505612</v>
      </c>
      <c r="H9" s="64">
        <v>251</v>
      </c>
    </row>
    <row r="10" spans="1:8" s="350" customFormat="1" ht="17.100000000000001" customHeight="1">
      <c r="A10" s="110">
        <v>3</v>
      </c>
      <c r="B10" s="64" t="s">
        <v>144</v>
      </c>
      <c r="C10" s="64">
        <v>237</v>
      </c>
      <c r="D10" s="64">
        <v>230</v>
      </c>
      <c r="E10" s="64">
        <v>27520280</v>
      </c>
      <c r="F10" s="64">
        <v>6639568740</v>
      </c>
      <c r="G10" s="64">
        <v>71732741</v>
      </c>
      <c r="H10" s="64">
        <v>1081</v>
      </c>
    </row>
    <row r="11" spans="1:8" s="350" customFormat="1" ht="17.100000000000001" customHeight="1">
      <c r="A11" s="110">
        <f t="shared" si="0"/>
        <v>4</v>
      </c>
      <c r="B11" s="64" t="s">
        <v>67</v>
      </c>
      <c r="C11" s="64">
        <f>'Office Minor'!C24</f>
        <v>1</v>
      </c>
      <c r="D11" s="64">
        <f>'Office Minor'!D24</f>
        <v>1</v>
      </c>
      <c r="E11" s="64">
        <f>'Office Minor'!E24</f>
        <v>0</v>
      </c>
      <c r="F11" s="64">
        <f>'Office Minor'!F24</f>
        <v>0</v>
      </c>
      <c r="G11" s="64">
        <f>'Office Minor'!G24</f>
        <v>82000</v>
      </c>
      <c r="H11" s="64">
        <f>'Office Minor'!H24</f>
        <v>0</v>
      </c>
    </row>
    <row r="12" spans="1:8" s="350" customFormat="1" ht="17.100000000000001" customHeight="1">
      <c r="A12" s="110">
        <v>5</v>
      </c>
      <c r="B12" s="64" t="s">
        <v>185</v>
      </c>
      <c r="C12" s="64">
        <f>'Office Minor'!C25+'Office Minor'!C117</f>
        <v>6</v>
      </c>
      <c r="D12" s="64">
        <f>'Office Minor'!D25+'Office Minor'!D117</f>
        <v>13.5</v>
      </c>
      <c r="E12" s="64">
        <f>'Office Minor'!E25+'Office Minor'!E117</f>
        <v>3265741</v>
      </c>
      <c r="F12" s="64">
        <f>'Office Minor'!F25+'Office Minor'!F117</f>
        <v>663863020</v>
      </c>
      <c r="G12" s="64">
        <f>'Office Minor'!G25+'Office Minor'!G117</f>
        <v>2853000</v>
      </c>
      <c r="H12" s="64">
        <f>'Office Minor'!H25+'Office Minor'!H117</f>
        <v>62</v>
      </c>
    </row>
    <row r="13" spans="1:8" s="350" customFormat="1" ht="17.100000000000001" customHeight="1">
      <c r="A13" s="110">
        <v>6</v>
      </c>
      <c r="B13" s="64" t="s">
        <v>131</v>
      </c>
      <c r="C13" s="64">
        <f>'Office Minor'!C26+'Office Minor'!C636</f>
        <v>0</v>
      </c>
      <c r="D13" s="64">
        <f>'Office Minor'!D26+'Office Minor'!D636</f>
        <v>0</v>
      </c>
      <c r="E13" s="64">
        <v>468689</v>
      </c>
      <c r="F13" s="64">
        <v>362865600</v>
      </c>
      <c r="G13" s="64">
        <v>10923848</v>
      </c>
      <c r="H13" s="64">
        <v>520</v>
      </c>
    </row>
    <row r="14" spans="1:8" s="350" customFormat="1" ht="17.100000000000001" customHeight="1">
      <c r="A14" s="110">
        <v>7</v>
      </c>
      <c r="B14" s="64" t="s">
        <v>371</v>
      </c>
      <c r="C14" s="64">
        <f>'Office Minor'!C635</f>
        <v>3</v>
      </c>
      <c r="D14" s="64">
        <f>'Office Minor'!D635</f>
        <v>1801.71</v>
      </c>
      <c r="E14" s="64">
        <f>'Office Minor'!E635</f>
        <v>367506</v>
      </c>
      <c r="F14" s="64">
        <f>'Office Minor'!F635</f>
        <v>165377700</v>
      </c>
      <c r="G14" s="64">
        <f>'Office Minor'!G635</f>
        <v>11913197</v>
      </c>
      <c r="H14" s="64">
        <f>'Office Minor'!H635</f>
        <v>185</v>
      </c>
    </row>
    <row r="15" spans="1:8" s="350" customFormat="1" ht="17.100000000000001" customHeight="1">
      <c r="A15" s="110">
        <v>8</v>
      </c>
      <c r="B15" s="277" t="s">
        <v>161</v>
      </c>
      <c r="C15" s="64">
        <v>497</v>
      </c>
      <c r="D15" s="64">
        <v>2201.0921999999414</v>
      </c>
      <c r="E15" s="64">
        <v>776230.33000004292</v>
      </c>
      <c r="F15" s="64">
        <v>237286900</v>
      </c>
      <c r="G15" s="64">
        <v>55238750</v>
      </c>
      <c r="H15" s="64">
        <v>1587</v>
      </c>
    </row>
    <row r="16" spans="1:8" s="350" customFormat="1" ht="17.100000000000001" customHeight="1">
      <c r="A16" s="110">
        <v>9</v>
      </c>
      <c r="B16" s="277" t="s">
        <v>39</v>
      </c>
      <c r="C16" s="64">
        <f>'Office Minor'!C638</f>
        <v>66</v>
      </c>
      <c r="D16" s="64">
        <f>'Office Minor'!D638</f>
        <v>626.25</v>
      </c>
      <c r="E16" s="64">
        <f>'Office Minor'!E638</f>
        <v>44959</v>
      </c>
      <c r="F16" s="64">
        <f>'Office Minor'!F638</f>
        <v>24727450</v>
      </c>
      <c r="G16" s="64">
        <f>'Office Minor'!G638</f>
        <v>2963196</v>
      </c>
      <c r="H16" s="64">
        <f>'Office Minor'!H638</f>
        <v>95</v>
      </c>
    </row>
    <row r="17" spans="1:8" s="350" customFormat="1" ht="17.100000000000001" customHeight="1">
      <c r="A17" s="110">
        <f t="shared" si="0"/>
        <v>10</v>
      </c>
      <c r="B17" s="277" t="s">
        <v>158</v>
      </c>
      <c r="C17" s="64">
        <f>'Office Minor'!C639</f>
        <v>7</v>
      </c>
      <c r="D17" s="64">
        <f>'Office Minor'!D639</f>
        <v>33.6</v>
      </c>
      <c r="E17" s="64">
        <f>'Office Minor'!E639</f>
        <v>3163</v>
      </c>
      <c r="F17" s="64">
        <f>'Office Minor'!F639</f>
        <v>6326000</v>
      </c>
      <c r="G17" s="64">
        <f>'Office Minor'!G639</f>
        <v>155715</v>
      </c>
      <c r="H17" s="64">
        <f>'Office Minor'!H639</f>
        <v>7</v>
      </c>
    </row>
    <row r="18" spans="1:8" s="350" customFormat="1" ht="17.100000000000001" customHeight="1">
      <c r="A18" s="110">
        <v>11</v>
      </c>
      <c r="B18" s="277" t="s">
        <v>64</v>
      </c>
      <c r="C18" s="64">
        <f>'Office Minor'!C28+'Office Minor'!C640</f>
        <v>0</v>
      </c>
      <c r="D18" s="64">
        <f>'Office Minor'!D28</f>
        <v>0</v>
      </c>
      <c r="E18" s="64">
        <f>'Office Minor'!E28</f>
        <v>578209</v>
      </c>
      <c r="F18" s="64">
        <f>'Office Minor'!F28</f>
        <v>20237315</v>
      </c>
      <c r="G18" s="64">
        <f>'Office Minor'!G28</f>
        <v>2023732</v>
      </c>
      <c r="H18" s="64">
        <f>'Office Minor'!H28</f>
        <v>25</v>
      </c>
    </row>
    <row r="19" spans="1:8" s="350" customFormat="1" ht="17.100000000000001" customHeight="1">
      <c r="A19" s="110"/>
      <c r="B19" s="64" t="s">
        <v>74</v>
      </c>
      <c r="C19" s="64">
        <f>'Office Minor'!C29+'Office Minor'!C640</f>
        <v>0</v>
      </c>
      <c r="D19" s="64">
        <f>'Office Minor'!D29+'Office Minor'!D640</f>
        <v>0</v>
      </c>
      <c r="E19" s="64">
        <f>'Office Minor'!E29+'Office Minor'!E640</f>
        <v>0</v>
      </c>
      <c r="F19" s="64">
        <f>'Office Minor'!F29+'Office Minor'!F640</f>
        <v>0</v>
      </c>
      <c r="G19" s="199">
        <f>'Office Minor'!G29+'Office Minor'!G640+'Office Minor'!G119</f>
        <v>29569000</v>
      </c>
      <c r="H19" s="64">
        <f>'Office Minor'!H29+'Office Minor'!H640</f>
        <v>0</v>
      </c>
    </row>
    <row r="20" spans="1:8" s="350" customFormat="1" ht="17.100000000000001" customHeight="1">
      <c r="A20" s="112"/>
      <c r="B20" s="183" t="s">
        <v>48</v>
      </c>
      <c r="C20" s="64">
        <f>'Office Minor'!C30+'Office Minor'!C641</f>
        <v>0</v>
      </c>
      <c r="D20" s="64">
        <f>'Office Minor'!D30+'Office Minor'!D641</f>
        <v>0</v>
      </c>
      <c r="E20" s="64">
        <f>'Office Minor'!E30+'Office Minor'!E641</f>
        <v>0</v>
      </c>
      <c r="F20" s="64">
        <f>'Office Minor'!F30+'Office Minor'!F641</f>
        <v>0</v>
      </c>
      <c r="G20" s="64">
        <v>18824198</v>
      </c>
      <c r="H20" s="64">
        <f>'Office Minor'!H30+'Office Minor'!H641</f>
        <v>0</v>
      </c>
    </row>
    <row r="21" spans="1:8" s="350" customFormat="1" ht="17.100000000000001" customHeight="1">
      <c r="A21" s="914" t="s">
        <v>49</v>
      </c>
      <c r="B21" s="914"/>
      <c r="C21" s="684">
        <f>SUM(C8:C20)</f>
        <v>957</v>
      </c>
      <c r="D21" s="593">
        <f t="shared" ref="D21:H21" si="1">SUM(D8:D20)</f>
        <v>5163.0521999999419</v>
      </c>
      <c r="E21" s="593">
        <f t="shared" si="1"/>
        <v>34803433.330000043</v>
      </c>
      <c r="F21" s="593">
        <f t="shared" si="1"/>
        <v>10469895800</v>
      </c>
      <c r="G21" s="593">
        <f t="shared" si="1"/>
        <v>647114983</v>
      </c>
      <c r="H21" s="593">
        <f t="shared" si="1"/>
        <v>4643</v>
      </c>
    </row>
    <row r="22" spans="1:8" s="350" customFormat="1" ht="17.100000000000001" customHeight="1">
      <c r="A22" s="594"/>
      <c r="B22" s="370"/>
      <c r="C22" s="370"/>
      <c r="D22" s="366"/>
      <c r="E22" s="371"/>
      <c r="F22" s="372"/>
      <c r="G22" s="372"/>
      <c r="H22" s="368"/>
    </row>
    <row r="23" spans="1:8" s="350" customFormat="1" ht="17.100000000000001" customHeight="1">
      <c r="A23" s="911" t="s">
        <v>276</v>
      </c>
      <c r="B23" s="911"/>
      <c r="C23" s="911"/>
      <c r="D23" s="911"/>
      <c r="E23" s="911"/>
      <c r="F23" s="911"/>
      <c r="G23" s="911"/>
      <c r="H23" s="911"/>
    </row>
    <row r="24" spans="1:8" s="350" customFormat="1" ht="17.100000000000001" customHeight="1">
      <c r="A24" s="912" t="s">
        <v>182</v>
      </c>
      <c r="B24" s="781" t="s">
        <v>3</v>
      </c>
      <c r="C24" s="781" t="s">
        <v>4</v>
      </c>
      <c r="D24" s="595" t="s">
        <v>5</v>
      </c>
      <c r="E24" s="709" t="s">
        <v>6</v>
      </c>
      <c r="F24" s="596" t="s">
        <v>7</v>
      </c>
      <c r="G24" s="596" t="s">
        <v>8</v>
      </c>
      <c r="H24" s="709" t="s">
        <v>9</v>
      </c>
    </row>
    <row r="25" spans="1:8" s="350" customFormat="1" ht="17.100000000000001" customHeight="1">
      <c r="A25" s="913"/>
      <c r="B25" s="782"/>
      <c r="C25" s="782"/>
      <c r="D25" s="597" t="s">
        <v>77</v>
      </c>
      <c r="E25" s="4" t="s">
        <v>78</v>
      </c>
      <c r="F25" s="62" t="s">
        <v>79</v>
      </c>
      <c r="G25" s="62" t="s">
        <v>79</v>
      </c>
      <c r="H25" s="4" t="s">
        <v>12</v>
      </c>
    </row>
    <row r="26" spans="1:8" s="350" customFormat="1" ht="17.100000000000001" customHeight="1">
      <c r="A26" s="240">
        <v>1</v>
      </c>
      <c r="B26" s="64" t="s">
        <v>61</v>
      </c>
      <c r="C26" s="64">
        <f>'Office Minor'!C36</f>
        <v>73</v>
      </c>
      <c r="D26" s="64">
        <f>'Office Minor'!D36</f>
        <v>131.1174</v>
      </c>
      <c r="E26" s="64">
        <f>'Office Minor'!E36</f>
        <v>1950170</v>
      </c>
      <c r="F26" s="64">
        <f>'Office Minor'!F36</f>
        <v>1140983300</v>
      </c>
      <c r="G26" s="64">
        <f>'Office Minor'!G36</f>
        <v>175797000</v>
      </c>
      <c r="H26" s="64">
        <f>'Office Minor'!H36</f>
        <v>550</v>
      </c>
    </row>
    <row r="27" spans="1:8" s="350" customFormat="1" ht="17.100000000000001" customHeight="1">
      <c r="A27" s="64">
        <v>2</v>
      </c>
      <c r="B27" s="64" t="s">
        <v>62</v>
      </c>
      <c r="C27" s="64">
        <v>158</v>
      </c>
      <c r="D27" s="64">
        <v>160.87</v>
      </c>
      <c r="E27" s="64">
        <v>6277835.6699999999</v>
      </c>
      <c r="F27" s="64">
        <v>1705453080.4000001</v>
      </c>
      <c r="G27" s="64">
        <v>121082184</v>
      </c>
      <c r="H27" s="64">
        <v>1200</v>
      </c>
    </row>
    <row r="28" spans="1:8" s="350" customFormat="1" ht="17.100000000000001" customHeight="1">
      <c r="A28" s="64">
        <v>3</v>
      </c>
      <c r="B28" s="64" t="s">
        <v>57</v>
      </c>
      <c r="C28" s="64">
        <f>'Office Minor'!C38</f>
        <v>1</v>
      </c>
      <c r="D28" s="64">
        <f>'Office Minor'!D38</f>
        <v>4</v>
      </c>
      <c r="E28" s="64">
        <f>'Office Minor'!E38</f>
        <v>12566</v>
      </c>
      <c r="F28" s="64">
        <f>'Office Minor'!F38</f>
        <v>8796200</v>
      </c>
      <c r="G28" s="64">
        <f>'Office Minor'!G38</f>
        <v>1267000</v>
      </c>
      <c r="H28" s="64">
        <f>'Office Minor'!H38</f>
        <v>10</v>
      </c>
    </row>
    <row r="29" spans="1:8" s="350" customFormat="1" ht="17.100000000000001" customHeight="1">
      <c r="A29" s="240">
        <v>4</v>
      </c>
      <c r="B29" s="64" t="s">
        <v>186</v>
      </c>
      <c r="C29" s="64">
        <f>'Office Minor'!C39</f>
        <v>1</v>
      </c>
      <c r="D29" s="64">
        <f>'Office Minor'!D39</f>
        <v>4.92</v>
      </c>
      <c r="E29" s="64">
        <f>'Office Minor'!E39</f>
        <v>0</v>
      </c>
      <c r="F29" s="64">
        <f>'Office Minor'!F39</f>
        <v>0</v>
      </c>
      <c r="G29" s="64">
        <f>'Office Minor'!G39</f>
        <v>150000</v>
      </c>
      <c r="H29" s="64">
        <f>'Office Minor'!H39</f>
        <v>0</v>
      </c>
    </row>
    <row r="30" spans="1:8" s="350" customFormat="1" ht="17.100000000000001" customHeight="1">
      <c r="A30" s="64">
        <v>5</v>
      </c>
      <c r="B30" s="64" t="s">
        <v>54</v>
      </c>
      <c r="C30" s="64">
        <f>'Office Minor'!C40</f>
        <v>1</v>
      </c>
      <c r="D30" s="64">
        <f>'Office Minor'!D40</f>
        <v>1</v>
      </c>
      <c r="E30" s="64">
        <f>'Office Minor'!E40</f>
        <v>0</v>
      </c>
      <c r="F30" s="64">
        <f>'Office Minor'!F40</f>
        <v>0</v>
      </c>
      <c r="G30" s="64">
        <f>'Office Minor'!G40</f>
        <v>77000</v>
      </c>
      <c r="H30" s="64">
        <f>'Office Minor'!H40</f>
        <v>0</v>
      </c>
    </row>
    <row r="31" spans="1:8" s="350" customFormat="1" ht="17.100000000000001" customHeight="1">
      <c r="A31" s="64">
        <v>6</v>
      </c>
      <c r="B31" s="64" t="s">
        <v>53</v>
      </c>
      <c r="C31" s="64">
        <f>'Office Minor'!C41</f>
        <v>0</v>
      </c>
      <c r="D31" s="64">
        <f>'Office Minor'!D41</f>
        <v>0</v>
      </c>
      <c r="E31" s="64">
        <f>'Office Minor'!E41</f>
        <v>1204000</v>
      </c>
      <c r="F31" s="64">
        <f>'Office Minor'!F41</f>
        <v>1444800000</v>
      </c>
      <c r="G31" s="64">
        <v>37834250</v>
      </c>
      <c r="H31" s="64">
        <f>'Office Minor'!H41</f>
        <v>1360</v>
      </c>
    </row>
    <row r="32" spans="1:8" s="350" customFormat="1" ht="17.100000000000001" customHeight="1">
      <c r="A32" s="240">
        <v>7</v>
      </c>
      <c r="B32" s="64" t="s">
        <v>58</v>
      </c>
      <c r="C32" s="64">
        <f>'Office Minor'!C42</f>
        <v>1</v>
      </c>
      <c r="D32" s="64">
        <f>'Office Minor'!D42</f>
        <v>1096.56</v>
      </c>
      <c r="E32" s="64">
        <f>'Office Minor'!E42</f>
        <v>117960</v>
      </c>
      <c r="F32" s="64">
        <f>'Office Minor'!F42</f>
        <v>41286000</v>
      </c>
      <c r="G32" s="64">
        <f>'Office Minor'!G42</f>
        <v>10042824</v>
      </c>
      <c r="H32" s="64">
        <f>'Office Minor'!H42</f>
        <v>445</v>
      </c>
    </row>
    <row r="33" spans="1:8" s="350" customFormat="1" ht="17.100000000000001" customHeight="1">
      <c r="A33" s="64">
        <v>8</v>
      </c>
      <c r="B33" s="273" t="s">
        <v>161</v>
      </c>
      <c r="C33" s="64">
        <f>'Office Minor'!C43</f>
        <v>1</v>
      </c>
      <c r="D33" s="64">
        <f>'Office Minor'!D43</f>
        <v>4</v>
      </c>
      <c r="E33" s="64">
        <f>'Office Minor'!E43</f>
        <v>0</v>
      </c>
      <c r="F33" s="64">
        <f>'Office Minor'!F43</f>
        <v>0</v>
      </c>
      <c r="G33" s="64">
        <f>'Office Minor'!G43</f>
        <v>74000</v>
      </c>
      <c r="H33" s="64">
        <f>'Office Minor'!H43</f>
        <v>0</v>
      </c>
    </row>
    <row r="34" spans="1:8" s="350" customFormat="1" ht="17.100000000000001" customHeight="1">
      <c r="A34" s="64">
        <v>9</v>
      </c>
      <c r="B34" s="277" t="s">
        <v>43</v>
      </c>
      <c r="C34" s="64">
        <f>'Office Minor'!C44</f>
        <v>2</v>
      </c>
      <c r="D34" s="64">
        <f>'Office Minor'!D44</f>
        <v>8.5024999999999995</v>
      </c>
      <c r="E34" s="64">
        <f>'Office Minor'!E44</f>
        <v>19220.830000000002</v>
      </c>
      <c r="F34" s="64">
        <f>'Office Minor'!F44</f>
        <v>6727290.5</v>
      </c>
      <c r="G34" s="64">
        <f>'Office Minor'!G44</f>
        <v>1699000</v>
      </c>
      <c r="H34" s="64">
        <f>'Office Minor'!H44</f>
        <v>5</v>
      </c>
    </row>
    <row r="35" spans="1:8" s="350" customFormat="1" ht="17.100000000000001" customHeight="1">
      <c r="A35" s="240">
        <v>10</v>
      </c>
      <c r="B35" s="64" t="s">
        <v>72</v>
      </c>
      <c r="C35" s="64">
        <f>'Office Minor'!C448</f>
        <v>13</v>
      </c>
      <c r="D35" s="64">
        <f>'Office Minor'!D448</f>
        <v>32.090000000000003</v>
      </c>
      <c r="E35" s="64">
        <f>'Office Minor'!E448</f>
        <v>35</v>
      </c>
      <c r="F35" s="64">
        <f>'Office Minor'!F448</f>
        <v>24500</v>
      </c>
      <c r="G35" s="64">
        <f>'Office Minor'!G448</f>
        <v>392000</v>
      </c>
      <c r="H35" s="64">
        <f>'Office Minor'!H448</f>
        <v>1</v>
      </c>
    </row>
    <row r="36" spans="1:8" s="350" customFormat="1" ht="17.100000000000001" customHeight="1">
      <c r="A36" s="240">
        <v>11</v>
      </c>
      <c r="B36" s="277" t="s">
        <v>45</v>
      </c>
      <c r="C36" s="64">
        <f>'Office Minor'!C45</f>
        <v>1</v>
      </c>
      <c r="D36" s="64">
        <f>'Office Minor'!D45</f>
        <v>20</v>
      </c>
      <c r="E36" s="64">
        <f>'Office Minor'!E45</f>
        <v>1528.77</v>
      </c>
      <c r="F36" s="64">
        <f>'Office Minor'!F45</f>
        <v>382192.5</v>
      </c>
      <c r="G36" s="64">
        <f>'Office Minor'!G45</f>
        <v>180000</v>
      </c>
      <c r="H36" s="64">
        <f>'Office Minor'!H45</f>
        <v>6</v>
      </c>
    </row>
    <row r="37" spans="1:8" s="350" customFormat="1" ht="17.100000000000001" customHeight="1">
      <c r="A37" s="240"/>
      <c r="B37" s="240" t="s">
        <v>74</v>
      </c>
      <c r="C37" s="64">
        <f>'Office Minor'!C46</f>
        <v>0</v>
      </c>
      <c r="D37" s="64">
        <f>'Office Minor'!D46</f>
        <v>0</v>
      </c>
      <c r="E37" s="64">
        <f>'Office Minor'!E46</f>
        <v>0</v>
      </c>
      <c r="F37" s="64">
        <f>'Office Minor'!F46</f>
        <v>0</v>
      </c>
      <c r="G37" s="64">
        <v>44564000</v>
      </c>
      <c r="H37" s="64">
        <f>'Office Minor'!H46</f>
        <v>0</v>
      </c>
    </row>
    <row r="38" spans="1:8" s="350" customFormat="1" ht="17.100000000000001" customHeight="1">
      <c r="A38" s="183"/>
      <c r="B38" s="339" t="s">
        <v>48</v>
      </c>
      <c r="C38" s="64">
        <f>'Office Minor'!C47</f>
        <v>0</v>
      </c>
      <c r="D38" s="64">
        <f>'Office Minor'!D47</f>
        <v>0</v>
      </c>
      <c r="E38" s="64">
        <f>'Office Minor'!E47</f>
        <v>0</v>
      </c>
      <c r="F38" s="64">
        <f>'Office Minor'!F47</f>
        <v>0</v>
      </c>
      <c r="G38" s="64">
        <f>'Office Minor'!G47</f>
        <v>77073742</v>
      </c>
      <c r="H38" s="64">
        <f>'Office Minor'!H47</f>
        <v>0</v>
      </c>
    </row>
    <row r="39" spans="1:8" s="350" customFormat="1" ht="17.100000000000001" customHeight="1">
      <c r="A39" s="784" t="s">
        <v>49</v>
      </c>
      <c r="B39" s="784"/>
      <c r="C39" s="255">
        <f t="shared" ref="C39:H39" si="2">SUM(C26:C38)</f>
        <v>252</v>
      </c>
      <c r="D39" s="598">
        <f t="shared" si="2"/>
        <v>1463.0599</v>
      </c>
      <c r="E39" s="565">
        <f t="shared" si="2"/>
        <v>9583316.2699999996</v>
      </c>
      <c r="F39" s="562">
        <f t="shared" si="2"/>
        <v>4348452563.3999996</v>
      </c>
      <c r="G39" s="562">
        <f t="shared" si="2"/>
        <v>470233000</v>
      </c>
      <c r="H39" s="599">
        <f t="shared" si="2"/>
        <v>3577</v>
      </c>
    </row>
    <row r="40" spans="1:8" s="350" customFormat="1" ht="17.100000000000001" customHeight="1">
      <c r="A40" s="403"/>
      <c r="B40" s="403"/>
      <c r="C40" s="403"/>
      <c r="D40" s="403"/>
      <c r="E40" s="403"/>
      <c r="F40" s="403"/>
      <c r="G40" s="403"/>
      <c r="H40" s="403"/>
    </row>
    <row r="41" spans="1:8" s="350" customFormat="1" ht="17.100000000000001" customHeight="1">
      <c r="A41" s="838" t="s">
        <v>247</v>
      </c>
      <c r="B41" s="838"/>
      <c r="C41" s="838"/>
      <c r="D41" s="838"/>
      <c r="E41" s="838"/>
      <c r="F41" s="838"/>
      <c r="G41" s="838"/>
      <c r="H41" s="838"/>
    </row>
    <row r="42" spans="1:8" s="350" customFormat="1" ht="17.100000000000001" customHeight="1">
      <c r="A42" s="819" t="s">
        <v>182</v>
      </c>
      <c r="B42" s="819" t="s">
        <v>3</v>
      </c>
      <c r="C42" s="819" t="s">
        <v>4</v>
      </c>
      <c r="D42" s="600" t="s">
        <v>5</v>
      </c>
      <c r="E42" s="52" t="s">
        <v>6</v>
      </c>
      <c r="F42" s="51" t="s">
        <v>7</v>
      </c>
      <c r="G42" s="51" t="s">
        <v>8</v>
      </c>
      <c r="H42" s="52" t="s">
        <v>9</v>
      </c>
    </row>
    <row r="43" spans="1:8" s="350" customFormat="1" ht="17.100000000000001" customHeight="1">
      <c r="A43" s="820"/>
      <c r="B43" s="820"/>
      <c r="C43" s="820"/>
      <c r="D43" s="343" t="s">
        <v>77</v>
      </c>
      <c r="E43" s="55" t="s">
        <v>78</v>
      </c>
      <c r="F43" s="58" t="s">
        <v>79</v>
      </c>
      <c r="G43" s="58" t="s">
        <v>79</v>
      </c>
      <c r="H43" s="55" t="s">
        <v>12</v>
      </c>
    </row>
    <row r="44" spans="1:8" s="350" customFormat="1" ht="17.100000000000001" customHeight="1">
      <c r="A44" s="110">
        <v>1</v>
      </c>
      <c r="B44" s="64" t="s">
        <v>61</v>
      </c>
      <c r="C44" s="64">
        <f>'Office Minor'!C66</f>
        <v>93</v>
      </c>
      <c r="D44" s="64">
        <f>'Office Minor'!D66</f>
        <v>140</v>
      </c>
      <c r="E44" s="64">
        <f>'Office Minor'!E66</f>
        <v>760416.66</v>
      </c>
      <c r="F44" s="64">
        <f>'Office Minor'!F66</f>
        <v>1140618990</v>
      </c>
      <c r="G44" s="64">
        <f>'Office Minor'!G66</f>
        <v>209772000</v>
      </c>
      <c r="H44" s="64">
        <f>'Office Minor'!H66</f>
        <v>1000</v>
      </c>
    </row>
    <row r="45" spans="1:8" s="350" customFormat="1" ht="17.100000000000001" customHeight="1">
      <c r="A45" s="110">
        <f>+A44+1</f>
        <v>2</v>
      </c>
      <c r="B45" s="64" t="s">
        <v>59</v>
      </c>
      <c r="C45" s="64">
        <f>'Office Minor'!C67</f>
        <v>6</v>
      </c>
      <c r="D45" s="64">
        <f>'Office Minor'!D67</f>
        <v>6</v>
      </c>
      <c r="E45" s="64">
        <f>'Office Minor'!E67</f>
        <v>0</v>
      </c>
      <c r="F45" s="64">
        <f>'Office Minor'!F67</f>
        <v>0</v>
      </c>
      <c r="G45" s="64">
        <f>'Office Minor'!G67</f>
        <v>963000</v>
      </c>
      <c r="H45" s="64">
        <f>'Office Minor'!H67</f>
        <v>0</v>
      </c>
    </row>
    <row r="46" spans="1:8" s="350" customFormat="1" ht="17.100000000000001" customHeight="1">
      <c r="A46" s="110">
        <f>+A45+1</f>
        <v>3</v>
      </c>
      <c r="B46" s="64" t="s">
        <v>62</v>
      </c>
      <c r="C46" s="64">
        <f>'Office Minor'!C68</f>
        <v>26</v>
      </c>
      <c r="D46" s="64">
        <f>'Office Minor'!D68</f>
        <v>26</v>
      </c>
      <c r="E46" s="64">
        <f>'Office Minor'!E68</f>
        <v>750261.17</v>
      </c>
      <c r="F46" s="64">
        <f>'Office Minor'!F68</f>
        <v>150052234</v>
      </c>
      <c r="G46" s="64">
        <f>'Office Minor'!G68</f>
        <v>17256000</v>
      </c>
      <c r="H46" s="64">
        <f>'Office Minor'!H68</f>
        <v>250</v>
      </c>
    </row>
    <row r="47" spans="1:8" s="350" customFormat="1" ht="17.100000000000001" customHeight="1">
      <c r="A47" s="110">
        <f t="shared" ref="A47:A50" si="3">+A46+1</f>
        <v>4</v>
      </c>
      <c r="B47" s="64" t="s">
        <v>58</v>
      </c>
      <c r="C47" s="64">
        <f>'Office Minor'!C69</f>
        <v>0</v>
      </c>
      <c r="D47" s="64">
        <f>'Office Minor'!D69</f>
        <v>0</v>
      </c>
      <c r="E47" s="64">
        <f>'Office Minor'!E69</f>
        <v>0</v>
      </c>
      <c r="F47" s="64">
        <f>'Office Minor'!F69</f>
        <v>0</v>
      </c>
      <c r="G47" s="64">
        <f>'Office Minor'!G69</f>
        <v>0</v>
      </c>
      <c r="H47" s="64">
        <f>'Office Minor'!H69</f>
        <v>0</v>
      </c>
    </row>
    <row r="48" spans="1:8" s="350" customFormat="1" ht="17.100000000000001" customHeight="1">
      <c r="A48" s="110">
        <f t="shared" si="3"/>
        <v>5</v>
      </c>
      <c r="B48" s="64" t="s">
        <v>53</v>
      </c>
      <c r="C48" s="64">
        <f>'Office Minor'!C70</f>
        <v>0</v>
      </c>
      <c r="D48" s="64">
        <f>'Office Minor'!D70</f>
        <v>0</v>
      </c>
      <c r="E48" s="64">
        <f>'Office Minor'!E70</f>
        <v>18640</v>
      </c>
      <c r="F48" s="64">
        <f>'Office Minor'!F70</f>
        <v>932000</v>
      </c>
      <c r="G48" s="64">
        <f>'Office Minor'!G70</f>
        <v>466000</v>
      </c>
      <c r="H48" s="64">
        <f>'Office Minor'!H70</f>
        <v>100</v>
      </c>
    </row>
    <row r="49" spans="1:8" s="350" customFormat="1" ht="17.100000000000001" customHeight="1">
      <c r="A49" s="110">
        <f t="shared" si="3"/>
        <v>6</v>
      </c>
      <c r="B49" s="277" t="s">
        <v>26</v>
      </c>
      <c r="C49" s="64">
        <f>'Office Minor'!C71</f>
        <v>1</v>
      </c>
      <c r="D49" s="64">
        <f>'Office Minor'!D71</f>
        <v>71.322900000000004</v>
      </c>
      <c r="E49" s="64">
        <f>'Office Minor'!E71</f>
        <v>6532</v>
      </c>
      <c r="F49" s="64">
        <f>'Office Minor'!F71</f>
        <v>1306400</v>
      </c>
      <c r="G49" s="64">
        <f>'Office Minor'!G71</f>
        <v>609000</v>
      </c>
      <c r="H49" s="64">
        <f>'Office Minor'!H71</f>
        <v>20</v>
      </c>
    </row>
    <row r="50" spans="1:8" s="350" customFormat="1" ht="17.100000000000001" customHeight="1">
      <c r="A50" s="110">
        <f t="shared" si="3"/>
        <v>7</v>
      </c>
      <c r="B50" s="277" t="s">
        <v>45</v>
      </c>
      <c r="C50" s="64">
        <f>'Office Minor'!C72</f>
        <v>1</v>
      </c>
      <c r="D50" s="64">
        <f>'Office Minor'!D72</f>
        <v>63.386600000000001</v>
      </c>
      <c r="E50" s="64">
        <f>'Office Minor'!E72</f>
        <v>0</v>
      </c>
      <c r="F50" s="64">
        <f>'Office Minor'!F72</f>
        <v>0</v>
      </c>
      <c r="G50" s="64">
        <f>'Office Minor'!G72</f>
        <v>0</v>
      </c>
      <c r="H50" s="64">
        <f>'Office Minor'!H72</f>
        <v>0</v>
      </c>
    </row>
    <row r="51" spans="1:8" s="350" customFormat="1" ht="17.100000000000001" customHeight="1">
      <c r="A51" s="110"/>
      <c r="B51" s="64" t="s">
        <v>74</v>
      </c>
      <c r="C51" s="64"/>
      <c r="D51" s="64"/>
      <c r="E51" s="64"/>
      <c r="F51" s="64"/>
      <c r="G51" s="64">
        <f>'Office Minor'!G73</f>
        <v>69952000</v>
      </c>
      <c r="H51" s="64"/>
    </row>
    <row r="52" spans="1:8" s="350" customFormat="1" ht="17.100000000000001" customHeight="1">
      <c r="A52" s="110"/>
      <c r="B52" s="64" t="s">
        <v>48</v>
      </c>
      <c r="C52" s="64"/>
      <c r="D52" s="64"/>
      <c r="E52" s="64"/>
      <c r="F52" s="64"/>
      <c r="G52" s="64">
        <f>'Office Minor'!G74</f>
        <v>10377000</v>
      </c>
      <c r="H52" s="64"/>
    </row>
    <row r="53" spans="1:8" s="350" customFormat="1" ht="17.100000000000001" customHeight="1">
      <c r="A53" s="881" t="s">
        <v>49</v>
      </c>
      <c r="B53" s="882"/>
      <c r="C53" s="565">
        <f t="shared" ref="C53:H53" si="4">SUM(C44:C52)</f>
        <v>127</v>
      </c>
      <c r="D53" s="566">
        <f t="shared" si="4"/>
        <v>306.70949999999999</v>
      </c>
      <c r="E53" s="565">
        <f t="shared" si="4"/>
        <v>1535849.83</v>
      </c>
      <c r="F53" s="562">
        <f t="shared" si="4"/>
        <v>1292909624</v>
      </c>
      <c r="G53" s="562">
        <f t="shared" si="4"/>
        <v>309395000</v>
      </c>
      <c r="H53" s="308">
        <f t="shared" si="4"/>
        <v>1370</v>
      </c>
    </row>
    <row r="54" spans="1:8" s="350" customFormat="1" ht="17.100000000000001" customHeight="1">
      <c r="A54" s="378"/>
      <c r="B54" s="379"/>
      <c r="C54" s="379"/>
      <c r="D54" s="380"/>
      <c r="E54" s="380"/>
      <c r="F54" s="381"/>
      <c r="G54" s="381"/>
      <c r="H54" s="382"/>
    </row>
    <row r="55" spans="1:8" s="350" customFormat="1" ht="17.100000000000001" customHeight="1">
      <c r="A55" s="838" t="s">
        <v>285</v>
      </c>
      <c r="B55" s="838"/>
      <c r="C55" s="838"/>
      <c r="D55" s="838"/>
      <c r="E55" s="838"/>
      <c r="F55" s="838"/>
      <c r="G55" s="838"/>
      <c r="H55" s="838"/>
    </row>
    <row r="56" spans="1:8" s="350" customFormat="1" ht="17.100000000000001" customHeight="1">
      <c r="A56" s="819" t="s">
        <v>182</v>
      </c>
      <c r="B56" s="819" t="s">
        <v>3</v>
      </c>
      <c r="C56" s="819" t="s">
        <v>4</v>
      </c>
      <c r="D56" s="600" t="s">
        <v>5</v>
      </c>
      <c r="E56" s="52" t="s">
        <v>6</v>
      </c>
      <c r="F56" s="51" t="s">
        <v>7</v>
      </c>
      <c r="G56" s="51" t="s">
        <v>8</v>
      </c>
      <c r="H56" s="52" t="s">
        <v>9</v>
      </c>
    </row>
    <row r="57" spans="1:8" s="350" customFormat="1" ht="17.100000000000001" customHeight="1">
      <c r="A57" s="820"/>
      <c r="B57" s="820"/>
      <c r="C57" s="820"/>
      <c r="D57" s="343" t="s">
        <v>77</v>
      </c>
      <c r="E57" s="55" t="s">
        <v>78</v>
      </c>
      <c r="F57" s="58" t="s">
        <v>79</v>
      </c>
      <c r="G57" s="58" t="s">
        <v>79</v>
      </c>
      <c r="H57" s="55" t="s">
        <v>12</v>
      </c>
    </row>
    <row r="58" spans="1:8" s="350" customFormat="1" ht="17.100000000000001" customHeight="1">
      <c r="A58" s="113">
        <v>1</v>
      </c>
      <c r="B58" s="64" t="s">
        <v>57</v>
      </c>
      <c r="C58" s="64">
        <v>184</v>
      </c>
      <c r="D58" s="64">
        <v>414.25</v>
      </c>
      <c r="E58" s="64">
        <v>341963</v>
      </c>
      <c r="F58" s="64">
        <v>231946159</v>
      </c>
      <c r="G58" s="64">
        <v>133579333</v>
      </c>
      <c r="H58" s="64">
        <v>1783</v>
      </c>
    </row>
    <row r="59" spans="1:8" s="350" customFormat="1" ht="17.100000000000001" customHeight="1">
      <c r="A59" s="113">
        <v>2</v>
      </c>
      <c r="B59" s="64" t="s">
        <v>52</v>
      </c>
      <c r="C59" s="64">
        <f>'Office Minor'!C95</f>
        <v>23</v>
      </c>
      <c r="D59" s="64">
        <f>'Office Minor'!D95</f>
        <v>48.44</v>
      </c>
      <c r="E59" s="64">
        <f>'Office Minor'!E95</f>
        <v>161251</v>
      </c>
      <c r="F59" s="64">
        <f>'Office Minor'!F95</f>
        <v>40312750</v>
      </c>
      <c r="G59" s="64">
        <f>'Office Minor'!G95</f>
        <v>29663988</v>
      </c>
      <c r="H59" s="64">
        <f>'Office Minor'!H95</f>
        <v>115</v>
      </c>
    </row>
    <row r="60" spans="1:8" s="350" customFormat="1" ht="17.100000000000001" customHeight="1">
      <c r="A60" s="113">
        <v>3</v>
      </c>
      <c r="B60" s="64" t="s">
        <v>70</v>
      </c>
      <c r="C60" s="64">
        <f>'Office Minor'!C96</f>
        <v>4</v>
      </c>
      <c r="D60" s="64">
        <f>'Office Minor'!D96</f>
        <v>9.1999999999999993</v>
      </c>
      <c r="E60" s="64">
        <f>'Office Minor'!E96</f>
        <v>210</v>
      </c>
      <c r="F60" s="64">
        <f>'Office Minor'!F96</f>
        <v>105000</v>
      </c>
      <c r="G60" s="64">
        <f>'Office Minor'!G96</f>
        <v>463000</v>
      </c>
      <c r="H60" s="64">
        <f>'Office Minor'!H96</f>
        <v>233</v>
      </c>
    </row>
    <row r="61" spans="1:8" s="350" customFormat="1" ht="17.100000000000001" customHeight="1">
      <c r="A61" s="113">
        <v>4</v>
      </c>
      <c r="B61" s="64" t="s">
        <v>189</v>
      </c>
      <c r="C61" s="64">
        <v>312</v>
      </c>
      <c r="D61" s="64">
        <v>310</v>
      </c>
      <c r="E61" s="64">
        <v>1989099</v>
      </c>
      <c r="F61" s="64">
        <v>396994600</v>
      </c>
      <c r="G61" s="64">
        <v>141063070</v>
      </c>
      <c r="H61" s="64">
        <v>1360</v>
      </c>
    </row>
    <row r="62" spans="1:8" s="350" customFormat="1" ht="17.100000000000001" customHeight="1">
      <c r="A62" s="113">
        <v>5</v>
      </c>
      <c r="B62" s="64" t="s">
        <v>190</v>
      </c>
      <c r="C62" s="64">
        <f>'Office Minor'!C98</f>
        <v>12</v>
      </c>
      <c r="D62" s="64">
        <f>'Office Minor'!D98</f>
        <v>28.82</v>
      </c>
      <c r="E62" s="64">
        <f>'Office Minor'!E98</f>
        <v>6897</v>
      </c>
      <c r="F62" s="64">
        <f>'Office Minor'!F98</f>
        <v>1517340</v>
      </c>
      <c r="G62" s="64">
        <f>'Office Minor'!G98</f>
        <v>2120619</v>
      </c>
      <c r="H62" s="64">
        <f>'Office Minor'!H98</f>
        <v>34</v>
      </c>
    </row>
    <row r="63" spans="1:8" s="350" customFormat="1" ht="17.100000000000001" customHeight="1">
      <c r="A63" s="113">
        <v>6</v>
      </c>
      <c r="B63" s="64" t="s">
        <v>58</v>
      </c>
      <c r="C63" s="64">
        <f>'Office Minor'!C99</f>
        <v>4</v>
      </c>
      <c r="D63" s="64">
        <v>27299.800899999998</v>
      </c>
      <c r="E63" s="64">
        <v>4504458</v>
      </c>
      <c r="F63" s="64">
        <v>917536570</v>
      </c>
      <c r="G63" s="64">
        <v>234788754</v>
      </c>
      <c r="H63" s="64">
        <v>343</v>
      </c>
    </row>
    <row r="64" spans="1:8" s="350" customFormat="1" ht="17.100000000000001" customHeight="1">
      <c r="A64" s="113">
        <v>7</v>
      </c>
      <c r="B64" s="277" t="s">
        <v>25</v>
      </c>
      <c r="C64" s="64">
        <f>'Office Minor'!C100</f>
        <v>3</v>
      </c>
      <c r="D64" s="64">
        <f>'Office Minor'!D100</f>
        <v>14.9</v>
      </c>
      <c r="E64" s="64">
        <f>'Office Minor'!E100</f>
        <v>0</v>
      </c>
      <c r="F64" s="64">
        <f>'Office Minor'!F100</f>
        <v>0</v>
      </c>
      <c r="G64" s="64">
        <f>'Office Minor'!G100</f>
        <v>132375</v>
      </c>
      <c r="H64" s="64">
        <f>'Office Minor'!H100</f>
        <v>3</v>
      </c>
    </row>
    <row r="65" spans="1:8" s="350" customFormat="1" ht="17.100000000000001" customHeight="1">
      <c r="A65" s="113">
        <v>8</v>
      </c>
      <c r="B65" s="277" t="s">
        <v>30</v>
      </c>
      <c r="C65" s="64">
        <f>'Office Minor'!C101</f>
        <v>2</v>
      </c>
      <c r="D65" s="64">
        <f>'Office Minor'!D101</f>
        <v>340.68</v>
      </c>
      <c r="E65" s="64">
        <f>'Office Minor'!E101</f>
        <v>11821</v>
      </c>
      <c r="F65" s="64">
        <f>'Office Minor'!F101</f>
        <v>6501550</v>
      </c>
      <c r="G65" s="64">
        <f>'Office Minor'!G101</f>
        <v>2098250</v>
      </c>
      <c r="H65" s="64">
        <f>'Office Minor'!H101</f>
        <v>10</v>
      </c>
    </row>
    <row r="66" spans="1:8" s="350" customFormat="1" ht="17.100000000000001" customHeight="1">
      <c r="A66" s="113">
        <v>9</v>
      </c>
      <c r="B66" s="277" t="s">
        <v>43</v>
      </c>
      <c r="C66" s="64">
        <f>'Office Minor'!C102</f>
        <v>4</v>
      </c>
      <c r="D66" s="64">
        <f>'Office Minor'!D102</f>
        <v>18</v>
      </c>
      <c r="E66" s="64">
        <f>'Office Minor'!E102</f>
        <v>0</v>
      </c>
      <c r="F66" s="64">
        <f>'Office Minor'!F102</f>
        <v>0</v>
      </c>
      <c r="G66" s="64">
        <f>'Office Minor'!G102</f>
        <v>7000</v>
      </c>
      <c r="H66" s="64">
        <f>'Office Minor'!H102</f>
        <v>7</v>
      </c>
    </row>
    <row r="67" spans="1:8" s="350" customFormat="1" ht="17.100000000000001" customHeight="1">
      <c r="A67" s="113"/>
      <c r="B67" s="64" t="s">
        <v>74</v>
      </c>
      <c r="C67" s="64"/>
      <c r="D67" s="64"/>
      <c r="E67" s="64"/>
      <c r="F67" s="64"/>
      <c r="G67" s="64">
        <f>'Office Minor'!G103</f>
        <v>62123000</v>
      </c>
      <c r="H67" s="64"/>
    </row>
    <row r="68" spans="1:8" s="350" customFormat="1" ht="17.100000000000001" customHeight="1">
      <c r="A68" s="113"/>
      <c r="B68" s="64" t="s">
        <v>48</v>
      </c>
      <c r="C68" s="64"/>
      <c r="D68" s="64"/>
      <c r="E68" s="64"/>
      <c r="F68" s="64"/>
      <c r="G68" s="64">
        <f>'Office Minor'!G104</f>
        <v>139519000</v>
      </c>
      <c r="H68" s="64"/>
    </row>
    <row r="69" spans="1:8" s="350" customFormat="1" ht="17.100000000000001" customHeight="1">
      <c r="A69" s="881" t="s">
        <v>49</v>
      </c>
      <c r="B69" s="882"/>
      <c r="C69" s="565">
        <f t="shared" ref="C69:H69" si="5">SUM(C58:C68)</f>
        <v>548</v>
      </c>
      <c r="D69" s="566">
        <f t="shared" si="5"/>
        <v>28484.090899999999</v>
      </c>
      <c r="E69" s="565">
        <f t="shared" si="5"/>
        <v>7015699</v>
      </c>
      <c r="F69" s="562">
        <f t="shared" si="5"/>
        <v>1594913969</v>
      </c>
      <c r="G69" s="562">
        <f t="shared" si="5"/>
        <v>745558389</v>
      </c>
      <c r="H69" s="308">
        <f t="shared" si="5"/>
        <v>3888</v>
      </c>
    </row>
    <row r="70" spans="1:8" s="350" customFormat="1" ht="17.100000000000001" customHeight="1">
      <c r="A70" s="403"/>
      <c r="B70" s="403"/>
      <c r="C70" s="403"/>
      <c r="D70" s="403"/>
      <c r="E70" s="403"/>
      <c r="F70" s="403"/>
      <c r="G70" s="403"/>
      <c r="H70" s="403"/>
    </row>
    <row r="71" spans="1:8" s="350" customFormat="1" ht="17.100000000000001" customHeight="1">
      <c r="A71" s="838" t="s">
        <v>286</v>
      </c>
      <c r="B71" s="838"/>
      <c r="C71" s="838"/>
      <c r="D71" s="838"/>
      <c r="E71" s="838"/>
      <c r="F71" s="838"/>
      <c r="G71" s="838"/>
      <c r="H71" s="838"/>
    </row>
    <row r="72" spans="1:8" s="350" customFormat="1" ht="17.100000000000001" customHeight="1">
      <c r="A72" s="819" t="s">
        <v>182</v>
      </c>
      <c r="B72" s="819" t="s">
        <v>3</v>
      </c>
      <c r="C72" s="819" t="s">
        <v>4</v>
      </c>
      <c r="D72" s="600" t="s">
        <v>5</v>
      </c>
      <c r="E72" s="52" t="s">
        <v>6</v>
      </c>
      <c r="F72" s="51" t="s">
        <v>7</v>
      </c>
      <c r="G72" s="51" t="s">
        <v>8</v>
      </c>
      <c r="H72" s="52" t="s">
        <v>9</v>
      </c>
    </row>
    <row r="73" spans="1:8" s="350" customFormat="1" ht="17.100000000000001" customHeight="1">
      <c r="A73" s="885"/>
      <c r="B73" s="885"/>
      <c r="C73" s="885"/>
      <c r="D73" s="340" t="s">
        <v>77</v>
      </c>
      <c r="E73" s="340" t="s">
        <v>78</v>
      </c>
      <c r="F73" s="54" t="s">
        <v>79</v>
      </c>
      <c r="G73" s="54" t="s">
        <v>79</v>
      </c>
      <c r="H73" s="56" t="s">
        <v>12</v>
      </c>
    </row>
    <row r="74" spans="1:8" s="350" customFormat="1" ht="17.100000000000001" customHeight="1">
      <c r="A74" s="102">
        <v>1</v>
      </c>
      <c r="B74" s="135" t="s">
        <v>62</v>
      </c>
      <c r="C74" s="184">
        <f>'Office Minor'!C81</f>
        <v>41</v>
      </c>
      <c r="D74" s="184">
        <f>'Office Minor'!D81</f>
        <v>41</v>
      </c>
      <c r="E74" s="184">
        <f>'Office Minor'!E81</f>
        <v>858784</v>
      </c>
      <c r="F74" s="184">
        <f>'Office Minor'!F81</f>
        <v>154581120</v>
      </c>
      <c r="G74" s="184">
        <f>'Office Minor'!G81</f>
        <v>39421000</v>
      </c>
      <c r="H74" s="184">
        <f>'Office Minor'!H81</f>
        <v>410</v>
      </c>
    </row>
    <row r="75" spans="1:8" s="350" customFormat="1" ht="17.100000000000001" customHeight="1">
      <c r="A75" s="102">
        <v>2</v>
      </c>
      <c r="B75" s="135" t="s">
        <v>70</v>
      </c>
      <c r="C75" s="184">
        <f>'Office Minor'!C82</f>
        <v>2</v>
      </c>
      <c r="D75" s="184">
        <f>'Office Minor'!D82</f>
        <v>2</v>
      </c>
      <c r="E75" s="184">
        <f>'Office Minor'!E82</f>
        <v>1485</v>
      </c>
      <c r="F75" s="184">
        <f>'Office Minor'!F82</f>
        <v>1188000</v>
      </c>
      <c r="G75" s="184">
        <f>'Office Minor'!G82</f>
        <v>18000</v>
      </c>
      <c r="H75" s="184">
        <f>'Office Minor'!H82</f>
        <v>10</v>
      </c>
    </row>
    <row r="76" spans="1:8" s="350" customFormat="1" ht="17.100000000000001" customHeight="1">
      <c r="A76" s="102">
        <v>3</v>
      </c>
      <c r="B76" s="135" t="s">
        <v>58</v>
      </c>
      <c r="C76" s="184">
        <f>'Office Minor'!C83</f>
        <v>1</v>
      </c>
      <c r="D76" s="184">
        <f>'Office Minor'!D83</f>
        <v>159.27000000000001</v>
      </c>
      <c r="E76" s="184">
        <f>'Office Minor'!E83</f>
        <v>65200</v>
      </c>
      <c r="F76" s="184">
        <f>'Office Minor'!F83</f>
        <v>24971600</v>
      </c>
      <c r="G76" s="184">
        <f>'Office Minor'!G83</f>
        <v>1956000</v>
      </c>
      <c r="H76" s="184">
        <f>'Office Minor'!H83</f>
        <v>100</v>
      </c>
    </row>
    <row r="77" spans="1:8" s="350" customFormat="1" ht="17.100000000000001" customHeight="1">
      <c r="A77" s="102">
        <v>4</v>
      </c>
      <c r="B77" s="135" t="s">
        <v>64</v>
      </c>
      <c r="C77" s="184">
        <f>'Office Minor'!C84</f>
        <v>0</v>
      </c>
      <c r="D77" s="184">
        <f>'Office Minor'!D84</f>
        <v>0</v>
      </c>
      <c r="E77" s="184">
        <f>'Office Minor'!E84</f>
        <v>962327</v>
      </c>
      <c r="F77" s="184">
        <f>'Office Minor'!F84</f>
        <v>67362890</v>
      </c>
      <c r="G77" s="184">
        <f>'Office Minor'!G84</f>
        <v>2887000</v>
      </c>
      <c r="H77" s="184">
        <f>'Office Minor'!H84</f>
        <v>0</v>
      </c>
    </row>
    <row r="78" spans="1:8" s="350" customFormat="1" ht="17.100000000000001" customHeight="1">
      <c r="A78" s="102">
        <v>5</v>
      </c>
      <c r="B78" s="135" t="s">
        <v>188</v>
      </c>
      <c r="C78" s="184">
        <f>'Office Minor'!C85</f>
        <v>0</v>
      </c>
      <c r="D78" s="184">
        <f>'Office Minor'!D85</f>
        <v>0</v>
      </c>
      <c r="E78" s="184">
        <f>'Office Minor'!E85</f>
        <v>292072</v>
      </c>
      <c r="F78" s="184">
        <f>'Office Minor'!F85</f>
        <v>73018000</v>
      </c>
      <c r="G78" s="184">
        <f>'Office Minor'!G85</f>
        <v>6718000</v>
      </c>
      <c r="H78" s="184">
        <f>'Office Minor'!H85</f>
        <v>0</v>
      </c>
    </row>
    <row r="79" spans="1:8" s="350" customFormat="1" ht="17.100000000000001" customHeight="1">
      <c r="A79" s="102"/>
      <c r="B79" s="135" t="s">
        <v>74</v>
      </c>
      <c r="C79" s="184"/>
      <c r="D79" s="184"/>
      <c r="E79" s="184"/>
      <c r="F79" s="184"/>
      <c r="G79" s="184">
        <v>35923000</v>
      </c>
      <c r="H79" s="184"/>
    </row>
    <row r="80" spans="1:8" s="350" customFormat="1" ht="17.100000000000001" customHeight="1">
      <c r="A80" s="102"/>
      <c r="B80" s="135" t="s">
        <v>48</v>
      </c>
      <c r="C80" s="184"/>
      <c r="D80" s="184"/>
      <c r="E80" s="184"/>
      <c r="F80" s="184"/>
      <c r="G80" s="184">
        <v>40402156</v>
      </c>
      <c r="H80" s="184"/>
    </row>
    <row r="81" spans="1:8" s="350" customFormat="1" ht="17.100000000000001" customHeight="1">
      <c r="A81" s="889" t="s">
        <v>49</v>
      </c>
      <c r="B81" s="890"/>
      <c r="C81" s="245">
        <f t="shared" ref="C81:H81" si="6">SUM(C74:C80)</f>
        <v>44</v>
      </c>
      <c r="D81" s="601">
        <f t="shared" si="6"/>
        <v>202.27</v>
      </c>
      <c r="E81" s="245">
        <f t="shared" si="6"/>
        <v>2179868</v>
      </c>
      <c r="F81" s="572">
        <f t="shared" si="6"/>
        <v>321121610</v>
      </c>
      <c r="G81" s="255">
        <f t="shared" si="6"/>
        <v>127325156</v>
      </c>
      <c r="H81" s="602">
        <f t="shared" si="6"/>
        <v>520</v>
      </c>
    </row>
    <row r="82" spans="1:8" s="350" customFormat="1" ht="17.100000000000001" customHeight="1">
      <c r="A82" s="403"/>
      <c r="B82" s="403"/>
      <c r="C82" s="403"/>
      <c r="D82" s="403"/>
      <c r="E82" s="403"/>
      <c r="F82" s="403"/>
      <c r="G82" s="403"/>
      <c r="H82" s="403"/>
    </row>
    <row r="83" spans="1:8" s="350" customFormat="1" ht="17.100000000000001" customHeight="1">
      <c r="A83" s="838" t="s">
        <v>249</v>
      </c>
      <c r="B83" s="838"/>
      <c r="C83" s="838"/>
      <c r="D83" s="838"/>
      <c r="E83" s="838"/>
      <c r="F83" s="838"/>
      <c r="G83" s="838"/>
      <c r="H83" s="838"/>
    </row>
    <row r="84" spans="1:8" s="350" customFormat="1" ht="17.100000000000001" customHeight="1">
      <c r="A84" s="819" t="s">
        <v>182</v>
      </c>
      <c r="B84" s="819" t="s">
        <v>3</v>
      </c>
      <c r="C84" s="819" t="s">
        <v>4</v>
      </c>
      <c r="D84" s="600" t="s">
        <v>5</v>
      </c>
      <c r="E84" s="52" t="s">
        <v>6</v>
      </c>
      <c r="F84" s="51" t="s">
        <v>7</v>
      </c>
      <c r="G84" s="51" t="s">
        <v>8</v>
      </c>
      <c r="H84" s="52" t="s">
        <v>9</v>
      </c>
    </row>
    <row r="85" spans="1:8" s="350" customFormat="1" ht="17.100000000000001" customHeight="1">
      <c r="A85" s="826"/>
      <c r="B85" s="820"/>
      <c r="C85" s="820"/>
      <c r="D85" s="343" t="s">
        <v>77</v>
      </c>
      <c r="E85" s="55" t="s">
        <v>78</v>
      </c>
      <c r="F85" s="58" t="s">
        <v>79</v>
      </c>
      <c r="G85" s="58" t="s">
        <v>79</v>
      </c>
      <c r="H85" s="55" t="s">
        <v>12</v>
      </c>
    </row>
    <row r="86" spans="1:8" s="350" customFormat="1" ht="17.100000000000001" customHeight="1">
      <c r="A86" s="102">
        <v>1</v>
      </c>
      <c r="B86" s="301" t="s">
        <v>62</v>
      </c>
      <c r="C86" s="176">
        <f>'Office Minor'!C589+'Office Minor'!C141</f>
        <v>642</v>
      </c>
      <c r="D86" s="176">
        <f>'Office Minor'!D589+'Office Minor'!D141</f>
        <v>656.74350000000004</v>
      </c>
      <c r="E86" s="176">
        <f>'Office Minor'!E589+'Office Minor'!E141</f>
        <v>20939843.497000001</v>
      </c>
      <c r="F86" s="176">
        <f>'Office Minor'!F589+'Office Minor'!F141</f>
        <v>628195304.91299999</v>
      </c>
      <c r="G86" s="176">
        <f>'Office Minor'!G589+'Office Minor'!G141</f>
        <v>665020539</v>
      </c>
      <c r="H86" s="176">
        <f>'Office Minor'!H589+'Office Minor'!H141</f>
        <v>4698</v>
      </c>
    </row>
    <row r="87" spans="1:8" s="350" customFormat="1" ht="17.100000000000001" customHeight="1">
      <c r="A87" s="102">
        <v>2</v>
      </c>
      <c r="B87" s="603" t="s">
        <v>70</v>
      </c>
      <c r="C87" s="176">
        <f>'Office Minor'!C590</f>
        <v>47</v>
      </c>
      <c r="D87" s="176">
        <f>'Office Minor'!D590</f>
        <v>399.274</v>
      </c>
      <c r="E87" s="176">
        <f>'Office Minor'!E590</f>
        <v>669617.21400000004</v>
      </c>
      <c r="F87" s="176">
        <f>'Office Minor'!F590</f>
        <v>103790668.278</v>
      </c>
      <c r="G87" s="176">
        <f>'Office Minor'!G590</f>
        <v>6334000</v>
      </c>
      <c r="H87" s="176">
        <f>'Office Minor'!H590</f>
        <v>1310</v>
      </c>
    </row>
    <row r="88" spans="1:8" s="350" customFormat="1" ht="17.100000000000001" customHeight="1">
      <c r="A88" s="102">
        <v>3</v>
      </c>
      <c r="B88" s="299" t="s">
        <v>54</v>
      </c>
      <c r="C88" s="176">
        <f>'Office Minor'!C591</f>
        <v>1</v>
      </c>
      <c r="D88" s="176">
        <f>'Office Minor'!D591</f>
        <v>0.71</v>
      </c>
      <c r="E88" s="176">
        <f>'Office Minor'!E591</f>
        <v>34</v>
      </c>
      <c r="F88" s="176">
        <f>'Office Minor'!F591</f>
        <v>4590</v>
      </c>
      <c r="G88" s="176">
        <f>'Office Minor'!G591</f>
        <v>27000</v>
      </c>
      <c r="H88" s="176">
        <f>'Office Minor'!H591</f>
        <v>9</v>
      </c>
    </row>
    <row r="89" spans="1:8" s="350" customFormat="1" ht="17.100000000000001" customHeight="1">
      <c r="A89" s="102">
        <v>4</v>
      </c>
      <c r="B89" s="299" t="s">
        <v>63</v>
      </c>
      <c r="C89" s="176">
        <f>'Office Minor'!C592</f>
        <v>3</v>
      </c>
      <c r="D89" s="176">
        <f>'Office Minor'!D592</f>
        <v>966.95</v>
      </c>
      <c r="E89" s="176">
        <f>'Office Minor'!E592</f>
        <v>0</v>
      </c>
      <c r="F89" s="176">
        <f>'Office Minor'!F592</f>
        <v>0</v>
      </c>
      <c r="G89" s="176">
        <f>'Office Minor'!G592</f>
        <v>1337000</v>
      </c>
      <c r="H89" s="176">
        <f>'Office Minor'!H592</f>
        <v>0</v>
      </c>
    </row>
    <row r="90" spans="1:8" s="350" customFormat="1" ht="17.100000000000001" customHeight="1">
      <c r="A90" s="102">
        <v>5</v>
      </c>
      <c r="B90" s="299" t="s">
        <v>331</v>
      </c>
      <c r="C90" s="176">
        <f>'Office Minor'!C593</f>
        <v>10</v>
      </c>
      <c r="D90" s="176">
        <f>'Office Minor'!D593</f>
        <v>362.69</v>
      </c>
      <c r="E90" s="176">
        <f>'Office Minor'!E593</f>
        <v>77630</v>
      </c>
      <c r="F90" s="176">
        <f>'Office Minor'!F593</f>
        <v>5434100</v>
      </c>
      <c r="G90" s="176">
        <f>'Office Minor'!G593</f>
        <v>200000</v>
      </c>
      <c r="H90" s="176">
        <f>'Office Minor'!H593</f>
        <v>105</v>
      </c>
    </row>
    <row r="91" spans="1:8" s="350" customFormat="1" ht="17.100000000000001" customHeight="1">
      <c r="A91" s="102">
        <v>6</v>
      </c>
      <c r="B91" s="301" t="s">
        <v>53</v>
      </c>
      <c r="C91" s="176">
        <f>'Office Minor'!C142</f>
        <v>0</v>
      </c>
      <c r="D91" s="176">
        <f>'Office Minor'!D142</f>
        <v>0</v>
      </c>
      <c r="E91" s="176">
        <f>'Office Minor'!E142</f>
        <v>1063125</v>
      </c>
      <c r="F91" s="176">
        <f>'Office Minor'!F142</f>
        <v>26578125</v>
      </c>
      <c r="G91" s="176">
        <f>'Office Minor'!G142</f>
        <v>32545959</v>
      </c>
      <c r="H91" s="176">
        <f>'Office Minor'!H142</f>
        <v>0</v>
      </c>
    </row>
    <row r="92" spans="1:8" s="350" customFormat="1" ht="17.100000000000001" customHeight="1">
      <c r="A92" s="102">
        <v>7</v>
      </c>
      <c r="B92" s="299" t="s">
        <v>348</v>
      </c>
      <c r="C92" s="176">
        <f>'Office Minor'!C594</f>
        <v>2</v>
      </c>
      <c r="D92" s="176">
        <f>'Office Minor'!D594</f>
        <v>9.9</v>
      </c>
      <c r="E92" s="176">
        <f>'Office Minor'!E594</f>
        <v>0</v>
      </c>
      <c r="F92" s="176">
        <f>'Office Minor'!F594</f>
        <v>0</v>
      </c>
      <c r="G92" s="176">
        <f>'Office Minor'!G594</f>
        <v>0</v>
      </c>
      <c r="H92" s="176">
        <f>'Office Minor'!H594</f>
        <v>0</v>
      </c>
    </row>
    <row r="93" spans="1:8" s="350" customFormat="1" ht="17.100000000000001" customHeight="1">
      <c r="A93" s="102">
        <v>8</v>
      </c>
      <c r="B93" s="299" t="s">
        <v>27</v>
      </c>
      <c r="C93" s="176">
        <f>'Office Minor'!C595</f>
        <v>2</v>
      </c>
      <c r="D93" s="176">
        <f>'Office Minor'!D595</f>
        <v>9.7899999999999991</v>
      </c>
      <c r="E93" s="176">
        <f>'Office Minor'!E595</f>
        <v>0</v>
      </c>
      <c r="F93" s="176">
        <f>'Office Minor'!F595</f>
        <v>0</v>
      </c>
      <c r="G93" s="176">
        <f>'Office Minor'!G595</f>
        <v>0</v>
      </c>
      <c r="H93" s="176">
        <f>'Office Minor'!H595</f>
        <v>0</v>
      </c>
    </row>
    <row r="94" spans="1:8" s="350" customFormat="1" ht="17.100000000000001" customHeight="1">
      <c r="A94" s="102"/>
      <c r="B94" s="299" t="s">
        <v>74</v>
      </c>
      <c r="C94" s="176"/>
      <c r="D94" s="176"/>
      <c r="E94" s="176"/>
      <c r="F94" s="176"/>
      <c r="G94" s="176">
        <f>'Office Minor'!G596+'Office Minor'!G143</f>
        <v>13447511</v>
      </c>
      <c r="H94" s="176"/>
    </row>
    <row r="95" spans="1:8" s="350" customFormat="1" ht="17.100000000000001" customHeight="1">
      <c r="A95" s="102"/>
      <c r="B95" s="604" t="s">
        <v>48</v>
      </c>
      <c r="C95" s="176"/>
      <c r="D95" s="176"/>
      <c r="E95" s="176"/>
      <c r="F95" s="176"/>
      <c r="G95" s="176">
        <f>'Office Minor'!G597+'Office Minor'!G144</f>
        <v>23047115</v>
      </c>
      <c r="H95" s="176"/>
    </row>
    <row r="96" spans="1:8" s="350" customFormat="1" ht="17.100000000000001" customHeight="1">
      <c r="A96" s="889" t="s">
        <v>49</v>
      </c>
      <c r="B96" s="890"/>
      <c r="C96" s="565">
        <f t="shared" ref="C96:H96" si="7">SUM(C86:C95)</f>
        <v>707</v>
      </c>
      <c r="D96" s="566">
        <f t="shared" si="7"/>
        <v>2406.0574999999999</v>
      </c>
      <c r="E96" s="565">
        <f t="shared" si="7"/>
        <v>22750249.711000003</v>
      </c>
      <c r="F96" s="562">
        <f t="shared" si="7"/>
        <v>764002788.19099998</v>
      </c>
      <c r="G96" s="562">
        <f t="shared" si="7"/>
        <v>741959124</v>
      </c>
      <c r="H96" s="308">
        <f t="shared" si="7"/>
        <v>6122</v>
      </c>
    </row>
    <row r="97" spans="1:8" s="350" customFormat="1" ht="17.100000000000001" customHeight="1">
      <c r="A97" s="403"/>
      <c r="B97" s="403"/>
      <c r="C97" s="403"/>
      <c r="D97" s="403"/>
      <c r="E97" s="403"/>
      <c r="F97" s="403"/>
      <c r="G97" s="403"/>
      <c r="H97" s="403"/>
    </row>
    <row r="98" spans="1:8" s="350" customFormat="1" ht="17.100000000000001" customHeight="1">
      <c r="A98" s="838" t="s">
        <v>250</v>
      </c>
      <c r="B98" s="838"/>
      <c r="C98" s="838"/>
      <c r="D98" s="838"/>
      <c r="E98" s="838"/>
      <c r="F98" s="838"/>
      <c r="G98" s="838"/>
      <c r="H98" s="838"/>
    </row>
    <row r="99" spans="1:8" s="350" customFormat="1" ht="17.100000000000001" customHeight="1">
      <c r="A99" s="819" t="s">
        <v>182</v>
      </c>
      <c r="B99" s="819" t="s">
        <v>3</v>
      </c>
      <c r="C99" s="819" t="s">
        <v>4</v>
      </c>
      <c r="D99" s="600" t="s">
        <v>5</v>
      </c>
      <c r="E99" s="52" t="s">
        <v>6</v>
      </c>
      <c r="F99" s="51" t="s">
        <v>7</v>
      </c>
      <c r="G99" s="51" t="s">
        <v>8</v>
      </c>
      <c r="H99" s="52" t="s">
        <v>9</v>
      </c>
    </row>
    <row r="100" spans="1:8" s="350" customFormat="1" ht="17.100000000000001" customHeight="1">
      <c r="A100" s="820"/>
      <c r="B100" s="820"/>
      <c r="C100" s="820"/>
      <c r="D100" s="343" t="s">
        <v>77</v>
      </c>
      <c r="E100" s="55" t="s">
        <v>78</v>
      </c>
      <c r="F100" s="58" t="s">
        <v>79</v>
      </c>
      <c r="G100" s="58" t="s">
        <v>79</v>
      </c>
      <c r="H100" s="55" t="s">
        <v>12</v>
      </c>
    </row>
    <row r="101" spans="1:8" s="350" customFormat="1" ht="17.100000000000001" customHeight="1">
      <c r="A101" s="110">
        <v>1</v>
      </c>
      <c r="B101" s="64" t="s">
        <v>62</v>
      </c>
      <c r="C101" s="64">
        <f>'Office Minor'!C150+'Office Minor'!C128</f>
        <v>159</v>
      </c>
      <c r="D101" s="64">
        <f>'Office Minor'!D150+'Office Minor'!D128</f>
        <v>159</v>
      </c>
      <c r="E101" s="64">
        <f>'Office Minor'!E150+'Office Minor'!E128</f>
        <v>2641992</v>
      </c>
      <c r="F101" s="64">
        <f>'Office Minor'!F150+'Office Minor'!F128</f>
        <v>791698400</v>
      </c>
      <c r="G101" s="64">
        <f>'Office Minor'!G150+'Office Minor'!G128</f>
        <v>55308879</v>
      </c>
      <c r="H101" s="64">
        <f>'Office Minor'!H150+'Office Minor'!H128</f>
        <v>3178</v>
      </c>
    </row>
    <row r="102" spans="1:8" s="350" customFormat="1" ht="17.100000000000001" customHeight="1">
      <c r="A102" s="110">
        <v>2</v>
      </c>
      <c r="B102" s="64" t="s">
        <v>57</v>
      </c>
      <c r="C102" s="64">
        <f>'Office Minor'!C151</f>
        <v>120</v>
      </c>
      <c r="D102" s="64">
        <f>'Office Minor'!D151</f>
        <v>330.16300000000001</v>
      </c>
      <c r="E102" s="64">
        <f>'Office Minor'!E151</f>
        <v>348461</v>
      </c>
      <c r="F102" s="64">
        <f>'Office Minor'!F151</f>
        <v>731768100</v>
      </c>
      <c r="G102" s="64">
        <f>'Office Minor'!G151</f>
        <v>108106244</v>
      </c>
      <c r="H102" s="64">
        <f>'Office Minor'!H151</f>
        <v>718</v>
      </c>
    </row>
    <row r="103" spans="1:8" s="350" customFormat="1" ht="17.100000000000001" customHeight="1">
      <c r="A103" s="110">
        <v>3</v>
      </c>
      <c r="B103" s="64" t="s">
        <v>59</v>
      </c>
      <c r="C103" s="64">
        <f>'Office Minor'!C152</f>
        <v>5</v>
      </c>
      <c r="D103" s="64">
        <f>'Office Minor'!D152</f>
        <v>4.5599999999999996</v>
      </c>
      <c r="E103" s="64">
        <f>'Office Minor'!E152</f>
        <v>5000</v>
      </c>
      <c r="F103" s="64">
        <f>'Office Minor'!F152</f>
        <v>1750000</v>
      </c>
      <c r="G103" s="64">
        <f>'Office Minor'!G152</f>
        <v>2493799</v>
      </c>
      <c r="H103" s="64">
        <f>'Office Minor'!H152</f>
        <v>35</v>
      </c>
    </row>
    <row r="104" spans="1:8" s="350" customFormat="1" ht="17.100000000000001" customHeight="1">
      <c r="A104" s="110">
        <v>4</v>
      </c>
      <c r="B104" s="64" t="s">
        <v>192</v>
      </c>
      <c r="C104" s="64">
        <f>'Office Minor'!C153</f>
        <v>7</v>
      </c>
      <c r="D104" s="64">
        <f>'Office Minor'!D153</f>
        <v>6.82</v>
      </c>
      <c r="E104" s="64">
        <f>'Office Minor'!E153</f>
        <v>800</v>
      </c>
      <c r="F104" s="64">
        <f>'Office Minor'!F153</f>
        <v>560000</v>
      </c>
      <c r="G104" s="64">
        <f>'Office Minor'!G153</f>
        <v>135880</v>
      </c>
      <c r="H104" s="64">
        <f>'Office Minor'!H153</f>
        <v>34</v>
      </c>
    </row>
    <row r="105" spans="1:8" s="350" customFormat="1" ht="17.100000000000001" customHeight="1">
      <c r="A105" s="110">
        <v>5</v>
      </c>
      <c r="B105" s="64" t="s">
        <v>193</v>
      </c>
      <c r="C105" s="64">
        <f>'Office Minor'!C154</f>
        <v>1</v>
      </c>
      <c r="D105" s="64">
        <f>'Office Minor'!D154</f>
        <v>1</v>
      </c>
      <c r="E105" s="64">
        <f>'Office Minor'!E154</f>
        <v>0</v>
      </c>
      <c r="F105" s="64">
        <f>'Office Minor'!F154</f>
        <v>0</v>
      </c>
      <c r="G105" s="64">
        <f>'Office Minor'!G154</f>
        <v>33551</v>
      </c>
      <c r="H105" s="64">
        <f>'Office Minor'!H154</f>
        <v>5</v>
      </c>
    </row>
    <row r="106" spans="1:8" s="350" customFormat="1" ht="17.100000000000001" customHeight="1">
      <c r="A106" s="110">
        <v>6</v>
      </c>
      <c r="B106" s="64" t="s">
        <v>53</v>
      </c>
      <c r="C106" s="64">
        <f>'Office Minor'!C155</f>
        <v>0</v>
      </c>
      <c r="D106" s="64">
        <f>'Office Minor'!D155</f>
        <v>86</v>
      </c>
      <c r="E106" s="64">
        <f>'Office Minor'!E155</f>
        <v>963888</v>
      </c>
      <c r="F106" s="64">
        <f>'Office Minor'!F155</f>
        <v>240972000</v>
      </c>
      <c r="G106" s="64">
        <f>'Office Minor'!G155</f>
        <v>20213136</v>
      </c>
      <c r="H106" s="64">
        <f>'Office Minor'!H155</f>
        <v>2666</v>
      </c>
    </row>
    <row r="107" spans="1:8" s="350" customFormat="1" ht="17.100000000000001" customHeight="1">
      <c r="A107" s="110">
        <v>7</v>
      </c>
      <c r="B107" s="64" t="s">
        <v>58</v>
      </c>
      <c r="C107" s="64">
        <f>'Office Minor'!C156+'Office Minor'!C129</f>
        <v>7</v>
      </c>
      <c r="D107" s="64">
        <f>'Office Minor'!D156+'Office Minor'!D129</f>
        <v>7938.85</v>
      </c>
      <c r="E107" s="64">
        <f>'Office Minor'!E156+'Office Minor'!E129</f>
        <v>8618693</v>
      </c>
      <c r="F107" s="64">
        <f>'Office Minor'!F156+'Office Minor'!F129</f>
        <v>2937153550</v>
      </c>
      <c r="G107" s="64">
        <f>'Office Minor'!G156+'Office Minor'!G129</f>
        <v>282045197</v>
      </c>
      <c r="H107" s="64">
        <f>'Office Minor'!H156+'Office Minor'!H129</f>
        <v>3063</v>
      </c>
    </row>
    <row r="108" spans="1:8" s="350" customFormat="1" ht="17.100000000000001" customHeight="1">
      <c r="A108" s="110">
        <v>8</v>
      </c>
      <c r="B108" s="64" t="s">
        <v>61</v>
      </c>
      <c r="C108" s="64">
        <f>'Office Minor'!C157</f>
        <v>27</v>
      </c>
      <c r="D108" s="64">
        <f>'Office Minor'!D157</f>
        <v>33</v>
      </c>
      <c r="E108" s="64">
        <f>'Office Minor'!E157</f>
        <v>2633000</v>
      </c>
      <c r="F108" s="64">
        <f>'Office Minor'!F157</f>
        <v>789900000</v>
      </c>
      <c r="G108" s="64">
        <f>'Office Minor'!G157</f>
        <v>6781663</v>
      </c>
      <c r="H108" s="64">
        <f>'Office Minor'!H157</f>
        <v>3168</v>
      </c>
    </row>
    <row r="109" spans="1:8" s="350" customFormat="1" ht="17.100000000000001" customHeight="1">
      <c r="A109" s="110">
        <v>9</v>
      </c>
      <c r="B109" s="277" t="s">
        <v>158</v>
      </c>
      <c r="C109" s="64">
        <f>'Office Minor'!C158</f>
        <v>3</v>
      </c>
      <c r="D109" s="64">
        <f>'Office Minor'!D158</f>
        <v>121.38</v>
      </c>
      <c r="E109" s="64">
        <f>'Office Minor'!E158</f>
        <v>2350</v>
      </c>
      <c r="F109" s="64">
        <f>'Office Minor'!F158</f>
        <v>3055000</v>
      </c>
      <c r="G109" s="64">
        <f>'Office Minor'!G158</f>
        <v>689840</v>
      </c>
      <c r="H109" s="64">
        <f>'Office Minor'!H158</f>
        <v>15</v>
      </c>
    </row>
    <row r="110" spans="1:8" s="350" customFormat="1" ht="17.100000000000001" customHeight="1">
      <c r="A110" s="110">
        <v>10</v>
      </c>
      <c r="B110" s="277" t="s">
        <v>45</v>
      </c>
      <c r="C110" s="64">
        <f>'Office Minor'!C159+'Office Minor'!C131</f>
        <v>28</v>
      </c>
      <c r="D110" s="64">
        <f>'Office Minor'!D159+'Office Minor'!D131</f>
        <v>3021.0025000000001</v>
      </c>
      <c r="E110" s="64">
        <f>'Office Minor'!E159+'Office Minor'!E131</f>
        <v>376900</v>
      </c>
      <c r="F110" s="64">
        <f>'Office Minor'!F159+'Office Minor'!F131</f>
        <v>320702400</v>
      </c>
      <c r="G110" s="64">
        <f>'Office Minor'!G159+'Office Minor'!G131</f>
        <v>102765431</v>
      </c>
      <c r="H110" s="64">
        <f>'Office Minor'!H159+'Office Minor'!H131</f>
        <v>734</v>
      </c>
    </row>
    <row r="111" spans="1:8" s="350" customFormat="1" ht="17.100000000000001" customHeight="1">
      <c r="A111" s="110">
        <v>11</v>
      </c>
      <c r="B111" s="277" t="s">
        <v>24</v>
      </c>
      <c r="C111" s="64">
        <f>'Office Minor'!C160</f>
        <v>4</v>
      </c>
      <c r="D111" s="64">
        <f>'Office Minor'!D160</f>
        <v>18.899999999999999</v>
      </c>
      <c r="E111" s="64">
        <f>'Office Minor'!E160</f>
        <v>0</v>
      </c>
      <c r="F111" s="64">
        <f>'Office Minor'!F160</f>
        <v>0</v>
      </c>
      <c r="G111" s="64">
        <f>'Office Minor'!G160</f>
        <v>0</v>
      </c>
      <c r="H111" s="64">
        <f>'Office Minor'!H160</f>
        <v>0</v>
      </c>
    </row>
    <row r="112" spans="1:8" s="350" customFormat="1" ht="17.100000000000001" customHeight="1">
      <c r="A112" s="110">
        <v>12</v>
      </c>
      <c r="B112" s="277" t="s">
        <v>25</v>
      </c>
      <c r="C112" s="64">
        <f>'Office Minor'!C161+'Office Minor'!C130</f>
        <v>27</v>
      </c>
      <c r="D112" s="64">
        <f>'Office Minor'!D161+'Office Minor'!D130</f>
        <v>423.49200000000002</v>
      </c>
      <c r="E112" s="64">
        <f>'Office Minor'!E161+'Office Minor'!E130</f>
        <v>187765</v>
      </c>
      <c r="F112" s="64">
        <f>'Office Minor'!F161+'Office Minor'!F130</f>
        <v>73874000</v>
      </c>
      <c r="G112" s="64">
        <f>'Office Minor'!G161+'Office Minor'!G130</f>
        <v>12967967</v>
      </c>
      <c r="H112" s="64">
        <f>'Office Minor'!H161+'Office Minor'!H130</f>
        <v>260</v>
      </c>
    </row>
    <row r="113" spans="1:8" s="350" customFormat="1" ht="17.100000000000001" customHeight="1">
      <c r="A113" s="110">
        <v>13</v>
      </c>
      <c r="B113" s="277" t="s">
        <v>373</v>
      </c>
      <c r="C113" s="64">
        <f>'Office Minor'!C162+'Office Minor'!C132</f>
        <v>9</v>
      </c>
      <c r="D113" s="64">
        <f>'Office Minor'!D162+'Office Minor'!D132</f>
        <v>39.253799999999998</v>
      </c>
      <c r="E113" s="64">
        <f>'Office Minor'!E162+'Office Minor'!E132</f>
        <v>66030</v>
      </c>
      <c r="F113" s="64">
        <f>'Office Minor'!F162+'Office Minor'!F132</f>
        <v>26122000</v>
      </c>
      <c r="G113" s="64">
        <f>'Office Minor'!G162+'Office Minor'!G132</f>
        <v>4158851</v>
      </c>
      <c r="H113" s="64">
        <f>'Office Minor'!H162+'Office Minor'!H132</f>
        <v>62</v>
      </c>
    </row>
    <row r="114" spans="1:8" s="350" customFormat="1" ht="17.100000000000001" customHeight="1">
      <c r="A114" s="110">
        <v>14</v>
      </c>
      <c r="B114" s="273" t="s">
        <v>40</v>
      </c>
      <c r="C114" s="64">
        <f>'Office Minor'!C163</f>
        <v>744</v>
      </c>
      <c r="D114" s="64">
        <f>'Office Minor'!D163</f>
        <v>4036.1424000000002</v>
      </c>
      <c r="E114" s="64">
        <f>'Office Minor'!E163</f>
        <v>536486</v>
      </c>
      <c r="F114" s="64">
        <f>'Office Minor'!F163</f>
        <v>268243000</v>
      </c>
      <c r="G114" s="64">
        <f>'Office Minor'!G163</f>
        <v>70475222</v>
      </c>
      <c r="H114" s="64">
        <f>'Office Minor'!H163</f>
        <v>3188</v>
      </c>
    </row>
    <row r="115" spans="1:8" s="350" customFormat="1" ht="17.100000000000001" customHeight="1">
      <c r="A115" s="110">
        <v>15</v>
      </c>
      <c r="B115" s="277" t="s">
        <v>39</v>
      </c>
      <c r="C115" s="64">
        <f>'Office Minor'!C164+'Office Minor'!C133</f>
        <v>2</v>
      </c>
      <c r="D115" s="64">
        <f>'Office Minor'!D164+'Office Minor'!D133</f>
        <v>9.7200000000000006</v>
      </c>
      <c r="E115" s="64">
        <f>'Office Minor'!E164+'Office Minor'!E133</f>
        <v>53590</v>
      </c>
      <c r="F115" s="64">
        <f>'Office Minor'!F164+'Office Minor'!F133</f>
        <v>26555000</v>
      </c>
      <c r="G115" s="64">
        <f>'Office Minor'!G164+'Office Minor'!G133</f>
        <v>24000</v>
      </c>
      <c r="H115" s="64">
        <f>'Office Minor'!H164+'Office Minor'!H133</f>
        <v>8</v>
      </c>
    </row>
    <row r="116" spans="1:8" s="350" customFormat="1" ht="17.100000000000001" customHeight="1">
      <c r="A116" s="110">
        <v>16</v>
      </c>
      <c r="B116" s="277" t="s">
        <v>43</v>
      </c>
      <c r="C116" s="64">
        <f>'Office Minor'!C165</f>
        <v>1</v>
      </c>
      <c r="D116" s="64">
        <f>'Office Minor'!D165</f>
        <v>5</v>
      </c>
      <c r="E116" s="64">
        <f>'Office Minor'!E165</f>
        <v>0</v>
      </c>
      <c r="F116" s="64">
        <f>'Office Minor'!F165</f>
        <v>0</v>
      </c>
      <c r="G116" s="64">
        <f>'Office Minor'!G165</f>
        <v>0</v>
      </c>
      <c r="H116" s="64">
        <f>'Office Minor'!H165</f>
        <v>0</v>
      </c>
    </row>
    <row r="117" spans="1:8" s="350" customFormat="1" ht="17.100000000000001" customHeight="1">
      <c r="A117" s="110">
        <v>17</v>
      </c>
      <c r="B117" s="64" t="s">
        <v>70</v>
      </c>
      <c r="C117" s="64">
        <f>'Office Minor'!C127</f>
        <v>0</v>
      </c>
      <c r="D117" s="64">
        <f>'Office Minor'!D127</f>
        <v>0</v>
      </c>
      <c r="E117" s="64">
        <f>'Office Minor'!E127</f>
        <v>2101040</v>
      </c>
      <c r="F117" s="64">
        <f>'Office Minor'!F127</f>
        <v>2101040000</v>
      </c>
      <c r="G117" s="64">
        <f>'Office Minor'!G127</f>
        <v>275033000</v>
      </c>
      <c r="H117" s="64">
        <f>'Office Minor'!H127</f>
        <v>12000</v>
      </c>
    </row>
    <row r="118" spans="1:8" s="350" customFormat="1" ht="17.100000000000001" customHeight="1">
      <c r="A118" s="110"/>
      <c r="B118" s="64" t="s">
        <v>74</v>
      </c>
      <c r="C118" s="64"/>
      <c r="D118" s="64"/>
      <c r="E118" s="64"/>
      <c r="F118" s="64"/>
      <c r="G118" s="64">
        <f>'Office Minor'!G166+'Office Minor'!G134</f>
        <v>45771983</v>
      </c>
      <c r="H118" s="64"/>
    </row>
    <row r="119" spans="1:8" s="350" customFormat="1" ht="17.100000000000001" customHeight="1">
      <c r="A119" s="110"/>
      <c r="B119" s="64" t="s">
        <v>48</v>
      </c>
      <c r="C119" s="64"/>
      <c r="D119" s="64"/>
      <c r="E119" s="64"/>
      <c r="F119" s="64"/>
      <c r="G119" s="64">
        <f>'Office Minor'!G167+'Office Minor'!G135</f>
        <v>31085297</v>
      </c>
      <c r="H119" s="64"/>
    </row>
    <row r="120" spans="1:8" s="350" customFormat="1" ht="17.100000000000001" customHeight="1">
      <c r="A120" s="881" t="s">
        <v>49</v>
      </c>
      <c r="B120" s="882"/>
      <c r="C120" s="565">
        <f t="shared" ref="C120:H120" si="8">SUM(C101:C119)</f>
        <v>1144</v>
      </c>
      <c r="D120" s="566">
        <f t="shared" si="8"/>
        <v>16234.2837</v>
      </c>
      <c r="E120" s="565">
        <f t="shared" si="8"/>
        <v>18535995</v>
      </c>
      <c r="F120" s="562">
        <f t="shared" si="8"/>
        <v>8313393450</v>
      </c>
      <c r="G120" s="562">
        <f t="shared" si="8"/>
        <v>1018089940</v>
      </c>
      <c r="H120" s="308">
        <f t="shared" si="8"/>
        <v>29134</v>
      </c>
    </row>
    <row r="121" spans="1:8" s="350" customFormat="1" ht="17.100000000000001" customHeight="1">
      <c r="A121" s="403"/>
      <c r="B121" s="403"/>
      <c r="C121" s="403"/>
      <c r="D121" s="403"/>
      <c r="E121" s="403"/>
      <c r="F121" s="403"/>
      <c r="G121" s="403"/>
      <c r="H121" s="403"/>
    </row>
    <row r="122" spans="1:8" s="350" customFormat="1" ht="17.100000000000001" customHeight="1">
      <c r="A122" s="838" t="s">
        <v>251</v>
      </c>
      <c r="B122" s="838"/>
      <c r="C122" s="838"/>
      <c r="D122" s="838"/>
      <c r="E122" s="838"/>
      <c r="F122" s="838"/>
      <c r="G122" s="838"/>
      <c r="H122" s="838"/>
    </row>
    <row r="123" spans="1:8" s="350" customFormat="1" ht="17.100000000000001" customHeight="1">
      <c r="A123" s="819" t="s">
        <v>182</v>
      </c>
      <c r="B123" s="819" t="s">
        <v>3</v>
      </c>
      <c r="C123" s="819" t="s">
        <v>4</v>
      </c>
      <c r="D123" s="600" t="s">
        <v>5</v>
      </c>
      <c r="E123" s="52" t="s">
        <v>6</v>
      </c>
      <c r="F123" s="51" t="s">
        <v>7</v>
      </c>
      <c r="G123" s="51" t="s">
        <v>8</v>
      </c>
      <c r="H123" s="52" t="s">
        <v>9</v>
      </c>
    </row>
    <row r="124" spans="1:8" s="350" customFormat="1" ht="17.100000000000001" customHeight="1">
      <c r="A124" s="820"/>
      <c r="B124" s="820"/>
      <c r="C124" s="820"/>
      <c r="D124" s="343" t="s">
        <v>77</v>
      </c>
      <c r="E124" s="55" t="s">
        <v>78</v>
      </c>
      <c r="F124" s="58" t="s">
        <v>79</v>
      </c>
      <c r="G124" s="58" t="s">
        <v>79</v>
      </c>
      <c r="H124" s="55" t="s">
        <v>12</v>
      </c>
    </row>
    <row r="125" spans="1:8" s="350" customFormat="1" ht="17.100000000000001" customHeight="1">
      <c r="A125" s="110">
        <v>1</v>
      </c>
      <c r="B125" s="64" t="s">
        <v>58</v>
      </c>
      <c r="C125" s="64">
        <f>'Office Minor'!C173</f>
        <v>64</v>
      </c>
      <c r="D125" s="64">
        <f>'Office Minor'!D173</f>
        <v>197.15</v>
      </c>
      <c r="E125" s="64">
        <f>'Office Minor'!E173</f>
        <v>9216081</v>
      </c>
      <c r="F125" s="64">
        <f>'Office Minor'!F173</f>
        <v>921608100</v>
      </c>
      <c r="G125" s="64">
        <f>'Office Minor'!G173</f>
        <v>344330106</v>
      </c>
      <c r="H125" s="64">
        <f>'Office Minor'!H173</f>
        <v>800</v>
      </c>
    </row>
    <row r="126" spans="1:8" s="350" customFormat="1" ht="17.100000000000001" customHeight="1">
      <c r="A126" s="110">
        <f>+A125+1</f>
        <v>2</v>
      </c>
      <c r="B126" s="64" t="s">
        <v>193</v>
      </c>
      <c r="C126" s="64">
        <f>'Office Minor'!C174</f>
        <v>1</v>
      </c>
      <c r="D126" s="64">
        <f>'Office Minor'!D174</f>
        <v>164</v>
      </c>
      <c r="E126" s="64">
        <f>'Office Minor'!E174</f>
        <v>1395</v>
      </c>
      <c r="F126" s="64">
        <f>'Office Minor'!F174</f>
        <v>383625</v>
      </c>
      <c r="G126" s="64">
        <f>'Office Minor'!G174</f>
        <v>284705</v>
      </c>
      <c r="H126" s="64">
        <f>'Office Minor'!H174</f>
        <v>3</v>
      </c>
    </row>
    <row r="127" spans="1:8" s="350" customFormat="1" ht="17.100000000000001" customHeight="1">
      <c r="A127" s="110">
        <f>+A126+1</f>
        <v>3</v>
      </c>
      <c r="B127" s="64" t="s">
        <v>59</v>
      </c>
      <c r="C127" s="64">
        <f>'Office Minor'!C175</f>
        <v>12</v>
      </c>
      <c r="D127" s="64">
        <f>'Office Minor'!D175</f>
        <v>50.29</v>
      </c>
      <c r="E127" s="64">
        <f>'Office Minor'!E175</f>
        <v>25455</v>
      </c>
      <c r="F127" s="64">
        <f>'Office Minor'!F175</f>
        <v>6363750</v>
      </c>
      <c r="G127" s="64">
        <f>'Office Minor'!G175</f>
        <v>1654573</v>
      </c>
      <c r="H127" s="64">
        <f>'Office Minor'!H175</f>
        <v>25</v>
      </c>
    </row>
    <row r="128" spans="1:8" s="350" customFormat="1" ht="17.100000000000001" customHeight="1">
      <c r="A128" s="110">
        <f>+A127+1</f>
        <v>4</v>
      </c>
      <c r="B128" s="64" t="s">
        <v>62</v>
      </c>
      <c r="C128" s="64">
        <f>'Office Minor'!C176</f>
        <v>10</v>
      </c>
      <c r="D128" s="64">
        <f>'Office Minor'!D176</f>
        <v>10</v>
      </c>
      <c r="E128" s="64">
        <f>'Office Minor'!E176</f>
        <v>10400</v>
      </c>
      <c r="F128" s="64">
        <f>'Office Minor'!F176</f>
        <v>832000</v>
      </c>
      <c r="G128" s="64">
        <f>'Office Minor'!G176</f>
        <v>238815</v>
      </c>
      <c r="H128" s="64">
        <f>'Office Minor'!H176</f>
        <v>30</v>
      </c>
    </row>
    <row r="129" spans="1:8" s="350" customFormat="1" ht="17.100000000000001" customHeight="1">
      <c r="A129" s="110">
        <f>+A128+1</f>
        <v>5</v>
      </c>
      <c r="B129" s="64" t="s">
        <v>147</v>
      </c>
      <c r="C129" s="64">
        <f>'Office Minor'!C177</f>
        <v>0</v>
      </c>
      <c r="D129" s="64">
        <f>'Office Minor'!D177</f>
        <v>0</v>
      </c>
      <c r="E129" s="64">
        <f>'Office Minor'!E177</f>
        <v>0</v>
      </c>
      <c r="F129" s="64">
        <f>'Office Minor'!F177</f>
        <v>0</v>
      </c>
      <c r="G129" s="64">
        <f>'Office Minor'!G177</f>
        <v>0</v>
      </c>
      <c r="H129" s="64">
        <f>'Office Minor'!H177</f>
        <v>0</v>
      </c>
    </row>
    <row r="130" spans="1:8" s="350" customFormat="1" ht="17.100000000000001" customHeight="1">
      <c r="A130" s="110">
        <f>+A129+1</f>
        <v>6</v>
      </c>
      <c r="B130" s="64" t="s">
        <v>61</v>
      </c>
      <c r="C130" s="64">
        <f>'Office Minor'!C178</f>
        <v>0</v>
      </c>
      <c r="D130" s="64">
        <f>'Office Minor'!D178</f>
        <v>0</v>
      </c>
      <c r="E130" s="64">
        <f>'Office Minor'!E178</f>
        <v>0</v>
      </c>
      <c r="F130" s="64">
        <f>'Office Minor'!F178</f>
        <v>0</v>
      </c>
      <c r="G130" s="64">
        <f>'Office Minor'!G178</f>
        <v>0</v>
      </c>
      <c r="H130" s="64">
        <f>'Office Minor'!H178</f>
        <v>0</v>
      </c>
    </row>
    <row r="131" spans="1:8" s="350" customFormat="1" ht="17.100000000000001" customHeight="1">
      <c r="A131" s="110">
        <v>7</v>
      </c>
      <c r="B131" s="64" t="s">
        <v>53</v>
      </c>
      <c r="C131" s="64">
        <f>'Office Minor'!C179</f>
        <v>0</v>
      </c>
      <c r="D131" s="64">
        <f>'Office Minor'!D179</f>
        <v>0</v>
      </c>
      <c r="E131" s="64">
        <f>'Office Minor'!E179</f>
        <v>720000</v>
      </c>
      <c r="F131" s="64">
        <f>'Office Minor'!F179</f>
        <v>504000000</v>
      </c>
      <c r="G131" s="64">
        <f>'Office Minor'!G179</f>
        <v>17242892</v>
      </c>
      <c r="H131" s="64">
        <f>'Office Minor'!H179</f>
        <v>850</v>
      </c>
    </row>
    <row r="132" spans="1:8" s="350" customFormat="1" ht="17.100000000000001" customHeight="1">
      <c r="A132" s="110">
        <v>8</v>
      </c>
      <c r="B132" s="64" t="s">
        <v>70</v>
      </c>
      <c r="C132" s="64">
        <f>'Office Minor'!C180</f>
        <v>0</v>
      </c>
      <c r="D132" s="64">
        <f>'Office Minor'!D180</f>
        <v>0</v>
      </c>
      <c r="E132" s="64">
        <f>'Office Minor'!E180</f>
        <v>25833</v>
      </c>
      <c r="F132" s="64">
        <f>'Office Minor'!F180</f>
        <v>2066640</v>
      </c>
      <c r="G132" s="64">
        <f>'Office Minor'!G180</f>
        <v>1156479</v>
      </c>
      <c r="H132" s="64">
        <f>'Office Minor'!H180</f>
        <v>80</v>
      </c>
    </row>
    <row r="133" spans="1:8" s="350" customFormat="1" ht="17.100000000000001" customHeight="1">
      <c r="A133" s="110">
        <v>9</v>
      </c>
      <c r="B133" s="277" t="s">
        <v>30</v>
      </c>
      <c r="C133" s="64">
        <f>'Office Minor'!C181</f>
        <v>37</v>
      </c>
      <c r="D133" s="64">
        <f>'Office Minor'!D181</f>
        <v>5464.54</v>
      </c>
      <c r="E133" s="64">
        <f>'Office Minor'!E181</f>
        <v>1337838</v>
      </c>
      <c r="F133" s="64">
        <f>'Office Minor'!F181</f>
        <v>668919200</v>
      </c>
      <c r="G133" s="64">
        <f>'Office Minor'!G181</f>
        <v>169263795</v>
      </c>
      <c r="H133" s="64">
        <f>'Office Minor'!H181</f>
        <v>500</v>
      </c>
    </row>
    <row r="134" spans="1:8" s="350" customFormat="1" ht="17.100000000000001" customHeight="1">
      <c r="A134" s="110">
        <v>10</v>
      </c>
      <c r="B134" s="277" t="s">
        <v>22</v>
      </c>
      <c r="C134" s="64">
        <f>'Office Minor'!C182</f>
        <v>114</v>
      </c>
      <c r="D134" s="64">
        <f>'Office Minor'!D182</f>
        <v>5353.75</v>
      </c>
      <c r="E134" s="64">
        <f>'Office Minor'!E182</f>
        <v>3402161</v>
      </c>
      <c r="F134" s="64">
        <f>'Office Minor'!F182</f>
        <v>2381512700</v>
      </c>
      <c r="G134" s="64">
        <f>'Office Minor'!G182</f>
        <v>206079292</v>
      </c>
      <c r="H134" s="64">
        <f>'Office Minor'!H182</f>
        <v>700</v>
      </c>
    </row>
    <row r="135" spans="1:8" s="350" customFormat="1" ht="17.100000000000001" customHeight="1">
      <c r="A135" s="110"/>
      <c r="B135" s="64" t="s">
        <v>74</v>
      </c>
      <c r="C135" s="64"/>
      <c r="D135" s="64"/>
      <c r="E135" s="64"/>
      <c r="F135" s="64"/>
      <c r="G135" s="64">
        <f>'Office Minor'!G183</f>
        <v>1079435</v>
      </c>
      <c r="H135" s="64"/>
    </row>
    <row r="136" spans="1:8" s="350" customFormat="1" ht="17.100000000000001" customHeight="1">
      <c r="A136" s="110"/>
      <c r="B136" s="64" t="s">
        <v>48</v>
      </c>
      <c r="C136" s="64"/>
      <c r="D136" s="64"/>
      <c r="E136" s="64"/>
      <c r="F136" s="64"/>
      <c r="G136" s="64">
        <f>'Office Minor'!G184</f>
        <v>14374957</v>
      </c>
      <c r="H136" s="64"/>
    </row>
    <row r="137" spans="1:8" s="350" customFormat="1" ht="17.100000000000001" customHeight="1">
      <c r="A137" s="905" t="s">
        <v>49</v>
      </c>
      <c r="B137" s="882"/>
      <c r="C137" s="565">
        <f t="shared" ref="C137:H137" si="9">SUM(C125:C136)</f>
        <v>238</v>
      </c>
      <c r="D137" s="566">
        <f t="shared" si="9"/>
        <v>11239.73</v>
      </c>
      <c r="E137" s="565">
        <f t="shared" si="9"/>
        <v>14739163</v>
      </c>
      <c r="F137" s="562">
        <f t="shared" si="9"/>
        <v>4485686015</v>
      </c>
      <c r="G137" s="562">
        <f t="shared" si="9"/>
        <v>755705049</v>
      </c>
      <c r="H137" s="308">
        <f t="shared" si="9"/>
        <v>2988</v>
      </c>
    </row>
    <row r="138" spans="1:8" s="350" customFormat="1" ht="17.100000000000001" customHeight="1">
      <c r="A138" s="605"/>
      <c r="B138" s="606"/>
      <c r="C138" s="606"/>
      <c r="D138" s="607"/>
      <c r="E138" s="606"/>
      <c r="F138" s="608"/>
      <c r="G138" s="608"/>
      <c r="H138" s="605"/>
    </row>
    <row r="139" spans="1:8" s="350" customFormat="1" ht="17.100000000000001" customHeight="1">
      <c r="A139" s="838" t="s">
        <v>287</v>
      </c>
      <c r="B139" s="838"/>
      <c r="C139" s="838"/>
      <c r="D139" s="838"/>
      <c r="E139" s="838"/>
      <c r="F139" s="838"/>
      <c r="G139" s="838"/>
      <c r="H139" s="838"/>
    </row>
    <row r="140" spans="1:8" s="350" customFormat="1" ht="17.100000000000001" customHeight="1">
      <c r="A140" s="819" t="s">
        <v>182</v>
      </c>
      <c r="B140" s="819" t="s">
        <v>3</v>
      </c>
      <c r="C140" s="819" t="s">
        <v>4</v>
      </c>
      <c r="D140" s="600" t="s">
        <v>5</v>
      </c>
      <c r="E140" s="52" t="s">
        <v>6</v>
      </c>
      <c r="F140" s="51" t="s">
        <v>7</v>
      </c>
      <c r="G140" s="51" t="s">
        <v>8</v>
      </c>
      <c r="H140" s="52" t="s">
        <v>9</v>
      </c>
    </row>
    <row r="141" spans="1:8" s="350" customFormat="1" ht="17.100000000000001" customHeight="1">
      <c r="A141" s="820"/>
      <c r="B141" s="820"/>
      <c r="C141" s="820"/>
      <c r="D141" s="340" t="s">
        <v>77</v>
      </c>
      <c r="E141" s="56" t="s">
        <v>78</v>
      </c>
      <c r="F141" s="54" t="s">
        <v>79</v>
      </c>
      <c r="G141" s="54" t="s">
        <v>79</v>
      </c>
      <c r="H141" s="56" t="s">
        <v>12</v>
      </c>
    </row>
    <row r="142" spans="1:8" s="350" customFormat="1" ht="17.100000000000001" customHeight="1">
      <c r="A142" s="113">
        <v>1</v>
      </c>
      <c r="B142" s="135" t="s">
        <v>70</v>
      </c>
      <c r="C142" s="184">
        <v>817</v>
      </c>
      <c r="D142" s="184">
        <v>1977.2270000000001</v>
      </c>
      <c r="E142" s="248">
        <v>1383702</v>
      </c>
      <c r="F142" s="184">
        <v>1298981900</v>
      </c>
      <c r="G142" s="184">
        <v>403811000</v>
      </c>
      <c r="H142" s="184">
        <v>9243</v>
      </c>
    </row>
    <row r="143" spans="1:8" s="350" customFormat="1" ht="17.100000000000001" customHeight="1">
      <c r="A143" s="113">
        <v>2</v>
      </c>
      <c r="B143" s="135" t="s">
        <v>62</v>
      </c>
      <c r="C143" s="184">
        <v>93</v>
      </c>
      <c r="D143" s="184">
        <v>94.68</v>
      </c>
      <c r="E143" s="184">
        <v>1788498</v>
      </c>
      <c r="F143" s="184">
        <v>351552450</v>
      </c>
      <c r="G143" s="184">
        <v>38976265</v>
      </c>
      <c r="H143" s="184">
        <v>614</v>
      </c>
    </row>
    <row r="144" spans="1:8" s="350" customFormat="1" ht="17.100000000000001" customHeight="1">
      <c r="A144" s="113">
        <v>3</v>
      </c>
      <c r="B144" s="64" t="s">
        <v>61</v>
      </c>
      <c r="C144" s="184">
        <f>'Office Minor'!C200</f>
        <v>15</v>
      </c>
      <c r="D144" s="184">
        <f>'Office Minor'!D200</f>
        <v>40.96</v>
      </c>
      <c r="E144" s="184">
        <f>'Office Minor'!E200</f>
        <v>107776</v>
      </c>
      <c r="F144" s="184">
        <f>'Office Minor'!F200</f>
        <v>18914400</v>
      </c>
      <c r="G144" s="184">
        <f>'Office Minor'!G200</f>
        <v>9271485</v>
      </c>
      <c r="H144" s="184">
        <f>'Office Minor'!H200</f>
        <v>120</v>
      </c>
    </row>
    <row r="145" spans="1:8" s="350" customFormat="1" ht="17.100000000000001" customHeight="1">
      <c r="A145" s="113">
        <v>4</v>
      </c>
      <c r="B145" s="64" t="s">
        <v>72</v>
      </c>
      <c r="C145" s="184">
        <f>'Office Minor'!C201</f>
        <v>0</v>
      </c>
      <c r="D145" s="184">
        <f>'Office Minor'!D201</f>
        <v>0</v>
      </c>
      <c r="E145" s="184">
        <f>'Office Minor'!E201</f>
        <v>0</v>
      </c>
      <c r="F145" s="184">
        <f>'Office Minor'!F201</f>
        <v>0</v>
      </c>
      <c r="G145" s="184">
        <f>'Office Minor'!G201</f>
        <v>0</v>
      </c>
      <c r="H145" s="184">
        <f>'Office Minor'!H201</f>
        <v>0</v>
      </c>
    </row>
    <row r="146" spans="1:8" s="350" customFormat="1" ht="17.100000000000001" customHeight="1">
      <c r="A146" s="113">
        <v>5</v>
      </c>
      <c r="B146" s="64" t="s">
        <v>59</v>
      </c>
      <c r="C146" s="184">
        <f>'Office Minor'!C202+'Office Minor'!C433</f>
        <v>17</v>
      </c>
      <c r="D146" s="184">
        <f>'Office Minor'!D202+'Office Minor'!D433</f>
        <v>33.513400000000004</v>
      </c>
      <c r="E146" s="184">
        <f>'Office Minor'!E202+'Office Minor'!E433</f>
        <v>222130</v>
      </c>
      <c r="F146" s="184">
        <f>'Office Minor'!F202+'Office Minor'!F433</f>
        <v>34159500</v>
      </c>
      <c r="G146" s="184">
        <f>'Office Minor'!G202+'Office Minor'!G433</f>
        <v>18882000</v>
      </c>
      <c r="H146" s="184">
        <f>'Office Minor'!H202+'Office Minor'!H433</f>
        <v>135</v>
      </c>
    </row>
    <row r="147" spans="1:8" s="350" customFormat="1" ht="17.100000000000001" customHeight="1">
      <c r="A147" s="113">
        <v>6</v>
      </c>
      <c r="B147" s="135" t="s">
        <v>58</v>
      </c>
      <c r="C147" s="184">
        <f>'Office Minor'!C203+'Office Minor'!C435</f>
        <v>1</v>
      </c>
      <c r="D147" s="184">
        <f>'Office Minor'!D203+'Office Minor'!D435</f>
        <v>173.51</v>
      </c>
      <c r="E147" s="184">
        <f>'Office Minor'!E203+'Office Minor'!E435</f>
        <v>200427</v>
      </c>
      <c r="F147" s="184">
        <f>'Office Minor'!F203+'Office Minor'!F435</f>
        <v>74442700</v>
      </c>
      <c r="G147" s="184">
        <f>'Office Minor'!G203+'Office Minor'!G435</f>
        <v>2366550</v>
      </c>
      <c r="H147" s="184">
        <f>'Office Minor'!H203+'Office Minor'!H435</f>
        <v>200</v>
      </c>
    </row>
    <row r="148" spans="1:8" s="350" customFormat="1" ht="17.100000000000001" customHeight="1">
      <c r="A148" s="113">
        <v>7</v>
      </c>
      <c r="B148" s="341" t="s">
        <v>43</v>
      </c>
      <c r="C148" s="184">
        <f>'Office Minor'!C204</f>
        <v>1</v>
      </c>
      <c r="D148" s="184">
        <f>'Office Minor'!D204</f>
        <v>59.511000000000003</v>
      </c>
      <c r="E148" s="184">
        <f>'Office Minor'!E204</f>
        <v>34533</v>
      </c>
      <c r="F148" s="184">
        <f>'Office Minor'!F204</f>
        <v>34533000</v>
      </c>
      <c r="G148" s="184">
        <f>'Office Minor'!G204</f>
        <v>6436000</v>
      </c>
      <c r="H148" s="184">
        <f>'Office Minor'!H204</f>
        <v>143</v>
      </c>
    </row>
    <row r="149" spans="1:8" s="350" customFormat="1" ht="17.100000000000001" customHeight="1">
      <c r="A149" s="113">
        <v>8</v>
      </c>
      <c r="B149" s="286" t="s">
        <v>347</v>
      </c>
      <c r="C149" s="184">
        <f>'Office Minor'!C205</f>
        <v>4</v>
      </c>
      <c r="D149" s="184">
        <f>'Office Minor'!D205</f>
        <v>74.492999999999995</v>
      </c>
      <c r="E149" s="184">
        <f>'Office Minor'!E205</f>
        <v>9225</v>
      </c>
      <c r="F149" s="184">
        <f>'Office Minor'!F205</f>
        <v>2306250</v>
      </c>
      <c r="G149" s="184">
        <f>'Office Minor'!G205</f>
        <v>462000</v>
      </c>
      <c r="H149" s="184">
        <f>'Office Minor'!H205</f>
        <v>8</v>
      </c>
    </row>
    <row r="150" spans="1:8" s="350" customFormat="1" ht="17.100000000000001" customHeight="1">
      <c r="A150" s="113"/>
      <c r="B150" s="64" t="s">
        <v>74</v>
      </c>
      <c r="C150" s="184">
        <f>'Office Minor'!C206+'Office Minor'!C191</f>
        <v>0</v>
      </c>
      <c r="D150" s="184">
        <f>'Office Minor'!D206+'Office Minor'!D191</f>
        <v>0</v>
      </c>
      <c r="E150" s="184">
        <f>'Office Minor'!E206+'Office Minor'!E191</f>
        <v>0</v>
      </c>
      <c r="F150" s="184">
        <f>'Office Minor'!F206+'Office Minor'!F191</f>
        <v>0</v>
      </c>
      <c r="G150" s="184">
        <v>22050000</v>
      </c>
      <c r="H150" s="184">
        <f>'Office Minor'!H206+'Office Minor'!H191</f>
        <v>0</v>
      </c>
    </row>
    <row r="151" spans="1:8" s="350" customFormat="1" ht="17.100000000000001" customHeight="1">
      <c r="A151" s="113"/>
      <c r="B151" s="64" t="s">
        <v>48</v>
      </c>
      <c r="C151" s="184">
        <f>'Office Minor'!C207+'Office Minor'!C192</f>
        <v>0</v>
      </c>
      <c r="D151" s="184">
        <f>'Office Minor'!D207+'Office Minor'!D192</f>
        <v>0</v>
      </c>
      <c r="E151" s="184">
        <f>'Office Minor'!E207+'Office Minor'!E192</f>
        <v>0</v>
      </c>
      <c r="F151" s="184">
        <f>'Office Minor'!F207+'Office Minor'!F192</f>
        <v>0</v>
      </c>
      <c r="G151" s="184">
        <f>'Office Minor'!G207+'Office Minor'!G192</f>
        <v>12882495</v>
      </c>
      <c r="H151" s="184">
        <f>'Office Minor'!H207+'Office Minor'!H192</f>
        <v>0</v>
      </c>
    </row>
    <row r="152" spans="1:8" s="350" customFormat="1" ht="17.100000000000001" customHeight="1">
      <c r="A152" s="881" t="s">
        <v>49</v>
      </c>
      <c r="B152" s="882"/>
      <c r="C152" s="565">
        <f t="shared" ref="C152:H152" si="10">SUM(C142:C151)</f>
        <v>948</v>
      </c>
      <c r="D152" s="566">
        <f t="shared" si="10"/>
        <v>2453.8944000000001</v>
      </c>
      <c r="E152" s="565">
        <f t="shared" si="10"/>
        <v>3746291</v>
      </c>
      <c r="F152" s="565">
        <f t="shared" si="10"/>
        <v>1814890200</v>
      </c>
      <c r="G152" s="565">
        <f t="shared" si="10"/>
        <v>515137795</v>
      </c>
      <c r="H152" s="565">
        <f t="shared" si="10"/>
        <v>10463</v>
      </c>
    </row>
    <row r="153" spans="1:8" s="350" customFormat="1" ht="17.100000000000001" customHeight="1">
      <c r="A153" s="403"/>
      <c r="B153" s="403"/>
      <c r="C153" s="403"/>
      <c r="D153" s="403"/>
      <c r="E153" s="403"/>
      <c r="F153" s="403"/>
      <c r="G153" s="403"/>
      <c r="H153" s="403"/>
    </row>
    <row r="154" spans="1:8" s="350" customFormat="1" ht="17.100000000000001" customHeight="1">
      <c r="A154" s="838" t="s">
        <v>253</v>
      </c>
      <c r="B154" s="838"/>
      <c r="C154" s="838"/>
      <c r="D154" s="838"/>
      <c r="E154" s="838"/>
      <c r="F154" s="838"/>
      <c r="G154" s="838"/>
      <c r="H154" s="838"/>
    </row>
    <row r="155" spans="1:8" s="350" customFormat="1" ht="17.100000000000001" customHeight="1">
      <c r="A155" s="819" t="s">
        <v>182</v>
      </c>
      <c r="B155" s="819" t="s">
        <v>3</v>
      </c>
      <c r="C155" s="819" t="s">
        <v>4</v>
      </c>
      <c r="D155" s="609" t="s">
        <v>5</v>
      </c>
      <c r="E155" s="710" t="s">
        <v>6</v>
      </c>
      <c r="F155" s="60" t="s">
        <v>7</v>
      </c>
      <c r="G155" s="60" t="s">
        <v>8</v>
      </c>
      <c r="H155" s="710" t="s">
        <v>9</v>
      </c>
    </row>
    <row r="156" spans="1:8" s="350" customFormat="1" ht="17.100000000000001" customHeight="1">
      <c r="A156" s="820"/>
      <c r="B156" s="820"/>
      <c r="C156" s="820"/>
      <c r="D156" s="347" t="s">
        <v>77</v>
      </c>
      <c r="E156" s="4" t="s">
        <v>78</v>
      </c>
      <c r="F156" s="62" t="s">
        <v>79</v>
      </c>
      <c r="G156" s="62" t="s">
        <v>79</v>
      </c>
      <c r="H156" s="4" t="s">
        <v>12</v>
      </c>
    </row>
    <row r="157" spans="1:8" s="350" customFormat="1" ht="17.100000000000001" customHeight="1">
      <c r="A157" s="110">
        <v>1</v>
      </c>
      <c r="B157" s="64" t="s">
        <v>59</v>
      </c>
      <c r="C157" s="135">
        <f>'Office Minor'!C226+'Office Minor'!C507</f>
        <v>18</v>
      </c>
      <c r="D157" s="135">
        <f>'Office Minor'!D226+'Office Minor'!D507</f>
        <v>149.04999999999998</v>
      </c>
      <c r="E157" s="135">
        <f>'Office Minor'!E226+'Office Minor'!E507</f>
        <v>21995.09</v>
      </c>
      <c r="F157" s="135">
        <f>'Office Minor'!F226+'Office Minor'!F507</f>
        <v>2419459.9</v>
      </c>
      <c r="G157" s="135">
        <f>'Office Minor'!G226+'Office Minor'!G507</f>
        <v>3667622</v>
      </c>
      <c r="H157" s="135">
        <f>'Office Minor'!H226+'Office Minor'!H507</f>
        <v>3</v>
      </c>
    </row>
    <row r="158" spans="1:8" s="350" customFormat="1" ht="17.100000000000001" customHeight="1">
      <c r="A158" s="110">
        <v>2</v>
      </c>
      <c r="B158" s="64" t="s">
        <v>62</v>
      </c>
      <c r="C158" s="135">
        <v>14</v>
      </c>
      <c r="D158" s="135">
        <v>14</v>
      </c>
      <c r="E158" s="135">
        <v>365596.94500000001</v>
      </c>
      <c r="F158" s="135">
        <v>71977397.799999997</v>
      </c>
      <c r="G158" s="135">
        <v>759736</v>
      </c>
      <c r="H158" s="135">
        <v>10</v>
      </c>
    </row>
    <row r="159" spans="1:8" s="350" customFormat="1" ht="17.100000000000001" customHeight="1">
      <c r="A159" s="110">
        <v>3</v>
      </c>
      <c r="B159" s="64" t="s">
        <v>58</v>
      </c>
      <c r="C159" s="135">
        <f>'Office Minor'!C228+'Office Minor'!C512</f>
        <v>0</v>
      </c>
      <c r="D159" s="135">
        <f>'Office Minor'!D228+'Office Minor'!D512</f>
        <v>1831.8</v>
      </c>
      <c r="E159" s="135">
        <f>'Office Minor'!E228+'Office Minor'!E512</f>
        <v>413857</v>
      </c>
      <c r="F159" s="135">
        <f>'Office Minor'!F228+'Office Minor'!F512</f>
        <v>77569400</v>
      </c>
      <c r="G159" s="135">
        <f>'Office Minor'!G228+'Office Minor'!G512</f>
        <v>15673307</v>
      </c>
      <c r="H159" s="135">
        <f>'Office Minor'!H228+'Office Minor'!H512</f>
        <v>0</v>
      </c>
    </row>
    <row r="160" spans="1:8" s="350" customFormat="1" ht="17.100000000000001" customHeight="1">
      <c r="A160" s="110">
        <v>4</v>
      </c>
      <c r="B160" s="64" t="s">
        <v>142</v>
      </c>
      <c r="C160" s="135">
        <f>'Office Minor'!C229+'Office Minor'!C434</f>
        <v>4</v>
      </c>
      <c r="D160" s="135">
        <f>'Office Minor'!D229+'Office Minor'!D434</f>
        <v>4</v>
      </c>
      <c r="E160" s="135">
        <f>'Office Minor'!E229+'Office Minor'!E434</f>
        <v>797530</v>
      </c>
      <c r="F160" s="135">
        <f>'Office Minor'!F229+'Office Minor'!F434</f>
        <v>518894500</v>
      </c>
      <c r="G160" s="135">
        <f>'Office Minor'!G229+'Office Minor'!G434</f>
        <v>22390125</v>
      </c>
      <c r="H160" s="135">
        <f>'Office Minor'!H229+'Office Minor'!H434</f>
        <v>12</v>
      </c>
    </row>
    <row r="161" spans="1:8" s="350" customFormat="1" ht="17.100000000000001" customHeight="1">
      <c r="A161" s="110">
        <v>5</v>
      </c>
      <c r="B161" s="330" t="s">
        <v>66</v>
      </c>
      <c r="C161" s="135">
        <f>'Office Minor'!C511</f>
        <v>0</v>
      </c>
      <c r="D161" s="135">
        <f>'Office Minor'!D511</f>
        <v>0</v>
      </c>
      <c r="E161" s="135">
        <f>'Office Minor'!E511</f>
        <v>1340718</v>
      </c>
      <c r="F161" s="135">
        <f>'Office Minor'!F511</f>
        <v>53628739.32</v>
      </c>
      <c r="G161" s="135">
        <f>'Office Minor'!G511</f>
        <v>71544237</v>
      </c>
      <c r="H161" s="135">
        <f>'Office Minor'!H511</f>
        <v>3200</v>
      </c>
    </row>
    <row r="162" spans="1:8" s="350" customFormat="1" ht="17.100000000000001" customHeight="1">
      <c r="A162" s="110">
        <v>6</v>
      </c>
      <c r="B162" s="64" t="s">
        <v>70</v>
      </c>
      <c r="C162" s="135">
        <f>'Office Minor'!C230</f>
        <v>0</v>
      </c>
      <c r="D162" s="135">
        <f>'Office Minor'!D230</f>
        <v>0</v>
      </c>
      <c r="E162" s="135">
        <f>'Office Minor'!E230</f>
        <v>47243</v>
      </c>
      <c r="F162" s="135">
        <f>'Office Minor'!F230</f>
        <v>23621500</v>
      </c>
      <c r="G162" s="135">
        <f>'Office Minor'!G230</f>
        <v>4724314</v>
      </c>
      <c r="H162" s="135">
        <f>'Office Minor'!H230</f>
        <v>0</v>
      </c>
    </row>
    <row r="163" spans="1:8" s="350" customFormat="1" ht="17.100000000000001" customHeight="1">
      <c r="A163" s="110">
        <v>7</v>
      </c>
      <c r="B163" s="64" t="s">
        <v>53</v>
      </c>
      <c r="C163" s="135">
        <f>'Office Minor'!C231</f>
        <v>0</v>
      </c>
      <c r="D163" s="135">
        <f>'Office Minor'!D231</f>
        <v>0</v>
      </c>
      <c r="E163" s="135">
        <f>'Office Minor'!E231</f>
        <v>91725</v>
      </c>
      <c r="F163" s="135">
        <f>'Office Minor'!F231</f>
        <v>11007000</v>
      </c>
      <c r="G163" s="135">
        <f>'Office Minor'!G231</f>
        <v>2751757</v>
      </c>
      <c r="H163" s="135">
        <f>'Office Minor'!H231</f>
        <v>0</v>
      </c>
    </row>
    <row r="164" spans="1:8" s="350" customFormat="1" ht="17.100000000000001" customHeight="1">
      <c r="A164" s="110">
        <v>8</v>
      </c>
      <c r="B164" s="64" t="s">
        <v>204</v>
      </c>
      <c r="C164" s="135">
        <f>'Office Minor'!C506</f>
        <v>3</v>
      </c>
      <c r="D164" s="135">
        <f>'Office Minor'!D506</f>
        <v>2.02</v>
      </c>
      <c r="E164" s="135">
        <f>'Office Minor'!E506</f>
        <v>0</v>
      </c>
      <c r="F164" s="135">
        <f>'Office Minor'!F506</f>
        <v>0</v>
      </c>
      <c r="G164" s="135">
        <f>'Office Minor'!G506</f>
        <v>172832</v>
      </c>
      <c r="H164" s="135">
        <f>'Office Minor'!H506</f>
        <v>3</v>
      </c>
    </row>
    <row r="165" spans="1:8" s="350" customFormat="1" ht="17.100000000000001" customHeight="1">
      <c r="A165" s="110">
        <v>9</v>
      </c>
      <c r="B165" s="64" t="s">
        <v>64</v>
      </c>
      <c r="C165" s="135">
        <f>'Office Minor'!C232</f>
        <v>0</v>
      </c>
      <c r="D165" s="135">
        <f>'Office Minor'!D232</f>
        <v>0</v>
      </c>
      <c r="E165" s="135">
        <f>'Office Minor'!E232</f>
        <v>229773</v>
      </c>
      <c r="F165" s="135">
        <f>'Office Minor'!F232</f>
        <v>25275030</v>
      </c>
      <c r="G165" s="135">
        <f>'Office Minor'!G232</f>
        <v>12831702</v>
      </c>
      <c r="H165" s="135">
        <f>'Office Minor'!H232</f>
        <v>0</v>
      </c>
    </row>
    <row r="166" spans="1:8" s="350" customFormat="1" ht="17.100000000000001" customHeight="1">
      <c r="A166" s="110">
        <v>10</v>
      </c>
      <c r="B166" s="64" t="s">
        <v>73</v>
      </c>
      <c r="C166" s="135">
        <f>'Office Minor'!C233</f>
        <v>0</v>
      </c>
      <c r="D166" s="135">
        <f>'Office Minor'!D233</f>
        <v>0</v>
      </c>
      <c r="E166" s="135">
        <f>'Office Minor'!E233</f>
        <v>0</v>
      </c>
      <c r="F166" s="135">
        <f>'Office Minor'!F233</f>
        <v>0</v>
      </c>
      <c r="G166" s="135">
        <f>'Office Minor'!G233</f>
        <v>0</v>
      </c>
      <c r="H166" s="135">
        <f>'Office Minor'!H233</f>
        <v>0</v>
      </c>
    </row>
    <row r="167" spans="1:8" s="350" customFormat="1" ht="17.100000000000001" customHeight="1">
      <c r="A167" s="110">
        <v>11</v>
      </c>
      <c r="B167" s="64" t="s">
        <v>194</v>
      </c>
      <c r="C167" s="135">
        <f>'Office Minor'!C234</f>
        <v>0</v>
      </c>
      <c r="D167" s="135">
        <f>'Office Minor'!D234</f>
        <v>0</v>
      </c>
      <c r="E167" s="135">
        <f>'Office Minor'!E234</f>
        <v>20712</v>
      </c>
      <c r="F167" s="135">
        <f>'Office Minor'!F234</f>
        <v>2899680</v>
      </c>
      <c r="G167" s="135">
        <f>'Office Minor'!G234</f>
        <v>1156661</v>
      </c>
      <c r="H167" s="135">
        <f>'Office Minor'!H234</f>
        <v>0</v>
      </c>
    </row>
    <row r="168" spans="1:8" s="350" customFormat="1" ht="17.100000000000001" customHeight="1">
      <c r="A168" s="110">
        <v>12</v>
      </c>
      <c r="B168" s="64" t="s">
        <v>188</v>
      </c>
      <c r="C168" s="135">
        <f>'Office Minor'!C235</f>
        <v>0</v>
      </c>
      <c r="D168" s="135">
        <f>'Office Minor'!D235</f>
        <v>0</v>
      </c>
      <c r="E168" s="135">
        <f>'Office Minor'!E235</f>
        <v>20520</v>
      </c>
      <c r="F168" s="135">
        <f>'Office Minor'!F235</f>
        <v>2257200</v>
      </c>
      <c r="G168" s="135">
        <f>'Office Minor'!G235</f>
        <v>1145939</v>
      </c>
      <c r="H168" s="135">
        <f>'Office Minor'!H235</f>
        <v>0</v>
      </c>
    </row>
    <row r="169" spans="1:8" s="350" customFormat="1" ht="17.100000000000001" customHeight="1">
      <c r="A169" s="110">
        <v>13</v>
      </c>
      <c r="B169" s="64" t="s">
        <v>57</v>
      </c>
      <c r="C169" s="135">
        <f>'Office Minor'!C510</f>
        <v>1</v>
      </c>
      <c r="D169" s="135">
        <f>'Office Minor'!D510</f>
        <v>3</v>
      </c>
      <c r="E169" s="135">
        <f>'Office Minor'!E510</f>
        <v>595</v>
      </c>
      <c r="F169" s="135">
        <f>'Office Minor'!F510</f>
        <v>154700</v>
      </c>
      <c r="G169" s="135">
        <f>'Office Minor'!G510</f>
        <v>78750</v>
      </c>
      <c r="H169" s="135">
        <f>'Office Minor'!H510</f>
        <v>1</v>
      </c>
    </row>
    <row r="170" spans="1:8" s="350" customFormat="1" ht="17.100000000000001" customHeight="1">
      <c r="A170" s="110">
        <v>14</v>
      </c>
      <c r="B170" s="64" t="s">
        <v>61</v>
      </c>
      <c r="C170" s="135">
        <f>'Office Minor'!C236+'Office Minor'!C509</f>
        <v>25</v>
      </c>
      <c r="D170" s="135">
        <f>'Office Minor'!D236+'Office Minor'!D509</f>
        <v>91.39</v>
      </c>
      <c r="E170" s="135">
        <f>'Office Minor'!E236+'Office Minor'!E509</f>
        <v>6743</v>
      </c>
      <c r="F170" s="135">
        <f>'Office Minor'!F236+'Office Minor'!F509</f>
        <v>7200500</v>
      </c>
      <c r="G170" s="135">
        <f>'Office Minor'!G236+'Office Minor'!G509</f>
        <v>7525531</v>
      </c>
      <c r="H170" s="135">
        <f>'Office Minor'!H236+'Office Minor'!H509</f>
        <v>4</v>
      </c>
    </row>
    <row r="171" spans="1:8" s="350" customFormat="1" ht="17.100000000000001" customHeight="1">
      <c r="A171" s="110">
        <v>15</v>
      </c>
      <c r="B171" s="64" t="s">
        <v>43</v>
      </c>
      <c r="C171" s="135">
        <f>'Office Minor'!C237</f>
        <v>0</v>
      </c>
      <c r="D171" s="135">
        <f>'Office Minor'!D237</f>
        <v>0</v>
      </c>
      <c r="E171" s="135">
        <f>'Office Minor'!E237</f>
        <v>169800</v>
      </c>
      <c r="F171" s="135">
        <f>'Office Minor'!F237</f>
        <v>84900000</v>
      </c>
      <c r="G171" s="135">
        <f>'Office Minor'!G237</f>
        <v>13535000</v>
      </c>
      <c r="H171" s="135">
        <f>'Office Minor'!H237</f>
        <v>0</v>
      </c>
    </row>
    <row r="172" spans="1:8" s="350" customFormat="1" ht="17.100000000000001" customHeight="1">
      <c r="A172" s="110">
        <v>16</v>
      </c>
      <c r="B172" s="174" t="s">
        <v>25</v>
      </c>
      <c r="C172" s="135">
        <f>'Office Minor'!C238+'Office Minor'!C514</f>
        <v>12</v>
      </c>
      <c r="D172" s="135">
        <f>'Office Minor'!D238+'Office Minor'!D514</f>
        <v>193.5761</v>
      </c>
      <c r="E172" s="135">
        <f>'Office Minor'!E238+'Office Minor'!E514</f>
        <v>286590.3</v>
      </c>
      <c r="F172" s="135">
        <f>'Office Minor'!F238+'Office Minor'!F514</f>
        <v>101076118</v>
      </c>
      <c r="G172" s="135">
        <f>'Office Minor'!G238+'Office Minor'!G514</f>
        <v>13456671</v>
      </c>
      <c r="H172" s="135">
        <f>'Office Minor'!H238+'Office Minor'!H514</f>
        <v>295</v>
      </c>
    </row>
    <row r="173" spans="1:8" s="350" customFormat="1" ht="17.100000000000001" customHeight="1">
      <c r="A173" s="110">
        <v>17</v>
      </c>
      <c r="B173" s="342" t="s">
        <v>163</v>
      </c>
      <c r="C173" s="135">
        <f>'Office Minor'!C239+'Office Minor'!C513</f>
        <v>49</v>
      </c>
      <c r="D173" s="135">
        <f>'Office Minor'!D239+'Office Minor'!D513</f>
        <v>691.22019999999998</v>
      </c>
      <c r="E173" s="135">
        <f>'Office Minor'!E239+'Office Minor'!E513</f>
        <v>2002198.8</v>
      </c>
      <c r="F173" s="135">
        <f>'Office Minor'!F239+'Office Minor'!F513</f>
        <v>448554820</v>
      </c>
      <c r="G173" s="135">
        <f>'Office Minor'!G239+'Office Minor'!G513</f>
        <v>47837307</v>
      </c>
      <c r="H173" s="135">
        <f>'Office Minor'!H239+'Office Minor'!H513</f>
        <v>1576</v>
      </c>
    </row>
    <row r="174" spans="1:8" s="350" customFormat="1" ht="17.100000000000001" customHeight="1">
      <c r="A174" s="110">
        <v>18</v>
      </c>
      <c r="B174" s="273" t="s">
        <v>39</v>
      </c>
      <c r="C174" s="135">
        <f>'Office Minor'!C240+'Office Minor'!C515</f>
        <v>32</v>
      </c>
      <c r="D174" s="135">
        <f>'Office Minor'!D240+'Office Minor'!D515</f>
        <v>144.92590000000001</v>
      </c>
      <c r="E174" s="135">
        <f>'Office Minor'!E240+'Office Minor'!E515</f>
        <v>26096.799999999999</v>
      </c>
      <c r="F174" s="135">
        <f>'Office Minor'!F240+'Office Minor'!F515</f>
        <v>7829040</v>
      </c>
      <c r="G174" s="135">
        <f>'Office Minor'!G240+'Office Minor'!G515</f>
        <v>1402445.5</v>
      </c>
      <c r="H174" s="135">
        <f>'Office Minor'!H240+'Office Minor'!H515</f>
        <v>250</v>
      </c>
    </row>
    <row r="175" spans="1:8" s="350" customFormat="1" ht="17.100000000000001" customHeight="1">
      <c r="A175" s="110">
        <v>19</v>
      </c>
      <c r="B175" s="273" t="s">
        <v>40</v>
      </c>
      <c r="C175" s="135">
        <f>'Office Minor'!C241</f>
        <v>0</v>
      </c>
      <c r="D175" s="135">
        <f>'Office Minor'!D241</f>
        <v>0</v>
      </c>
      <c r="E175" s="135">
        <f>'Office Minor'!E241</f>
        <v>25289.4</v>
      </c>
      <c r="F175" s="135">
        <f>'Office Minor'!F241</f>
        <v>7586820</v>
      </c>
      <c r="G175" s="135">
        <f>'Office Minor'!G241</f>
        <v>1402445.5</v>
      </c>
      <c r="H175" s="135">
        <f>'Office Minor'!H241</f>
        <v>0</v>
      </c>
    </row>
    <row r="176" spans="1:8" s="350" customFormat="1" ht="17.100000000000001" customHeight="1">
      <c r="A176" s="113"/>
      <c r="B176" s="64" t="s">
        <v>74</v>
      </c>
      <c r="C176" s="135"/>
      <c r="D176" s="135"/>
      <c r="E176" s="135"/>
      <c r="F176" s="135"/>
      <c r="G176" s="135">
        <v>18432361</v>
      </c>
      <c r="H176" s="135"/>
    </row>
    <row r="177" spans="1:8" s="350" customFormat="1" ht="17.100000000000001" customHeight="1">
      <c r="A177" s="113"/>
      <c r="B177" s="64" t="s">
        <v>48</v>
      </c>
      <c r="C177" s="135"/>
      <c r="D177" s="135"/>
      <c r="E177" s="135"/>
      <c r="F177" s="135"/>
      <c r="G177" s="135">
        <f>'Office Minor'!G243+'Office Minor'!G517</f>
        <v>8020802</v>
      </c>
      <c r="H177" s="135"/>
    </row>
    <row r="178" spans="1:8" s="350" customFormat="1" ht="17.100000000000001" customHeight="1">
      <c r="A178" s="881" t="s">
        <v>49</v>
      </c>
      <c r="B178" s="882"/>
      <c r="C178" s="565">
        <f t="shared" ref="C178:H178" si="11">SUM(C157:C177)</f>
        <v>158</v>
      </c>
      <c r="D178" s="566">
        <f t="shared" si="11"/>
        <v>3124.9821999999995</v>
      </c>
      <c r="E178" s="565">
        <f t="shared" si="11"/>
        <v>5866983.335</v>
      </c>
      <c r="F178" s="565">
        <f t="shared" si="11"/>
        <v>1446851905.02</v>
      </c>
      <c r="G178" s="565">
        <f t="shared" si="11"/>
        <v>248509545</v>
      </c>
      <c r="H178" s="565">
        <f t="shared" si="11"/>
        <v>5354</v>
      </c>
    </row>
    <row r="179" spans="1:8" s="350" customFormat="1" ht="17.100000000000001" customHeight="1">
      <c r="A179" s="403"/>
      <c r="B179" s="403"/>
      <c r="C179" s="403"/>
      <c r="D179" s="403"/>
      <c r="E179" s="403"/>
      <c r="F179" s="403"/>
      <c r="G179" s="403"/>
      <c r="H179" s="403"/>
    </row>
    <row r="180" spans="1:8" s="350" customFormat="1" ht="17.100000000000001" customHeight="1">
      <c r="A180" s="838" t="s">
        <v>288</v>
      </c>
      <c r="B180" s="838"/>
      <c r="C180" s="838"/>
      <c r="D180" s="838"/>
      <c r="E180" s="838"/>
      <c r="F180" s="838"/>
      <c r="G180" s="838"/>
      <c r="H180" s="838"/>
    </row>
    <row r="181" spans="1:8" s="350" customFormat="1" ht="17.100000000000001" customHeight="1">
      <c r="A181" s="819" t="s">
        <v>182</v>
      </c>
      <c r="B181" s="819" t="s">
        <v>3</v>
      </c>
      <c r="C181" s="819" t="s">
        <v>4</v>
      </c>
      <c r="D181" s="600" t="s">
        <v>5</v>
      </c>
      <c r="E181" s="52" t="s">
        <v>6</v>
      </c>
      <c r="F181" s="51" t="s">
        <v>7</v>
      </c>
      <c r="G181" s="51" t="s">
        <v>8</v>
      </c>
      <c r="H181" s="52" t="s">
        <v>9</v>
      </c>
    </row>
    <row r="182" spans="1:8" s="350" customFormat="1" ht="17.100000000000001" customHeight="1">
      <c r="A182" s="820"/>
      <c r="B182" s="820"/>
      <c r="C182" s="820"/>
      <c r="D182" s="343" t="s">
        <v>77</v>
      </c>
      <c r="E182" s="55" t="s">
        <v>78</v>
      </c>
      <c r="F182" s="58" t="s">
        <v>79</v>
      </c>
      <c r="G182" s="58" t="s">
        <v>79</v>
      </c>
      <c r="H182" s="55" t="s">
        <v>12</v>
      </c>
    </row>
    <row r="183" spans="1:8" s="350" customFormat="1" ht="17.100000000000001" customHeight="1">
      <c r="A183" s="110">
        <v>1</v>
      </c>
      <c r="B183" s="64" t="s">
        <v>61</v>
      </c>
      <c r="C183" s="64">
        <f>'Office Minor'!C214</f>
        <v>53</v>
      </c>
      <c r="D183" s="64">
        <f>'Office Minor'!D214</f>
        <v>118.44</v>
      </c>
      <c r="E183" s="64">
        <f>'Office Minor'!E214</f>
        <v>108253</v>
      </c>
      <c r="F183" s="64">
        <f>'Office Minor'!F214</f>
        <v>378885500</v>
      </c>
      <c r="G183" s="64">
        <f>'Office Minor'!G214</f>
        <v>25885000</v>
      </c>
      <c r="H183" s="64">
        <f>'Office Minor'!H214</f>
        <v>4</v>
      </c>
    </row>
    <row r="184" spans="1:8" s="350" customFormat="1" ht="17.100000000000001" customHeight="1">
      <c r="A184" s="110">
        <v>2</v>
      </c>
      <c r="B184" s="64" t="s">
        <v>62</v>
      </c>
      <c r="C184" s="64">
        <f>'Office Minor'!C215</f>
        <v>156</v>
      </c>
      <c r="D184" s="64">
        <f>'Office Minor'!D215</f>
        <v>121.95</v>
      </c>
      <c r="E184" s="64">
        <f>'Office Minor'!E215</f>
        <v>3936998</v>
      </c>
      <c r="F184" s="64">
        <f>'Office Minor'!F215</f>
        <v>688974650</v>
      </c>
      <c r="G184" s="64">
        <f>'Office Minor'!G215</f>
        <v>90658360</v>
      </c>
      <c r="H184" s="64">
        <f>'Office Minor'!H215</f>
        <v>11</v>
      </c>
    </row>
    <row r="185" spans="1:8" s="350" customFormat="1" ht="17.100000000000001" customHeight="1">
      <c r="A185" s="110">
        <f>+A184+1</f>
        <v>3</v>
      </c>
      <c r="B185" s="64" t="s">
        <v>53</v>
      </c>
      <c r="C185" s="64">
        <f>'Office Minor'!C216</f>
        <v>11</v>
      </c>
      <c r="D185" s="64">
        <f>'Office Minor'!D216</f>
        <v>11</v>
      </c>
      <c r="E185" s="64">
        <f>'Office Minor'!E216</f>
        <v>405240</v>
      </c>
      <c r="F185" s="64">
        <f>'Office Minor'!F216</f>
        <v>648384000</v>
      </c>
      <c r="G185" s="64">
        <f>'Office Minor'!G216</f>
        <v>10131013</v>
      </c>
      <c r="H185" s="64">
        <f>'Office Minor'!H216</f>
        <v>15</v>
      </c>
    </row>
    <row r="186" spans="1:8" s="350" customFormat="1" ht="17.100000000000001" customHeight="1">
      <c r="A186" s="110">
        <f>+A185+1</f>
        <v>4</v>
      </c>
      <c r="B186" s="64" t="s">
        <v>70</v>
      </c>
      <c r="C186" s="64">
        <f>'Office Minor'!C217</f>
        <v>0</v>
      </c>
      <c r="D186" s="64">
        <f>'Office Minor'!D217</f>
        <v>0</v>
      </c>
      <c r="E186" s="64">
        <f>'Office Minor'!E217</f>
        <v>168981</v>
      </c>
      <c r="F186" s="64">
        <f>'Office Minor'!F217</f>
        <v>27036960</v>
      </c>
      <c r="G186" s="64">
        <f>'Office Minor'!G217</f>
        <v>3886572</v>
      </c>
      <c r="H186" s="64">
        <f>'Office Minor'!H217</f>
        <v>5</v>
      </c>
    </row>
    <row r="187" spans="1:8" s="350" customFormat="1" ht="17.100000000000001" customHeight="1">
      <c r="A187" s="110"/>
      <c r="B187" s="64" t="s">
        <v>74</v>
      </c>
      <c r="C187" s="64"/>
      <c r="D187" s="64"/>
      <c r="E187" s="64"/>
      <c r="F187" s="64"/>
      <c r="G187" s="64">
        <f>'Office Minor'!G218</f>
        <v>9492589</v>
      </c>
      <c r="H187" s="64"/>
    </row>
    <row r="188" spans="1:8" s="350" customFormat="1" ht="17.100000000000001" customHeight="1">
      <c r="A188" s="110"/>
      <c r="B188" s="64" t="s">
        <v>48</v>
      </c>
      <c r="C188" s="64"/>
      <c r="D188" s="64"/>
      <c r="E188" s="64"/>
      <c r="F188" s="64"/>
      <c r="G188" s="64">
        <f>'Office Minor'!G219</f>
        <v>13658448</v>
      </c>
      <c r="H188" s="64"/>
    </row>
    <row r="189" spans="1:8" s="350" customFormat="1" ht="17.100000000000001" customHeight="1">
      <c r="A189" s="881" t="s">
        <v>49</v>
      </c>
      <c r="B189" s="882"/>
      <c r="C189" s="245">
        <f t="shared" ref="C189:H189" si="12">SUM(C183:C188)</f>
        <v>220</v>
      </c>
      <c r="D189" s="601">
        <f t="shared" si="12"/>
        <v>251.39</v>
      </c>
      <c r="E189" s="245">
        <f t="shared" si="12"/>
        <v>4619472</v>
      </c>
      <c r="F189" s="561">
        <f t="shared" si="12"/>
        <v>1743281110</v>
      </c>
      <c r="G189" s="561">
        <f t="shared" si="12"/>
        <v>153711982</v>
      </c>
      <c r="H189" s="560">
        <f t="shared" si="12"/>
        <v>35</v>
      </c>
    </row>
    <row r="190" spans="1:8" s="350" customFormat="1" ht="17.100000000000001" customHeight="1">
      <c r="A190" s="403"/>
      <c r="B190" s="403"/>
      <c r="C190" s="403"/>
      <c r="D190" s="403"/>
      <c r="E190" s="403"/>
      <c r="F190" s="403"/>
      <c r="G190" s="403"/>
      <c r="H190" s="403"/>
    </row>
    <row r="191" spans="1:8" s="350" customFormat="1" ht="17.100000000000001" customHeight="1">
      <c r="A191" s="838" t="s">
        <v>254</v>
      </c>
      <c r="B191" s="838"/>
      <c r="C191" s="838"/>
      <c r="D191" s="838"/>
      <c r="E191" s="838"/>
      <c r="F191" s="838"/>
      <c r="G191" s="838"/>
      <c r="H191" s="838"/>
    </row>
    <row r="192" spans="1:8" s="350" customFormat="1" ht="17.100000000000001" customHeight="1">
      <c r="A192" s="819" t="s">
        <v>182</v>
      </c>
      <c r="B192" s="819" t="s">
        <v>3</v>
      </c>
      <c r="C192" s="819" t="s">
        <v>4</v>
      </c>
      <c r="D192" s="600" t="s">
        <v>5</v>
      </c>
      <c r="E192" s="52" t="s">
        <v>6</v>
      </c>
      <c r="F192" s="51" t="s">
        <v>7</v>
      </c>
      <c r="G192" s="51" t="s">
        <v>8</v>
      </c>
      <c r="H192" s="52" t="s">
        <v>9</v>
      </c>
    </row>
    <row r="193" spans="1:8" s="350" customFormat="1" ht="17.100000000000001" customHeight="1">
      <c r="A193" s="820"/>
      <c r="B193" s="820"/>
      <c r="C193" s="826"/>
      <c r="D193" s="343" t="s">
        <v>77</v>
      </c>
      <c r="E193" s="343" t="s">
        <v>78</v>
      </c>
      <c r="F193" s="58" t="s">
        <v>79</v>
      </c>
      <c r="G193" s="58" t="s">
        <v>79</v>
      </c>
      <c r="H193" s="55" t="s">
        <v>12</v>
      </c>
    </row>
    <row r="194" spans="1:8" s="350" customFormat="1" ht="17.100000000000001" customHeight="1">
      <c r="A194" s="110">
        <v>1</v>
      </c>
      <c r="B194" s="64" t="s">
        <v>196</v>
      </c>
      <c r="C194" s="286">
        <f>'Office Minor'!C250</f>
        <v>104</v>
      </c>
      <c r="D194" s="286">
        <f>'Office Minor'!D250</f>
        <v>217.85</v>
      </c>
      <c r="E194" s="286">
        <f>'Office Minor'!E250</f>
        <v>160198</v>
      </c>
      <c r="F194" s="286">
        <f>'Office Minor'!F250</f>
        <v>36845540</v>
      </c>
      <c r="G194" s="286">
        <f>'Office Minor'!G250</f>
        <v>50392958</v>
      </c>
      <c r="H194" s="286">
        <f>'Office Minor'!H250</f>
        <v>360</v>
      </c>
    </row>
    <row r="195" spans="1:8" s="350" customFormat="1" ht="17.100000000000001" customHeight="1">
      <c r="A195" s="110">
        <v>2</v>
      </c>
      <c r="B195" s="64" t="s">
        <v>61</v>
      </c>
      <c r="C195" s="286">
        <f>'Office Minor'!C251</f>
        <v>2</v>
      </c>
      <c r="D195" s="286">
        <f>'Office Minor'!D251</f>
        <v>5.2949999999999999</v>
      </c>
      <c r="E195" s="286">
        <f>'Office Minor'!E251</f>
        <v>0</v>
      </c>
      <c r="F195" s="286">
        <f>'Office Minor'!F251</f>
        <v>0</v>
      </c>
      <c r="G195" s="286">
        <f>'Office Minor'!G251</f>
        <v>272000</v>
      </c>
      <c r="H195" s="286">
        <f>'Office Minor'!H251</f>
        <v>0</v>
      </c>
    </row>
    <row r="196" spans="1:8" s="350" customFormat="1" ht="17.100000000000001" customHeight="1">
      <c r="A196" s="110">
        <v>3</v>
      </c>
      <c r="B196" s="279" t="s">
        <v>53</v>
      </c>
      <c r="C196" s="286">
        <f>'Office Minor'!C252</f>
        <v>0</v>
      </c>
      <c r="D196" s="286">
        <f>'Office Minor'!D252</f>
        <v>64.53</v>
      </c>
      <c r="E196" s="286">
        <f>'Office Minor'!E252</f>
        <v>235200</v>
      </c>
      <c r="F196" s="286">
        <f>'Office Minor'!F252</f>
        <v>58800000</v>
      </c>
      <c r="G196" s="286">
        <f>'Office Minor'!G252</f>
        <v>6874000</v>
      </c>
      <c r="H196" s="286">
        <f>'Office Minor'!H252</f>
        <v>0</v>
      </c>
    </row>
    <row r="197" spans="1:8" s="350" customFormat="1" ht="17.100000000000001" customHeight="1">
      <c r="A197" s="110">
        <v>4</v>
      </c>
      <c r="B197" s="279" t="s">
        <v>58</v>
      </c>
      <c r="C197" s="286">
        <f>'Office Minor'!C253</f>
        <v>0</v>
      </c>
      <c r="D197" s="286">
        <f>'Office Minor'!D253</f>
        <v>0</v>
      </c>
      <c r="E197" s="286">
        <f>'Office Minor'!E253</f>
        <v>0</v>
      </c>
      <c r="F197" s="286">
        <f>'Office Minor'!F253</f>
        <v>0</v>
      </c>
      <c r="G197" s="286">
        <f>'Office Minor'!G253</f>
        <v>10709450</v>
      </c>
      <c r="H197" s="286">
        <f>'Office Minor'!H253</f>
        <v>0</v>
      </c>
    </row>
    <row r="198" spans="1:8" s="350" customFormat="1" ht="17.100000000000001" customHeight="1">
      <c r="A198" s="110">
        <v>5</v>
      </c>
      <c r="B198" s="279" t="s">
        <v>39</v>
      </c>
      <c r="C198" s="286">
        <f>'Office Minor'!C254</f>
        <v>1</v>
      </c>
      <c r="D198" s="286">
        <f>'Office Minor'!D254</f>
        <v>99.39</v>
      </c>
      <c r="E198" s="286">
        <f>'Office Minor'!E254</f>
        <v>0</v>
      </c>
      <c r="F198" s="286">
        <f>'Office Minor'!F254</f>
        <v>0</v>
      </c>
      <c r="G198" s="286">
        <f>'Office Minor'!G254</f>
        <v>0</v>
      </c>
      <c r="H198" s="286">
        <f>'Office Minor'!H254</f>
        <v>0</v>
      </c>
    </row>
    <row r="199" spans="1:8" s="350" customFormat="1" ht="17.100000000000001" customHeight="1">
      <c r="A199" s="110">
        <v>6</v>
      </c>
      <c r="B199" s="279" t="s">
        <v>45</v>
      </c>
      <c r="C199" s="286">
        <f>'Office Minor'!C255</f>
        <v>4</v>
      </c>
      <c r="D199" s="286">
        <f>'Office Minor'!D255</f>
        <v>72.05</v>
      </c>
      <c r="E199" s="286">
        <f>'Office Minor'!E255</f>
        <v>0</v>
      </c>
      <c r="F199" s="286">
        <f>'Office Minor'!F255</f>
        <v>0</v>
      </c>
      <c r="G199" s="286">
        <f>'Office Minor'!G255</f>
        <v>0</v>
      </c>
      <c r="H199" s="286">
        <f>'Office Minor'!H255</f>
        <v>0</v>
      </c>
    </row>
    <row r="200" spans="1:8" s="350" customFormat="1" ht="17.100000000000001" customHeight="1">
      <c r="A200" s="110">
        <v>7</v>
      </c>
      <c r="B200" s="277" t="s">
        <v>43</v>
      </c>
      <c r="C200" s="286">
        <f>'Office Minor'!C256</f>
        <v>8</v>
      </c>
      <c r="D200" s="286">
        <f>'Office Minor'!D256</f>
        <v>165.15</v>
      </c>
      <c r="E200" s="286">
        <f>'Office Minor'!E256</f>
        <v>83460</v>
      </c>
      <c r="F200" s="286">
        <f>'Office Minor'!F256</f>
        <v>58422000</v>
      </c>
      <c r="G200" s="286">
        <f>'Office Minor'!G256</f>
        <v>6836150</v>
      </c>
      <c r="H200" s="286">
        <f>'Office Minor'!H256</f>
        <v>40</v>
      </c>
    </row>
    <row r="201" spans="1:8" s="350" customFormat="1" ht="17.100000000000001" customHeight="1">
      <c r="A201" s="110"/>
      <c r="B201" s="64" t="s">
        <v>74</v>
      </c>
      <c r="C201" s="286"/>
      <c r="D201" s="286"/>
      <c r="E201" s="286"/>
      <c r="F201" s="286"/>
      <c r="G201" s="286">
        <f>'Office Minor'!G257</f>
        <v>4275000</v>
      </c>
      <c r="H201" s="286"/>
    </row>
    <row r="202" spans="1:8" s="350" customFormat="1" ht="17.100000000000001" customHeight="1">
      <c r="A202" s="110"/>
      <c r="B202" s="64" t="s">
        <v>48</v>
      </c>
      <c r="C202" s="286"/>
      <c r="D202" s="286"/>
      <c r="E202" s="286"/>
      <c r="F202" s="286"/>
      <c r="G202" s="286">
        <f>'Office Minor'!G258</f>
        <v>6692094</v>
      </c>
      <c r="H202" s="286"/>
    </row>
    <row r="203" spans="1:8" s="350" customFormat="1" ht="17.100000000000001" customHeight="1">
      <c r="A203" s="881" t="s">
        <v>49</v>
      </c>
      <c r="B203" s="882"/>
      <c r="C203" s="52">
        <f t="shared" ref="C203:H203" si="13">SUM(C194:C202)</f>
        <v>119</v>
      </c>
      <c r="D203" s="307">
        <f t="shared" si="13"/>
        <v>624.26499999999999</v>
      </c>
      <c r="E203" s="52">
        <f t="shared" si="13"/>
        <v>478858</v>
      </c>
      <c r="F203" s="52">
        <f t="shared" si="13"/>
        <v>154067540</v>
      </c>
      <c r="G203" s="52">
        <f t="shared" si="13"/>
        <v>86051652</v>
      </c>
      <c r="H203" s="52">
        <f t="shared" si="13"/>
        <v>400</v>
      </c>
    </row>
    <row r="204" spans="1:8" s="350" customFormat="1" ht="17.100000000000001" customHeight="1">
      <c r="A204" s="370"/>
      <c r="B204" s="370"/>
      <c r="C204" s="370"/>
      <c r="D204" s="370"/>
      <c r="E204" s="370"/>
      <c r="F204" s="370"/>
      <c r="G204" s="370"/>
      <c r="H204" s="370"/>
    </row>
    <row r="205" spans="1:8" s="350" customFormat="1" ht="17.100000000000001" customHeight="1">
      <c r="A205" s="838" t="s">
        <v>289</v>
      </c>
      <c r="B205" s="838"/>
      <c r="C205" s="838"/>
      <c r="D205" s="838"/>
      <c r="E205" s="838"/>
      <c r="F205" s="838"/>
      <c r="G205" s="838"/>
      <c r="H205" s="838"/>
    </row>
    <row r="206" spans="1:8" s="350" customFormat="1" ht="17.100000000000001" customHeight="1">
      <c r="A206" s="819" t="s">
        <v>182</v>
      </c>
      <c r="B206" s="819" t="s">
        <v>3</v>
      </c>
      <c r="C206" s="819" t="s">
        <v>4</v>
      </c>
      <c r="D206" s="600" t="s">
        <v>5</v>
      </c>
      <c r="E206" s="52" t="s">
        <v>6</v>
      </c>
      <c r="F206" s="51" t="s">
        <v>7</v>
      </c>
      <c r="G206" s="51" t="s">
        <v>8</v>
      </c>
      <c r="H206" s="52" t="s">
        <v>9</v>
      </c>
    </row>
    <row r="207" spans="1:8" s="350" customFormat="1" ht="17.100000000000001" customHeight="1">
      <c r="A207" s="820"/>
      <c r="B207" s="820"/>
      <c r="C207" s="820"/>
      <c r="D207" s="340" t="s">
        <v>77</v>
      </c>
      <c r="E207" s="340" t="s">
        <v>78</v>
      </c>
      <c r="F207" s="54" t="s">
        <v>79</v>
      </c>
      <c r="G207" s="54" t="s">
        <v>79</v>
      </c>
      <c r="H207" s="56" t="s">
        <v>12</v>
      </c>
    </row>
    <row r="208" spans="1:8" s="350" customFormat="1" ht="17.100000000000001" customHeight="1">
      <c r="A208" s="113">
        <v>1</v>
      </c>
      <c r="B208" s="64" t="s">
        <v>197</v>
      </c>
      <c r="C208" s="184">
        <f>'Office Minor'!C264</f>
        <v>140</v>
      </c>
      <c r="D208" s="184">
        <f>'Office Minor'!D264</f>
        <v>1691.73</v>
      </c>
      <c r="E208" s="184">
        <f>'Office Minor'!E264</f>
        <v>233914</v>
      </c>
      <c r="F208" s="184">
        <f>'Office Minor'!F264</f>
        <v>175435500</v>
      </c>
      <c r="G208" s="184">
        <f>'Office Minor'!G264</f>
        <v>146332131</v>
      </c>
      <c r="H208" s="184">
        <f>'Office Minor'!H264</f>
        <v>750</v>
      </c>
    </row>
    <row r="209" spans="1:8" s="350" customFormat="1" ht="17.100000000000001" customHeight="1">
      <c r="A209" s="113">
        <v>2</v>
      </c>
      <c r="B209" s="64" t="s">
        <v>62</v>
      </c>
      <c r="C209" s="184">
        <f>'Office Minor'!C265</f>
        <v>27</v>
      </c>
      <c r="D209" s="184">
        <f>'Office Minor'!D265</f>
        <v>169.73</v>
      </c>
      <c r="E209" s="184">
        <f>'Office Minor'!E265</f>
        <v>113896</v>
      </c>
      <c r="F209" s="184">
        <f>'Office Minor'!F265</f>
        <v>14237000</v>
      </c>
      <c r="G209" s="184">
        <f>'Office Minor'!G265</f>
        <v>292802</v>
      </c>
      <c r="H209" s="184">
        <f>'Office Minor'!H265</f>
        <v>150</v>
      </c>
    </row>
    <row r="210" spans="1:8" s="350" customFormat="1" ht="17.100000000000001" customHeight="1">
      <c r="A210" s="113">
        <v>3</v>
      </c>
      <c r="B210" s="64" t="s">
        <v>53</v>
      </c>
      <c r="C210" s="184">
        <f>'Office Minor'!C266</f>
        <v>0</v>
      </c>
      <c r="D210" s="184">
        <f>'Office Minor'!D266</f>
        <v>0</v>
      </c>
      <c r="E210" s="184">
        <f>'Office Minor'!E266</f>
        <v>1062600</v>
      </c>
      <c r="F210" s="184">
        <f>'Office Minor'!F266</f>
        <v>850080000</v>
      </c>
      <c r="G210" s="184">
        <f>'Office Minor'!G266</f>
        <v>27752870</v>
      </c>
      <c r="H210" s="184">
        <f>'Office Minor'!H266</f>
        <v>800</v>
      </c>
    </row>
    <row r="211" spans="1:8" s="350" customFormat="1" ht="17.100000000000001" customHeight="1">
      <c r="A211" s="113">
        <v>4</v>
      </c>
      <c r="B211" s="64" t="s">
        <v>58</v>
      </c>
      <c r="C211" s="184">
        <f>'Office Minor'!C267</f>
        <v>0</v>
      </c>
      <c r="D211" s="184">
        <f>'Office Minor'!D267</f>
        <v>0</v>
      </c>
      <c r="E211" s="184">
        <f>'Office Minor'!E267</f>
        <v>0</v>
      </c>
      <c r="F211" s="184">
        <f>'Office Minor'!F267</f>
        <v>0</v>
      </c>
      <c r="G211" s="184">
        <f>'Office Minor'!G267</f>
        <v>797363</v>
      </c>
      <c r="H211" s="184">
        <f>'Office Minor'!H267</f>
        <v>0</v>
      </c>
    </row>
    <row r="212" spans="1:8" s="350" customFormat="1" ht="17.100000000000001" customHeight="1">
      <c r="A212" s="292"/>
      <c r="B212" s="64" t="s">
        <v>74</v>
      </c>
      <c r="C212" s="184"/>
      <c r="D212" s="184"/>
      <c r="E212" s="184"/>
      <c r="F212" s="184"/>
      <c r="G212" s="184">
        <f>'Office Minor'!G268</f>
        <v>32622624</v>
      </c>
      <c r="H212" s="184"/>
    </row>
    <row r="213" spans="1:8" s="350" customFormat="1" ht="17.100000000000001" customHeight="1">
      <c r="A213" s="292"/>
      <c r="B213" s="64" t="s">
        <v>48</v>
      </c>
      <c r="C213" s="184"/>
      <c r="D213" s="184"/>
      <c r="E213" s="184"/>
      <c r="F213" s="184"/>
      <c r="G213" s="184">
        <f>'Office Minor'!G269</f>
        <v>19422210</v>
      </c>
      <c r="H213" s="184"/>
    </row>
    <row r="214" spans="1:8" s="350" customFormat="1" ht="17.100000000000001" customHeight="1">
      <c r="A214" s="881" t="s">
        <v>49</v>
      </c>
      <c r="B214" s="882"/>
      <c r="C214" s="565">
        <f t="shared" ref="C214:H214" si="14">SUM(C208:C213)</f>
        <v>167</v>
      </c>
      <c r="D214" s="566">
        <f t="shared" si="14"/>
        <v>1861.46</v>
      </c>
      <c r="E214" s="565">
        <f t="shared" si="14"/>
        <v>1410410</v>
      </c>
      <c r="F214" s="562">
        <f t="shared" si="14"/>
        <v>1039752500</v>
      </c>
      <c r="G214" s="562">
        <f t="shared" si="14"/>
        <v>227220000</v>
      </c>
      <c r="H214" s="308">
        <f t="shared" si="14"/>
        <v>1700</v>
      </c>
    </row>
    <row r="215" spans="1:8" s="350" customFormat="1" ht="17.100000000000001" customHeight="1">
      <c r="A215" s="370"/>
      <c r="B215" s="370"/>
      <c r="C215" s="370"/>
      <c r="D215" s="370"/>
      <c r="E215" s="370"/>
      <c r="F215" s="370"/>
      <c r="G215" s="370"/>
      <c r="H215" s="370"/>
    </row>
    <row r="216" spans="1:8" s="350" customFormat="1" ht="17.100000000000001" customHeight="1">
      <c r="A216" s="838" t="s">
        <v>255</v>
      </c>
      <c r="B216" s="838"/>
      <c r="C216" s="838"/>
      <c r="D216" s="838"/>
      <c r="E216" s="838"/>
      <c r="F216" s="838"/>
      <c r="G216" s="838"/>
      <c r="H216" s="838"/>
    </row>
    <row r="217" spans="1:8" s="350" customFormat="1" ht="17.100000000000001" customHeight="1">
      <c r="A217" s="819" t="s">
        <v>182</v>
      </c>
      <c r="B217" s="819" t="s">
        <v>3</v>
      </c>
      <c r="C217" s="819" t="s">
        <v>4</v>
      </c>
      <c r="D217" s="600" t="s">
        <v>5</v>
      </c>
      <c r="E217" s="52" t="s">
        <v>6</v>
      </c>
      <c r="F217" s="51" t="s">
        <v>7</v>
      </c>
      <c r="G217" s="51" t="s">
        <v>8</v>
      </c>
      <c r="H217" s="52" t="s">
        <v>9</v>
      </c>
    </row>
    <row r="218" spans="1:8" s="350" customFormat="1" ht="17.100000000000001" customHeight="1">
      <c r="A218" s="820"/>
      <c r="B218" s="820"/>
      <c r="C218" s="820"/>
      <c r="D218" s="340" t="s">
        <v>77</v>
      </c>
      <c r="E218" s="340" t="s">
        <v>78</v>
      </c>
      <c r="F218" s="54" t="s">
        <v>79</v>
      </c>
      <c r="G218" s="54" t="s">
        <v>79</v>
      </c>
      <c r="H218" s="56" t="s">
        <v>12</v>
      </c>
    </row>
    <row r="219" spans="1:8" s="350" customFormat="1" ht="17.100000000000001" customHeight="1">
      <c r="A219" s="186">
        <v>1</v>
      </c>
      <c r="B219" s="64" t="s">
        <v>71</v>
      </c>
      <c r="C219" s="184">
        <f>'Office Minor'!C275</f>
        <v>105</v>
      </c>
      <c r="D219" s="184">
        <f>'Office Minor'!D275</f>
        <v>134.4084</v>
      </c>
      <c r="E219" s="184">
        <f>'Office Minor'!E275</f>
        <v>429574.87</v>
      </c>
      <c r="F219" s="184">
        <f>'Office Minor'!F275</f>
        <v>644362306</v>
      </c>
      <c r="G219" s="184">
        <f>'Office Minor'!G275</f>
        <v>103097969</v>
      </c>
      <c r="H219" s="184">
        <f>'Office Minor'!H275</f>
        <v>1050</v>
      </c>
    </row>
    <row r="220" spans="1:8" s="350" customFormat="1" ht="17.100000000000001" customHeight="1">
      <c r="A220" s="110">
        <f>+A219+1</f>
        <v>2</v>
      </c>
      <c r="B220" s="64" t="s">
        <v>62</v>
      </c>
      <c r="C220" s="184">
        <f>'Office Minor'!C276</f>
        <v>12</v>
      </c>
      <c r="D220" s="184">
        <f>'Office Minor'!D276</f>
        <v>12.28</v>
      </c>
      <c r="E220" s="184">
        <f>'Office Minor'!E276</f>
        <v>139231.57</v>
      </c>
      <c r="F220" s="184">
        <f>'Office Minor'!F276</f>
        <v>20884734.780000001</v>
      </c>
      <c r="G220" s="184">
        <f>'Office Minor'!G276</f>
        <v>3202326</v>
      </c>
      <c r="H220" s="184">
        <f>'Office Minor'!H276</f>
        <v>85</v>
      </c>
    </row>
    <row r="221" spans="1:8" s="350" customFormat="1" ht="17.100000000000001" customHeight="1">
      <c r="A221" s="186">
        <v>3</v>
      </c>
      <c r="B221" s="64" t="s">
        <v>61</v>
      </c>
      <c r="C221" s="184">
        <v>19</v>
      </c>
      <c r="D221" s="184">
        <v>19</v>
      </c>
      <c r="E221" s="184">
        <v>41021</v>
      </c>
      <c r="F221" s="184">
        <v>49225200</v>
      </c>
      <c r="G221" s="184">
        <v>3749440</v>
      </c>
      <c r="H221" s="184">
        <v>320</v>
      </c>
    </row>
    <row r="222" spans="1:8" s="350" customFormat="1" ht="17.100000000000001" customHeight="1">
      <c r="A222" s="186">
        <v>4</v>
      </c>
      <c r="B222" s="64" t="s">
        <v>186</v>
      </c>
      <c r="C222" s="184">
        <f>'Office Minor'!C277+'Office Minor'!C607</f>
        <v>0</v>
      </c>
      <c r="D222" s="184">
        <f>'Office Minor'!D277+'Office Minor'!D607</f>
        <v>0</v>
      </c>
      <c r="E222" s="184">
        <f>'Office Minor'!E277+'Office Minor'!E607</f>
        <v>24326.78</v>
      </c>
      <c r="F222" s="184">
        <f>'Office Minor'!F277+'Office Minor'!F607</f>
        <v>19360626.09</v>
      </c>
      <c r="G222" s="184">
        <f>'Office Minor'!G277+'Office Minor'!G607</f>
        <v>570652</v>
      </c>
      <c r="H222" s="184">
        <f>'Office Minor'!H277+'Office Minor'!H607</f>
        <v>27</v>
      </c>
    </row>
    <row r="223" spans="1:8" s="350" customFormat="1" ht="17.100000000000001" customHeight="1">
      <c r="A223" s="110">
        <v>5</v>
      </c>
      <c r="B223" s="279" t="s">
        <v>26</v>
      </c>
      <c r="C223" s="184">
        <f>'Office Minor'!C278</f>
        <v>0</v>
      </c>
      <c r="D223" s="184">
        <f>'Office Minor'!D278</f>
        <v>0</v>
      </c>
      <c r="E223" s="184">
        <v>5575</v>
      </c>
      <c r="F223" s="184">
        <v>3902500</v>
      </c>
      <c r="G223" s="184">
        <v>503750</v>
      </c>
      <c r="H223" s="184">
        <v>0</v>
      </c>
    </row>
    <row r="224" spans="1:8" s="350" customFormat="1" ht="17.100000000000001" customHeight="1">
      <c r="A224" s="186">
        <v>6</v>
      </c>
      <c r="B224" s="279" t="s">
        <v>53</v>
      </c>
      <c r="C224" s="184">
        <f>'Office Minor'!C279</f>
        <v>0</v>
      </c>
      <c r="D224" s="184">
        <f>'Office Minor'!D279</f>
        <v>0</v>
      </c>
      <c r="E224" s="184">
        <f>'Office Minor'!E279</f>
        <v>43865.4</v>
      </c>
      <c r="F224" s="184">
        <f>'Office Minor'!F279</f>
        <v>24125750</v>
      </c>
      <c r="G224" s="184">
        <f>'Office Minor'!G279</f>
        <v>1096635</v>
      </c>
      <c r="H224" s="184">
        <f>'Office Minor'!H279</f>
        <v>0</v>
      </c>
    </row>
    <row r="225" spans="1:8" s="350" customFormat="1" ht="17.100000000000001" customHeight="1">
      <c r="A225" s="186">
        <v>7</v>
      </c>
      <c r="B225" s="273" t="s">
        <v>45</v>
      </c>
      <c r="C225" s="184">
        <v>30</v>
      </c>
      <c r="D225" s="184">
        <v>1019.2911</v>
      </c>
      <c r="E225" s="184">
        <v>96537.600000000006</v>
      </c>
      <c r="F225" s="184">
        <v>44708000</v>
      </c>
      <c r="G225" s="184">
        <v>10427723</v>
      </c>
      <c r="H225" s="184">
        <v>230</v>
      </c>
    </row>
    <row r="226" spans="1:8" s="350" customFormat="1" ht="17.100000000000001" customHeight="1">
      <c r="A226" s="110"/>
      <c r="B226" s="279" t="s">
        <v>74</v>
      </c>
      <c r="C226" s="184"/>
      <c r="D226" s="184"/>
      <c r="E226" s="184"/>
      <c r="F226" s="184"/>
      <c r="G226" s="184">
        <v>30834000</v>
      </c>
      <c r="H226" s="184"/>
    </row>
    <row r="227" spans="1:8" s="350" customFormat="1" ht="17.100000000000001" customHeight="1">
      <c r="A227" s="110"/>
      <c r="B227" s="64" t="s">
        <v>48</v>
      </c>
      <c r="C227" s="184"/>
      <c r="D227" s="184"/>
      <c r="E227" s="184"/>
      <c r="F227" s="184"/>
      <c r="G227" s="184">
        <v>55329154</v>
      </c>
      <c r="H227" s="184"/>
    </row>
    <row r="228" spans="1:8" s="350" customFormat="1" ht="17.100000000000001" customHeight="1">
      <c r="A228" s="881" t="s">
        <v>49</v>
      </c>
      <c r="B228" s="882"/>
      <c r="C228" s="565">
        <f>SUM(C219:C227)</f>
        <v>166</v>
      </c>
      <c r="D228" s="565">
        <f t="shared" ref="D228:H228" si="15">SUM(D219:D227)</f>
        <v>1184.9794999999999</v>
      </c>
      <c r="E228" s="565">
        <f t="shared" si="15"/>
        <v>780132.22</v>
      </c>
      <c r="F228" s="565">
        <f t="shared" si="15"/>
        <v>806569116.87</v>
      </c>
      <c r="G228" s="565">
        <f t="shared" si="15"/>
        <v>208811649</v>
      </c>
      <c r="H228" s="565">
        <f t="shared" si="15"/>
        <v>1712</v>
      </c>
    </row>
    <row r="229" spans="1:8" s="350" customFormat="1" ht="17.100000000000001" customHeight="1">
      <c r="A229" s="403"/>
      <c r="B229" s="403"/>
      <c r="C229" s="403"/>
      <c r="D229" s="403"/>
      <c r="E229" s="403"/>
      <c r="F229" s="403"/>
      <c r="G229" s="403"/>
      <c r="H229" s="403"/>
    </row>
    <row r="230" spans="1:8" s="350" customFormat="1" ht="17.100000000000001" customHeight="1">
      <c r="A230" s="838" t="s">
        <v>256</v>
      </c>
      <c r="B230" s="838"/>
      <c r="C230" s="838"/>
      <c r="D230" s="838"/>
      <c r="E230" s="838"/>
      <c r="F230" s="838"/>
      <c r="G230" s="838"/>
      <c r="H230" s="838"/>
    </row>
    <row r="231" spans="1:8" s="350" customFormat="1" ht="17.100000000000001" customHeight="1">
      <c r="A231" s="819" t="s">
        <v>182</v>
      </c>
      <c r="B231" s="819" t="s">
        <v>3</v>
      </c>
      <c r="C231" s="819" t="s">
        <v>4</v>
      </c>
      <c r="D231" s="600" t="s">
        <v>5</v>
      </c>
      <c r="E231" s="52" t="s">
        <v>6</v>
      </c>
      <c r="F231" s="51" t="s">
        <v>7</v>
      </c>
      <c r="G231" s="51" t="s">
        <v>8</v>
      </c>
      <c r="H231" s="52" t="s">
        <v>9</v>
      </c>
    </row>
    <row r="232" spans="1:8" s="350" customFormat="1" ht="17.100000000000001" customHeight="1">
      <c r="A232" s="820"/>
      <c r="B232" s="820"/>
      <c r="C232" s="820"/>
      <c r="D232" s="340" t="s">
        <v>77</v>
      </c>
      <c r="E232" s="340" t="s">
        <v>78</v>
      </c>
      <c r="F232" s="54" t="s">
        <v>79</v>
      </c>
      <c r="G232" s="54" t="s">
        <v>79</v>
      </c>
      <c r="H232" s="56" t="s">
        <v>12</v>
      </c>
    </row>
    <row r="233" spans="1:8" s="350" customFormat="1" ht="17.100000000000001" customHeight="1">
      <c r="A233" s="110">
        <v>1</v>
      </c>
      <c r="B233" s="64" t="s">
        <v>53</v>
      </c>
      <c r="C233" s="64">
        <f>'Office Minor'!C301</f>
        <v>0</v>
      </c>
      <c r="D233" s="64">
        <f>'Office Minor'!D301</f>
        <v>0</v>
      </c>
      <c r="E233" s="64">
        <f>'Office Minor'!E301</f>
        <v>4484025</v>
      </c>
      <c r="F233" s="64">
        <f>'Office Minor'!F301</f>
        <v>3833841375</v>
      </c>
      <c r="G233" s="64">
        <f>'Office Minor'!G301</f>
        <v>139125639</v>
      </c>
      <c r="H233" s="64">
        <f>'Office Minor'!H301</f>
        <v>12</v>
      </c>
    </row>
    <row r="234" spans="1:8" s="350" customFormat="1" ht="17.100000000000001" customHeight="1">
      <c r="A234" s="110">
        <v>2</v>
      </c>
      <c r="B234" s="64" t="s">
        <v>69</v>
      </c>
      <c r="C234" s="64">
        <f>'Office Minor'!C302</f>
        <v>0</v>
      </c>
      <c r="D234" s="64">
        <f>'Office Minor'!D302</f>
        <v>0</v>
      </c>
      <c r="E234" s="64">
        <f>'Office Minor'!E302</f>
        <v>0</v>
      </c>
      <c r="F234" s="64">
        <f>'Office Minor'!F302</f>
        <v>0</v>
      </c>
      <c r="G234" s="64">
        <f>'Office Minor'!G302</f>
        <v>0</v>
      </c>
      <c r="H234" s="64">
        <f>'Office Minor'!H302</f>
        <v>0</v>
      </c>
    </row>
    <row r="235" spans="1:8" s="350" customFormat="1" ht="17.100000000000001" customHeight="1">
      <c r="A235" s="110">
        <v>3</v>
      </c>
      <c r="B235" s="277" t="s">
        <v>30</v>
      </c>
      <c r="C235" s="64">
        <f>'Office Minor'!C303</f>
        <v>5</v>
      </c>
      <c r="D235" s="64">
        <f>'Office Minor'!D303</f>
        <v>2923.38</v>
      </c>
      <c r="E235" s="64">
        <f>'Office Minor'!E303</f>
        <v>0</v>
      </c>
      <c r="F235" s="64">
        <f>'Office Minor'!F303</f>
        <v>0</v>
      </c>
      <c r="G235" s="64">
        <f>'Office Minor'!G303</f>
        <v>7596892</v>
      </c>
      <c r="H235" s="64">
        <f>'Office Minor'!H303</f>
        <v>0</v>
      </c>
    </row>
    <row r="236" spans="1:8" s="350" customFormat="1" ht="17.100000000000001" customHeight="1">
      <c r="A236" s="110"/>
      <c r="B236" s="64" t="s">
        <v>74</v>
      </c>
      <c r="C236" s="64"/>
      <c r="D236" s="64"/>
      <c r="E236" s="64"/>
      <c r="F236" s="64"/>
      <c r="G236" s="64">
        <f>'Office Minor'!G304</f>
        <v>9808388</v>
      </c>
      <c r="H236" s="64"/>
    </row>
    <row r="237" spans="1:8" s="350" customFormat="1" ht="17.100000000000001" customHeight="1">
      <c r="A237" s="110"/>
      <c r="B237" s="64" t="s">
        <v>48</v>
      </c>
      <c r="C237" s="64"/>
      <c r="D237" s="64"/>
      <c r="E237" s="64"/>
      <c r="F237" s="64"/>
      <c r="G237" s="64">
        <f>'Office Minor'!G305</f>
        <v>1652188</v>
      </c>
      <c r="H237" s="64"/>
    </row>
    <row r="238" spans="1:8" s="350" customFormat="1" ht="17.100000000000001" customHeight="1">
      <c r="A238" s="881" t="s">
        <v>49</v>
      </c>
      <c r="B238" s="882"/>
      <c r="C238" s="610">
        <f t="shared" ref="C238:H238" si="16">SUM(C232:C237)</f>
        <v>5</v>
      </c>
      <c r="D238" s="611">
        <f t="shared" si="16"/>
        <v>2923.38</v>
      </c>
      <c r="E238" s="610">
        <f t="shared" si="16"/>
        <v>4484025</v>
      </c>
      <c r="F238" s="610">
        <f t="shared" si="16"/>
        <v>3833841375</v>
      </c>
      <c r="G238" s="610">
        <f t="shared" si="16"/>
        <v>158183107</v>
      </c>
      <c r="H238" s="610">
        <f t="shared" si="16"/>
        <v>12</v>
      </c>
    </row>
    <row r="239" spans="1:8" s="350" customFormat="1" ht="17.100000000000001" customHeight="1">
      <c r="A239" s="906"/>
      <c r="B239" s="906"/>
      <c r="C239" s="612"/>
      <c r="D239" s="612"/>
      <c r="E239" s="613"/>
      <c r="F239" s="614"/>
      <c r="G239" s="614"/>
      <c r="H239" s="614"/>
    </row>
    <row r="240" spans="1:8" s="350" customFormat="1" ht="17.100000000000001" customHeight="1">
      <c r="A240" s="403"/>
      <c r="B240" s="403"/>
      <c r="C240" s="403"/>
      <c r="D240" s="403"/>
      <c r="E240" s="403"/>
      <c r="F240" s="403"/>
      <c r="G240" s="403"/>
      <c r="H240" s="403"/>
    </row>
    <row r="241" spans="1:8" s="350" customFormat="1" ht="17.100000000000001" customHeight="1">
      <c r="A241" s="838" t="s">
        <v>259</v>
      </c>
      <c r="B241" s="838"/>
      <c r="C241" s="838"/>
      <c r="D241" s="838"/>
      <c r="E241" s="838"/>
      <c r="F241" s="838"/>
      <c r="G241" s="838"/>
      <c r="H241" s="838"/>
    </row>
    <row r="242" spans="1:8" s="350" customFormat="1" ht="17.100000000000001" customHeight="1">
      <c r="A242" s="819" t="s">
        <v>182</v>
      </c>
      <c r="B242" s="819" t="s">
        <v>3</v>
      </c>
      <c r="C242" s="819" t="s">
        <v>4</v>
      </c>
      <c r="D242" s="600" t="s">
        <v>5</v>
      </c>
      <c r="E242" s="52" t="s">
        <v>6</v>
      </c>
      <c r="F242" s="51" t="s">
        <v>7</v>
      </c>
      <c r="G242" s="51" t="s">
        <v>8</v>
      </c>
      <c r="H242" s="52" t="s">
        <v>9</v>
      </c>
    </row>
    <row r="243" spans="1:8" s="350" customFormat="1" ht="17.100000000000001" customHeight="1">
      <c r="A243" s="820"/>
      <c r="B243" s="820"/>
      <c r="C243" s="820"/>
      <c r="D243" s="343" t="s">
        <v>77</v>
      </c>
      <c r="E243" s="343" t="s">
        <v>78</v>
      </c>
      <c r="F243" s="58" t="s">
        <v>79</v>
      </c>
      <c r="G243" s="58" t="s">
        <v>79</v>
      </c>
      <c r="H243" s="55" t="s">
        <v>12</v>
      </c>
    </row>
    <row r="244" spans="1:8" s="350" customFormat="1" ht="17.100000000000001" customHeight="1">
      <c r="A244" s="110">
        <v>1</v>
      </c>
      <c r="B244" s="64" t="s">
        <v>57</v>
      </c>
      <c r="C244" s="64">
        <f>'Office Minor'!C311</f>
        <v>112</v>
      </c>
      <c r="D244" s="64">
        <f>'Office Minor'!D311</f>
        <v>305.5</v>
      </c>
      <c r="E244" s="64">
        <f>'Office Minor'!E311</f>
        <v>255326</v>
      </c>
      <c r="F244" s="64">
        <f>'Office Minor'!F311</f>
        <v>891093200</v>
      </c>
      <c r="G244" s="64">
        <f>'Office Minor'!G311</f>
        <v>70947000</v>
      </c>
      <c r="H244" s="64">
        <f>'Office Minor'!H311</f>
        <v>720</v>
      </c>
    </row>
    <row r="245" spans="1:8" s="350" customFormat="1" ht="17.100000000000001" customHeight="1">
      <c r="A245" s="110">
        <v>2</v>
      </c>
      <c r="B245" s="64" t="s">
        <v>61</v>
      </c>
      <c r="C245" s="64">
        <f>'Office Minor'!C312</f>
        <v>58</v>
      </c>
      <c r="D245" s="64">
        <f>'Office Minor'!D312</f>
        <v>206.3</v>
      </c>
      <c r="E245" s="64">
        <f>'Office Minor'!E312</f>
        <v>39564.724999999999</v>
      </c>
      <c r="F245" s="64">
        <f>'Office Minor'!F312</f>
        <v>35608252.5</v>
      </c>
      <c r="G245" s="64">
        <f>'Office Minor'!G312</f>
        <v>18893001</v>
      </c>
      <c r="H245" s="64">
        <f>'Office Minor'!H312</f>
        <v>270</v>
      </c>
    </row>
    <row r="246" spans="1:8" s="350" customFormat="1" ht="17.100000000000001" customHeight="1">
      <c r="A246" s="110">
        <v>3</v>
      </c>
      <c r="B246" s="64" t="s">
        <v>142</v>
      </c>
      <c r="C246" s="64">
        <f>'Office Minor'!C313</f>
        <v>346</v>
      </c>
      <c r="D246" s="64">
        <f>'Office Minor'!D313</f>
        <v>350</v>
      </c>
      <c r="E246" s="64">
        <f>'Office Minor'!E313</f>
        <v>192959.52</v>
      </c>
      <c r="F246" s="64">
        <f>'Office Minor'!F313</f>
        <v>96479760</v>
      </c>
      <c r="G246" s="64">
        <f>'Office Minor'!G313</f>
        <v>37427000</v>
      </c>
      <c r="H246" s="64">
        <f>'Office Minor'!H313</f>
        <v>2650</v>
      </c>
    </row>
    <row r="247" spans="1:8" s="350" customFormat="1" ht="17.100000000000001" customHeight="1">
      <c r="A247" s="110">
        <v>4</v>
      </c>
      <c r="B247" s="277" t="s">
        <v>30</v>
      </c>
      <c r="C247" s="64">
        <f>'Office Minor'!C314</f>
        <v>3</v>
      </c>
      <c r="D247" s="64">
        <f>'Office Minor'!D314</f>
        <v>922.476</v>
      </c>
      <c r="E247" s="64">
        <f>'Office Minor'!E314</f>
        <v>163670.1</v>
      </c>
      <c r="F247" s="64">
        <f>'Office Minor'!F314</f>
        <v>122752575</v>
      </c>
      <c r="G247" s="64">
        <f>'Office Minor'!G314</f>
        <v>21599000</v>
      </c>
      <c r="H247" s="64">
        <f>'Office Minor'!H314</f>
        <v>80</v>
      </c>
    </row>
    <row r="248" spans="1:8" s="350" customFormat="1" ht="17.100000000000001" customHeight="1">
      <c r="A248" s="110">
        <v>5</v>
      </c>
      <c r="B248" s="277" t="s">
        <v>26</v>
      </c>
      <c r="C248" s="64">
        <f>'Office Minor'!C315</f>
        <v>1</v>
      </c>
      <c r="D248" s="64">
        <f>'Office Minor'!D315</f>
        <v>32.369999999999997</v>
      </c>
      <c r="E248" s="64">
        <f>'Office Minor'!E315</f>
        <v>28.2</v>
      </c>
      <c r="F248" s="64">
        <f>'Office Minor'!F315</f>
        <v>18330</v>
      </c>
      <c r="G248" s="64">
        <f>'Office Minor'!G315</f>
        <v>67000</v>
      </c>
      <c r="H248" s="64">
        <f>'Office Minor'!H315</f>
        <v>10</v>
      </c>
    </row>
    <row r="249" spans="1:8" s="350" customFormat="1" ht="17.100000000000001" customHeight="1">
      <c r="A249" s="110">
        <v>6</v>
      </c>
      <c r="B249" s="64" t="s">
        <v>370</v>
      </c>
      <c r="C249" s="64">
        <f>'Office Minor'!C316</f>
        <v>3</v>
      </c>
      <c r="D249" s="64">
        <f>'Office Minor'!D316</f>
        <v>14.75</v>
      </c>
      <c r="E249" s="64">
        <f>'Office Minor'!E316</f>
        <v>209.98</v>
      </c>
      <c r="F249" s="64">
        <f>'Office Minor'!F316</f>
        <v>83992</v>
      </c>
      <c r="G249" s="64">
        <f>'Office Minor'!G316</f>
        <v>9000</v>
      </c>
      <c r="H249" s="64">
        <f>'Office Minor'!H316</f>
        <v>5</v>
      </c>
    </row>
    <row r="250" spans="1:8" s="350" customFormat="1" ht="17.100000000000001" customHeight="1">
      <c r="A250" s="110">
        <v>7</v>
      </c>
      <c r="B250" s="64" t="s">
        <v>331</v>
      </c>
      <c r="C250" s="64">
        <f>'Office Minor'!C317</f>
        <v>1</v>
      </c>
      <c r="D250" s="64">
        <f>'Office Minor'!D317</f>
        <v>4.5</v>
      </c>
      <c r="E250" s="64">
        <f>'Office Minor'!E317</f>
        <v>0</v>
      </c>
      <c r="F250" s="64">
        <f>'Office Minor'!F317</f>
        <v>0</v>
      </c>
      <c r="G250" s="64">
        <f>'Office Minor'!G317</f>
        <v>13000</v>
      </c>
      <c r="H250" s="64">
        <f>'Office Minor'!H317</f>
        <v>0</v>
      </c>
    </row>
    <row r="251" spans="1:8" s="350" customFormat="1" ht="17.100000000000001" customHeight="1">
      <c r="A251" s="110">
        <v>8</v>
      </c>
      <c r="B251" s="64" t="s">
        <v>62</v>
      </c>
      <c r="C251" s="64">
        <f>'Office Minor'!C318</f>
        <v>38</v>
      </c>
      <c r="D251" s="64">
        <f>'Office Minor'!D318</f>
        <v>40</v>
      </c>
      <c r="E251" s="64">
        <f>'Office Minor'!E318</f>
        <v>539913.91</v>
      </c>
      <c r="F251" s="64">
        <f>'Office Minor'!F318</f>
        <v>12892608.300000001</v>
      </c>
      <c r="G251" s="64">
        <f>'Office Minor'!G318</f>
        <v>10108200</v>
      </c>
      <c r="H251" s="64">
        <f>'Office Minor'!H318</f>
        <v>140</v>
      </c>
    </row>
    <row r="252" spans="1:8" s="350" customFormat="1" ht="17.100000000000001" customHeight="1">
      <c r="A252" s="110">
        <v>9</v>
      </c>
      <c r="B252" s="64" t="s">
        <v>22</v>
      </c>
      <c r="C252" s="64">
        <f>'Office Minor'!C319</f>
        <v>2</v>
      </c>
      <c r="D252" s="64">
        <f>'Office Minor'!D319</f>
        <v>9</v>
      </c>
      <c r="E252" s="64">
        <f>'Office Minor'!E319</f>
        <v>0</v>
      </c>
      <c r="F252" s="64">
        <f>'Office Minor'!F319</f>
        <v>0</v>
      </c>
      <c r="G252" s="64">
        <f>'Office Minor'!G319</f>
        <v>0</v>
      </c>
      <c r="H252" s="64">
        <f>'Office Minor'!H319</f>
        <v>0</v>
      </c>
    </row>
    <row r="253" spans="1:8" s="350" customFormat="1" ht="17.100000000000001" customHeight="1">
      <c r="A253" s="110">
        <v>10</v>
      </c>
      <c r="B253" s="64" t="s">
        <v>58</v>
      </c>
      <c r="C253" s="64">
        <f>'Office Minor'!C320</f>
        <v>0</v>
      </c>
      <c r="D253" s="64">
        <f>'Office Minor'!D320</f>
        <v>72</v>
      </c>
      <c r="E253" s="64">
        <f>'Office Minor'!E320</f>
        <v>117400</v>
      </c>
      <c r="F253" s="64">
        <f>'Office Minor'!F320</f>
        <v>17610000</v>
      </c>
      <c r="G253" s="64">
        <f>'Office Minor'!G320</f>
        <v>3225000</v>
      </c>
      <c r="H253" s="64">
        <f>'Office Minor'!H320</f>
        <v>30</v>
      </c>
    </row>
    <row r="254" spans="1:8" s="350" customFormat="1" ht="17.100000000000001" customHeight="1">
      <c r="A254" s="110">
        <v>11</v>
      </c>
      <c r="B254" s="64" t="s">
        <v>53</v>
      </c>
      <c r="C254" s="64">
        <f>'Office Minor'!C321</f>
        <v>0</v>
      </c>
      <c r="D254" s="64">
        <f>'Office Minor'!D321</f>
        <v>40</v>
      </c>
      <c r="E254" s="64">
        <f>'Office Minor'!E321</f>
        <v>0</v>
      </c>
      <c r="F254" s="64">
        <f>'Office Minor'!F321</f>
        <v>0</v>
      </c>
      <c r="G254" s="64">
        <f>'Office Minor'!G321</f>
        <v>1240000</v>
      </c>
      <c r="H254" s="64">
        <f>'Office Minor'!H321</f>
        <v>50</v>
      </c>
    </row>
    <row r="255" spans="1:8" s="350" customFormat="1" ht="17.100000000000001" customHeight="1">
      <c r="A255" s="110">
        <v>12</v>
      </c>
      <c r="B255" s="64" t="s">
        <v>332</v>
      </c>
      <c r="C255" s="64">
        <f>'Office Minor'!C322</f>
        <v>0</v>
      </c>
      <c r="D255" s="64">
        <f>'Office Minor'!D322</f>
        <v>0</v>
      </c>
      <c r="E255" s="64">
        <f>'Office Minor'!E322</f>
        <v>559767</v>
      </c>
      <c r="F255" s="64">
        <f>'Office Minor'!F322</f>
        <v>13994175</v>
      </c>
      <c r="G255" s="64">
        <f>'Office Minor'!G322</f>
        <v>1679300</v>
      </c>
      <c r="H255" s="64">
        <f>'Office Minor'!H322</f>
        <v>0</v>
      </c>
    </row>
    <row r="256" spans="1:8" s="350" customFormat="1" ht="17.100000000000001" customHeight="1">
      <c r="A256" s="110">
        <v>13</v>
      </c>
      <c r="B256" s="64" t="s">
        <v>187</v>
      </c>
      <c r="C256" s="64">
        <f>'Office Minor'!C323</f>
        <v>0</v>
      </c>
      <c r="D256" s="64">
        <f>'Office Minor'!D323</f>
        <v>0</v>
      </c>
      <c r="E256" s="64">
        <f>'Office Minor'!E323</f>
        <v>1614237</v>
      </c>
      <c r="F256" s="64">
        <f>'Office Minor'!F323</f>
        <v>161423700</v>
      </c>
      <c r="G256" s="64">
        <f>'Office Minor'!G323</f>
        <v>31308800</v>
      </c>
      <c r="H256" s="64">
        <f>'Office Minor'!H323</f>
        <v>0</v>
      </c>
    </row>
    <row r="257" spans="1:8" s="350" customFormat="1" ht="17.100000000000001" customHeight="1">
      <c r="A257" s="405"/>
      <c r="B257" s="64" t="s">
        <v>74</v>
      </c>
      <c r="C257" s="64"/>
      <c r="D257" s="64"/>
      <c r="E257" s="64"/>
      <c r="F257" s="64"/>
      <c r="G257" s="64">
        <f>'Office Minor'!G324</f>
        <v>31906700</v>
      </c>
      <c r="H257" s="64"/>
    </row>
    <row r="258" spans="1:8" s="350" customFormat="1" ht="17.100000000000001" customHeight="1">
      <c r="A258" s="405"/>
      <c r="B258" s="64" t="s">
        <v>48</v>
      </c>
      <c r="C258" s="64"/>
      <c r="D258" s="64"/>
      <c r="E258" s="64"/>
      <c r="F258" s="64"/>
      <c r="G258" s="64">
        <f>'Office Minor'!G325</f>
        <v>13943999</v>
      </c>
      <c r="H258" s="64"/>
    </row>
    <row r="259" spans="1:8" s="350" customFormat="1" ht="17.100000000000001" customHeight="1">
      <c r="A259" s="920" t="s">
        <v>49</v>
      </c>
      <c r="B259" s="921"/>
      <c r="C259" s="615">
        <f t="shared" ref="C259:H259" si="17">SUM(C244:C258)</f>
        <v>564</v>
      </c>
      <c r="D259" s="344">
        <f t="shared" si="17"/>
        <v>1996.8959999999997</v>
      </c>
      <c r="E259" s="345">
        <f t="shared" si="17"/>
        <v>3483076.4350000001</v>
      </c>
      <c r="F259" s="616">
        <f t="shared" si="17"/>
        <v>1351956592.8</v>
      </c>
      <c r="G259" s="617">
        <f t="shared" si="17"/>
        <v>242367000</v>
      </c>
      <c r="H259" s="617">
        <f t="shared" si="17"/>
        <v>3955</v>
      </c>
    </row>
    <row r="260" spans="1:8" s="350" customFormat="1" ht="17.100000000000001" customHeight="1">
      <c r="A260" s="618"/>
      <c r="B260" s="365"/>
      <c r="C260" s="523"/>
      <c r="D260" s="72"/>
      <c r="E260" s="73"/>
      <c r="F260" s="523"/>
      <c r="G260" s="525"/>
      <c r="H260" s="525"/>
    </row>
    <row r="261" spans="1:8" s="350" customFormat="1" ht="17.100000000000001" customHeight="1">
      <c r="A261" s="838" t="s">
        <v>257</v>
      </c>
      <c r="B261" s="838"/>
      <c r="C261" s="838"/>
      <c r="D261" s="838"/>
      <c r="E261" s="838"/>
      <c r="F261" s="838"/>
      <c r="G261" s="838"/>
      <c r="H261" s="838"/>
    </row>
    <row r="262" spans="1:8" s="350" customFormat="1" ht="17.100000000000001" customHeight="1">
      <c r="A262" s="819" t="s">
        <v>182</v>
      </c>
      <c r="B262" s="819" t="s">
        <v>3</v>
      </c>
      <c r="C262" s="819" t="s">
        <v>4</v>
      </c>
      <c r="D262" s="600" t="s">
        <v>5</v>
      </c>
      <c r="E262" s="52" t="s">
        <v>6</v>
      </c>
      <c r="F262" s="51" t="s">
        <v>7</v>
      </c>
      <c r="G262" s="51" t="s">
        <v>8</v>
      </c>
      <c r="H262" s="52" t="s">
        <v>9</v>
      </c>
    </row>
    <row r="263" spans="1:8" s="350" customFormat="1" ht="17.100000000000001" customHeight="1">
      <c r="A263" s="820"/>
      <c r="B263" s="820"/>
      <c r="C263" s="820"/>
      <c r="D263" s="340" t="s">
        <v>77</v>
      </c>
      <c r="E263" s="340" t="s">
        <v>78</v>
      </c>
      <c r="F263" s="54" t="s">
        <v>79</v>
      </c>
      <c r="G263" s="54" t="s">
        <v>79</v>
      </c>
      <c r="H263" s="56" t="s">
        <v>12</v>
      </c>
    </row>
    <row r="264" spans="1:8" s="350" customFormat="1" ht="17.100000000000001" customHeight="1">
      <c r="A264" s="110">
        <v>1</v>
      </c>
      <c r="B264" s="64" t="s">
        <v>62</v>
      </c>
      <c r="C264" s="64">
        <v>988</v>
      </c>
      <c r="D264" s="64">
        <v>1006.5170000000001</v>
      </c>
      <c r="E264" s="64">
        <v>17811569.329999998</v>
      </c>
      <c r="F264" s="64">
        <v>1823348319.5999999</v>
      </c>
      <c r="G264" s="64">
        <v>676455000</v>
      </c>
      <c r="H264" s="64">
        <v>10250</v>
      </c>
    </row>
    <row r="265" spans="1:8" s="350" customFormat="1" ht="17.100000000000001" customHeight="1">
      <c r="A265" s="110">
        <v>2</v>
      </c>
      <c r="B265" s="64" t="s">
        <v>61</v>
      </c>
      <c r="C265" s="64">
        <f>'Office Minor'!C332+'Office Minor'!C447</f>
        <v>34</v>
      </c>
      <c r="D265" s="64">
        <f>'Office Minor'!D332+'Office Minor'!D447</f>
        <v>52.635199999999998</v>
      </c>
      <c r="E265" s="64">
        <f>'Office Minor'!E332+'Office Minor'!E447</f>
        <v>345246.66</v>
      </c>
      <c r="F265" s="64">
        <f>'Office Minor'!F332+'Office Minor'!F447</f>
        <v>271251994</v>
      </c>
      <c r="G265" s="64">
        <f>'Office Minor'!G332+'Office Minor'!G447</f>
        <v>57446000</v>
      </c>
      <c r="H265" s="64">
        <f>'Office Minor'!H332+'Office Minor'!H447</f>
        <v>660</v>
      </c>
    </row>
    <row r="266" spans="1:8" s="350" customFormat="1" ht="17.100000000000001" customHeight="1">
      <c r="A266" s="110">
        <v>3</v>
      </c>
      <c r="B266" s="64" t="s">
        <v>59</v>
      </c>
      <c r="C266" s="64">
        <f>'Office Minor'!C333+'Office Minor'!C446</f>
        <v>11</v>
      </c>
      <c r="D266" s="64">
        <f>'Office Minor'!D333+'Office Minor'!D446</f>
        <v>400.69929999999999</v>
      </c>
      <c r="E266" s="64">
        <f>'Office Minor'!E333+'Office Minor'!E446</f>
        <v>339740</v>
      </c>
      <c r="F266" s="64">
        <f>'Office Minor'!F333+'Office Minor'!F446</f>
        <v>50961000</v>
      </c>
      <c r="G266" s="64">
        <f>'Office Minor'!G333+'Office Minor'!G446</f>
        <v>18011000</v>
      </c>
      <c r="H266" s="64">
        <f>'Office Minor'!H333+'Office Minor'!H446</f>
        <v>60</v>
      </c>
    </row>
    <row r="267" spans="1:8" s="350" customFormat="1" ht="17.100000000000001" customHeight="1">
      <c r="A267" s="110">
        <v>4</v>
      </c>
      <c r="B267" s="277" t="s">
        <v>24</v>
      </c>
      <c r="C267" s="64">
        <f>'Office Minor'!C457</f>
        <v>1</v>
      </c>
      <c r="D267" s="64">
        <f>'Office Minor'!D457</f>
        <v>296.41000000000003</v>
      </c>
      <c r="E267" s="64">
        <f>'Office Minor'!E457</f>
        <v>0</v>
      </c>
      <c r="F267" s="64">
        <f>'Office Minor'!F457</f>
        <v>0</v>
      </c>
      <c r="G267" s="64">
        <f>'Office Minor'!G457</f>
        <v>0</v>
      </c>
      <c r="H267" s="64">
        <f>'Office Minor'!H457</f>
        <v>0</v>
      </c>
    </row>
    <row r="268" spans="1:8" s="350" customFormat="1" ht="17.100000000000001" customHeight="1">
      <c r="A268" s="110">
        <v>5</v>
      </c>
      <c r="B268" s="64" t="s">
        <v>57</v>
      </c>
      <c r="C268" s="64">
        <f>'Office Minor'!C334</f>
        <v>5</v>
      </c>
      <c r="D268" s="64">
        <f>'Office Minor'!D334</f>
        <v>10.612</v>
      </c>
      <c r="E268" s="64">
        <f>'Office Minor'!E334</f>
        <v>0</v>
      </c>
      <c r="F268" s="64">
        <f>'Office Minor'!F334</f>
        <v>0</v>
      </c>
      <c r="G268" s="64">
        <f>'Office Minor'!G334</f>
        <v>1048000</v>
      </c>
      <c r="H268" s="64">
        <f>'Office Minor'!H334</f>
        <v>25</v>
      </c>
    </row>
    <row r="269" spans="1:8" s="350" customFormat="1" ht="17.100000000000001" customHeight="1">
      <c r="A269" s="110">
        <v>6</v>
      </c>
      <c r="B269" s="64" t="s">
        <v>53</v>
      </c>
      <c r="C269" s="64">
        <f>'Office Minor'!C335</f>
        <v>0</v>
      </c>
      <c r="D269" s="64">
        <f>'Office Minor'!D335</f>
        <v>0</v>
      </c>
      <c r="E269" s="64">
        <f>'Office Minor'!E335</f>
        <v>2584000</v>
      </c>
      <c r="F269" s="64">
        <f>'Office Minor'!F335</f>
        <v>64600000</v>
      </c>
      <c r="G269" s="64">
        <v>64160000</v>
      </c>
      <c r="H269" s="64">
        <f>'Office Minor'!H335</f>
        <v>3500</v>
      </c>
    </row>
    <row r="270" spans="1:8" s="350" customFormat="1" ht="17.100000000000001" customHeight="1">
      <c r="A270" s="110">
        <v>7</v>
      </c>
      <c r="B270" s="183" t="s">
        <v>58</v>
      </c>
      <c r="C270" s="64">
        <f>'Office Minor'!C336</f>
        <v>0</v>
      </c>
      <c r="D270" s="64">
        <f>'Office Minor'!D336</f>
        <v>0</v>
      </c>
      <c r="E270" s="64">
        <f>'Office Minor'!E336</f>
        <v>392000</v>
      </c>
      <c r="F270" s="64">
        <f>'Office Minor'!F336</f>
        <v>39200000</v>
      </c>
      <c r="G270" s="64">
        <f>'Office Minor'!G336</f>
        <v>25743000</v>
      </c>
      <c r="H270" s="64">
        <f>'Office Minor'!H336</f>
        <v>900</v>
      </c>
    </row>
    <row r="271" spans="1:8" s="350" customFormat="1" ht="17.100000000000001" customHeight="1">
      <c r="A271" s="110">
        <v>8</v>
      </c>
      <c r="B271" s="277" t="s">
        <v>43</v>
      </c>
      <c r="C271" s="64">
        <f>'Office Minor'!C337+'Office Minor'!C456</f>
        <v>5</v>
      </c>
      <c r="D271" s="64">
        <f>'Office Minor'!D337+'Office Minor'!D456</f>
        <v>236.2</v>
      </c>
      <c r="E271" s="64">
        <f>'Office Minor'!E337+'Office Minor'!E456</f>
        <v>2000</v>
      </c>
      <c r="F271" s="64">
        <f>'Office Minor'!F337+'Office Minor'!F456</f>
        <v>480000</v>
      </c>
      <c r="G271" s="64">
        <f>'Office Minor'!G337+'Office Minor'!G456</f>
        <v>946000</v>
      </c>
      <c r="H271" s="64">
        <f>'Office Minor'!H337+'Office Minor'!H456</f>
        <v>60</v>
      </c>
    </row>
    <row r="272" spans="1:8" s="350" customFormat="1" ht="17.100000000000001" customHeight="1">
      <c r="A272" s="110">
        <v>9</v>
      </c>
      <c r="B272" s="346" t="s">
        <v>25</v>
      </c>
      <c r="C272" s="64">
        <f>'Office Minor'!C338+'Office Minor'!C453</f>
        <v>7</v>
      </c>
      <c r="D272" s="64">
        <f>'Office Minor'!D338+'Office Minor'!D453</f>
        <v>1647.0111999999999</v>
      </c>
      <c r="E272" s="64">
        <f>'Office Minor'!E338+'Office Minor'!E453</f>
        <v>73228.53</v>
      </c>
      <c r="F272" s="64">
        <f>'Office Minor'!F338+'Office Minor'!F453</f>
        <v>35222922.93</v>
      </c>
      <c r="G272" s="64">
        <f>'Office Minor'!G338+'Office Minor'!G453</f>
        <v>4505000</v>
      </c>
      <c r="H272" s="64">
        <f>'Office Minor'!H338+'Office Minor'!H453</f>
        <v>200</v>
      </c>
    </row>
    <row r="273" spans="1:8" s="350" customFormat="1" ht="17.100000000000001" customHeight="1">
      <c r="A273" s="110">
        <v>10</v>
      </c>
      <c r="B273" s="273" t="s">
        <v>40</v>
      </c>
      <c r="C273" s="64">
        <f>'Office Minor'!C339+'Office Minor'!C451</f>
        <v>41</v>
      </c>
      <c r="D273" s="64">
        <f>'Office Minor'!D339+'Office Minor'!D451</f>
        <v>187.85</v>
      </c>
      <c r="E273" s="64">
        <f>'Office Minor'!E339+'Office Minor'!E451</f>
        <v>665466.66</v>
      </c>
      <c r="F273" s="64">
        <f>'Office Minor'!F339+'Office Minor'!F451</f>
        <v>191987414.74000001</v>
      </c>
      <c r="G273" s="64">
        <f>'Office Minor'!G339+'Office Minor'!G451</f>
        <v>39745000</v>
      </c>
      <c r="H273" s="64">
        <f>'Office Minor'!H339+'Office Minor'!H451</f>
        <v>300</v>
      </c>
    </row>
    <row r="274" spans="1:8" s="350" customFormat="1" ht="17.100000000000001" customHeight="1">
      <c r="A274" s="110">
        <v>11</v>
      </c>
      <c r="B274" s="277" t="s">
        <v>336</v>
      </c>
      <c r="C274" s="64">
        <f>'Office Minor'!C454</f>
        <v>2</v>
      </c>
      <c r="D274" s="64">
        <f>'Office Minor'!D454</f>
        <v>212.96</v>
      </c>
      <c r="E274" s="64">
        <f>'Office Minor'!E454</f>
        <v>0</v>
      </c>
      <c r="F274" s="64">
        <f>'Office Minor'!F454</f>
        <v>0</v>
      </c>
      <c r="G274" s="64">
        <f>'Office Minor'!G454</f>
        <v>0</v>
      </c>
      <c r="H274" s="64">
        <f>'Office Minor'!H454</f>
        <v>0</v>
      </c>
    </row>
    <row r="275" spans="1:8" s="350" customFormat="1" ht="17.100000000000001" customHeight="1">
      <c r="A275" s="110">
        <v>12</v>
      </c>
      <c r="B275" s="277" t="s">
        <v>39</v>
      </c>
      <c r="C275" s="64">
        <f>'Office Minor'!C340+'Office Minor'!C452</f>
        <v>40</v>
      </c>
      <c r="D275" s="64">
        <f>'Office Minor'!D340+'Office Minor'!D452</f>
        <v>293.99369999999999</v>
      </c>
      <c r="E275" s="64">
        <f>'Office Minor'!E340+'Office Minor'!E452</f>
        <v>2050</v>
      </c>
      <c r="F275" s="64">
        <f>'Office Minor'!F340+'Office Minor'!F452</f>
        <v>410000</v>
      </c>
      <c r="G275" s="64">
        <f>'Office Minor'!G340+'Office Minor'!G452</f>
        <v>4580000</v>
      </c>
      <c r="H275" s="64">
        <f>'Office Minor'!H340+'Office Minor'!H452</f>
        <v>150</v>
      </c>
    </row>
    <row r="276" spans="1:8" s="350" customFormat="1" ht="17.100000000000001" customHeight="1">
      <c r="A276" s="110">
        <v>13</v>
      </c>
      <c r="B276" s="286" t="s">
        <v>67</v>
      </c>
      <c r="C276" s="64">
        <f>'Office Minor'!C458</f>
        <v>2</v>
      </c>
      <c r="D276" s="64">
        <f>'Office Minor'!D458</f>
        <v>9.9077000000000002</v>
      </c>
      <c r="E276" s="64">
        <f>'Office Minor'!E458</f>
        <v>0</v>
      </c>
      <c r="F276" s="64">
        <f>'Office Minor'!F458</f>
        <v>0</v>
      </c>
      <c r="G276" s="64">
        <f>'Office Minor'!G458</f>
        <v>0</v>
      </c>
      <c r="H276" s="64">
        <f>'Office Minor'!H458</f>
        <v>0</v>
      </c>
    </row>
    <row r="277" spans="1:8" s="350" customFormat="1" ht="17.100000000000001" customHeight="1">
      <c r="A277" s="110">
        <v>14</v>
      </c>
      <c r="B277" s="346" t="s">
        <v>45</v>
      </c>
      <c r="C277" s="64">
        <f>'Office Minor'!C341</f>
        <v>5</v>
      </c>
      <c r="D277" s="64">
        <f>'Office Minor'!D341</f>
        <v>510.18</v>
      </c>
      <c r="E277" s="64">
        <f>'Office Minor'!E341</f>
        <v>0</v>
      </c>
      <c r="F277" s="64">
        <f>'Office Minor'!F341</f>
        <v>0</v>
      </c>
      <c r="G277" s="64">
        <f>'Office Minor'!G341</f>
        <v>3999000</v>
      </c>
      <c r="H277" s="64">
        <f>'Office Minor'!H341</f>
        <v>15</v>
      </c>
    </row>
    <row r="278" spans="1:8" s="350" customFormat="1" ht="17.100000000000001" customHeight="1">
      <c r="A278" s="110">
        <v>15</v>
      </c>
      <c r="B278" s="346" t="s">
        <v>26</v>
      </c>
      <c r="C278" s="64">
        <f>'Office Minor'!C342+'Office Minor'!C455</f>
        <v>2</v>
      </c>
      <c r="D278" s="64">
        <f>'Office Minor'!D342+'Office Minor'!D455</f>
        <v>116.3664</v>
      </c>
      <c r="E278" s="64">
        <f>'Office Minor'!E342+'Office Minor'!E455</f>
        <v>0</v>
      </c>
      <c r="F278" s="64">
        <f>'Office Minor'!F342+'Office Minor'!F455</f>
        <v>0</v>
      </c>
      <c r="G278" s="64">
        <f>'Office Minor'!G342+'Office Minor'!G455</f>
        <v>25000</v>
      </c>
      <c r="H278" s="64">
        <f>'Office Minor'!H342+'Office Minor'!H455</f>
        <v>70</v>
      </c>
    </row>
    <row r="279" spans="1:8" s="350" customFormat="1" ht="17.100000000000001" customHeight="1">
      <c r="A279" s="110">
        <v>16</v>
      </c>
      <c r="B279" s="174" t="s">
        <v>258</v>
      </c>
      <c r="C279" s="64">
        <f>'Office Minor'!C343</f>
        <v>5</v>
      </c>
      <c r="D279" s="64">
        <f>'Office Minor'!D343</f>
        <v>53.13</v>
      </c>
      <c r="E279" s="64">
        <f>'Office Minor'!E343</f>
        <v>0</v>
      </c>
      <c r="F279" s="64">
        <f>'Office Minor'!F343</f>
        <v>0</v>
      </c>
      <c r="G279" s="64">
        <f>'Office Minor'!G343</f>
        <v>0</v>
      </c>
      <c r="H279" s="64">
        <f>'Office Minor'!H343</f>
        <v>0</v>
      </c>
    </row>
    <row r="280" spans="1:8" s="350" customFormat="1" ht="17.100000000000001" customHeight="1">
      <c r="A280" s="110">
        <v>17</v>
      </c>
      <c r="B280" s="174" t="s">
        <v>163</v>
      </c>
      <c r="C280" s="64">
        <f>'Office Minor'!C344</f>
        <v>1</v>
      </c>
      <c r="D280" s="64">
        <f>'Office Minor'!D344</f>
        <v>5</v>
      </c>
      <c r="E280" s="64">
        <f>'Office Minor'!E344</f>
        <v>0</v>
      </c>
      <c r="F280" s="64">
        <f>'Office Minor'!F344</f>
        <v>0</v>
      </c>
      <c r="G280" s="64">
        <f>'Office Minor'!G344</f>
        <v>0</v>
      </c>
      <c r="H280" s="64">
        <f>'Office Minor'!H344</f>
        <v>0</v>
      </c>
    </row>
    <row r="281" spans="1:8" s="619" customFormat="1" ht="17.100000000000001" customHeight="1">
      <c r="A281" s="186"/>
      <c r="B281" s="240" t="s">
        <v>74</v>
      </c>
      <c r="C281" s="64">
        <f>'Office Minor'!C345</f>
        <v>0</v>
      </c>
      <c r="D281" s="64">
        <f>'Office Minor'!D345</f>
        <v>0</v>
      </c>
      <c r="E281" s="64">
        <f>'Office Minor'!E345</f>
        <v>0</v>
      </c>
      <c r="F281" s="64">
        <f>'Office Minor'!F345</f>
        <v>0</v>
      </c>
      <c r="G281" s="64">
        <f>'Office Minor'!G345</f>
        <v>69858000</v>
      </c>
      <c r="H281" s="64">
        <f>'Office Minor'!H345</f>
        <v>0</v>
      </c>
    </row>
    <row r="282" spans="1:8" s="350" customFormat="1" ht="17.100000000000001" customHeight="1">
      <c r="A282" s="110"/>
      <c r="B282" s="64" t="s">
        <v>48</v>
      </c>
      <c r="C282" s="64">
        <f>'Office Minor'!C346</f>
        <v>0</v>
      </c>
      <c r="D282" s="64">
        <f>'Office Minor'!D346</f>
        <v>0</v>
      </c>
      <c r="E282" s="64">
        <f>'Office Minor'!E346</f>
        <v>0</v>
      </c>
      <c r="F282" s="64">
        <f>'Office Minor'!F346</f>
        <v>0</v>
      </c>
      <c r="G282" s="64">
        <v>83799000</v>
      </c>
      <c r="H282" s="64">
        <f>'Office Minor'!H346</f>
        <v>0</v>
      </c>
    </row>
    <row r="283" spans="1:8" s="350" customFormat="1" ht="17.100000000000001" customHeight="1">
      <c r="A283" s="915" t="s">
        <v>49</v>
      </c>
      <c r="B283" s="916"/>
      <c r="C283" s="562">
        <f>SUM(C264:C282)</f>
        <v>1149</v>
      </c>
      <c r="D283" s="562">
        <f t="shared" ref="D283:H283" si="18">SUM(D264:D282)</f>
        <v>5039.4724999999999</v>
      </c>
      <c r="E283" s="562">
        <f t="shared" si="18"/>
        <v>22215301.18</v>
      </c>
      <c r="F283" s="562">
        <f t="shared" si="18"/>
        <v>2477461651.2699995</v>
      </c>
      <c r="G283" s="562">
        <f t="shared" si="18"/>
        <v>1050320000</v>
      </c>
      <c r="H283" s="562">
        <f t="shared" si="18"/>
        <v>16190</v>
      </c>
    </row>
    <row r="284" spans="1:8" s="350" customFormat="1" ht="17.100000000000001" customHeight="1">
      <c r="A284" s="403"/>
      <c r="B284" s="403"/>
      <c r="C284" s="403"/>
      <c r="D284" s="403"/>
      <c r="E284" s="403"/>
      <c r="F284" s="403"/>
      <c r="G284" s="403"/>
      <c r="H284" s="403"/>
    </row>
    <row r="285" spans="1:8" s="350" customFormat="1" ht="17.100000000000001" customHeight="1">
      <c r="A285" s="838" t="s">
        <v>260</v>
      </c>
      <c r="B285" s="838"/>
      <c r="C285" s="838"/>
      <c r="D285" s="838"/>
      <c r="E285" s="838"/>
      <c r="F285" s="838"/>
      <c r="G285" s="838"/>
      <c r="H285" s="838"/>
    </row>
    <row r="286" spans="1:8" s="350" customFormat="1" ht="17.100000000000001" customHeight="1">
      <c r="A286" s="819" t="s">
        <v>182</v>
      </c>
      <c r="B286" s="819" t="s">
        <v>3</v>
      </c>
      <c r="C286" s="819" t="s">
        <v>4</v>
      </c>
      <c r="D286" s="600" t="s">
        <v>5</v>
      </c>
      <c r="E286" s="52" t="s">
        <v>6</v>
      </c>
      <c r="F286" s="51" t="s">
        <v>7</v>
      </c>
      <c r="G286" s="51" t="s">
        <v>8</v>
      </c>
      <c r="H286" s="52" t="s">
        <v>9</v>
      </c>
    </row>
    <row r="287" spans="1:8" s="350" customFormat="1" ht="17.100000000000001" customHeight="1">
      <c r="A287" s="820"/>
      <c r="B287" s="820"/>
      <c r="C287" s="820"/>
      <c r="D287" s="340" t="s">
        <v>77</v>
      </c>
      <c r="E287" s="340" t="s">
        <v>78</v>
      </c>
      <c r="F287" s="54" t="s">
        <v>79</v>
      </c>
      <c r="G287" s="54" t="s">
        <v>79</v>
      </c>
      <c r="H287" s="56" t="s">
        <v>12</v>
      </c>
    </row>
    <row r="288" spans="1:8" s="350" customFormat="1" ht="17.100000000000001" customHeight="1">
      <c r="A288" s="110">
        <v>1</v>
      </c>
      <c r="B288" s="64" t="s">
        <v>57</v>
      </c>
      <c r="C288" s="64">
        <v>227</v>
      </c>
      <c r="D288" s="64">
        <v>480</v>
      </c>
      <c r="E288" s="64">
        <v>408114</v>
      </c>
      <c r="F288" s="64">
        <v>3913503841</v>
      </c>
      <c r="G288" s="64">
        <v>141163830</v>
      </c>
      <c r="H288" s="64">
        <v>1450</v>
      </c>
    </row>
    <row r="289" spans="1:8" s="350" customFormat="1" ht="17.100000000000001" customHeight="1">
      <c r="A289" s="110">
        <v>2</v>
      </c>
      <c r="B289" s="64" t="s">
        <v>58</v>
      </c>
      <c r="C289" s="64">
        <v>0</v>
      </c>
      <c r="D289" s="64">
        <v>23085.31</v>
      </c>
      <c r="E289" s="64">
        <v>2015380</v>
      </c>
      <c r="F289" s="64">
        <v>503845000</v>
      </c>
      <c r="G289" s="64">
        <v>76151450</v>
      </c>
      <c r="H289" s="64">
        <v>400</v>
      </c>
    </row>
    <row r="290" spans="1:8" s="350" customFormat="1" ht="17.100000000000001" customHeight="1">
      <c r="A290" s="110">
        <v>3</v>
      </c>
      <c r="B290" s="64" t="s">
        <v>62</v>
      </c>
      <c r="C290" s="64">
        <v>216</v>
      </c>
      <c r="D290" s="64">
        <v>220.5</v>
      </c>
      <c r="E290" s="64">
        <v>248479</v>
      </c>
      <c r="F290" s="64">
        <v>44726220</v>
      </c>
      <c r="G290" s="64">
        <v>31458107</v>
      </c>
      <c r="H290" s="64">
        <v>1050</v>
      </c>
    </row>
    <row r="291" spans="1:8" s="350" customFormat="1" ht="17.100000000000001" customHeight="1">
      <c r="A291" s="110">
        <v>4</v>
      </c>
      <c r="B291" s="277" t="s">
        <v>30</v>
      </c>
      <c r="C291" s="64">
        <f>'Office Minor'!C355</f>
        <v>1</v>
      </c>
      <c r="D291" s="64">
        <f>'Office Minor'!D355</f>
        <v>178.05</v>
      </c>
      <c r="E291" s="64">
        <f>'Office Minor'!E355</f>
        <v>0</v>
      </c>
      <c r="F291" s="64">
        <f>'Office Minor'!F355</f>
        <v>0</v>
      </c>
      <c r="G291" s="64">
        <f>'Office Minor'!G355</f>
        <v>178000</v>
      </c>
      <c r="H291" s="64">
        <f>'Office Minor'!H355</f>
        <v>0</v>
      </c>
    </row>
    <row r="292" spans="1:8" s="350" customFormat="1" ht="17.100000000000001" customHeight="1">
      <c r="A292" s="110">
        <v>5</v>
      </c>
      <c r="B292" s="277" t="s">
        <v>31</v>
      </c>
      <c r="C292" s="64">
        <f>'Office Minor'!C356</f>
        <v>1</v>
      </c>
      <c r="D292" s="64">
        <f>'Office Minor'!D356</f>
        <v>24.55</v>
      </c>
      <c r="E292" s="64">
        <f>'Office Minor'!E356</f>
        <v>0</v>
      </c>
      <c r="F292" s="64">
        <f>'Office Minor'!F356</f>
        <v>0</v>
      </c>
      <c r="G292" s="64">
        <f>'Office Minor'!G356</f>
        <v>30000</v>
      </c>
      <c r="H292" s="64">
        <f>'Office Minor'!H356</f>
        <v>0</v>
      </c>
    </row>
    <row r="293" spans="1:8" s="350" customFormat="1" ht="17.100000000000001" customHeight="1">
      <c r="A293" s="110">
        <v>6</v>
      </c>
      <c r="B293" s="277" t="s">
        <v>68</v>
      </c>
      <c r="C293" s="64">
        <f>'Office Minor'!C357</f>
        <v>5</v>
      </c>
      <c r="D293" s="64">
        <f>'Office Minor'!D357</f>
        <v>7.5</v>
      </c>
      <c r="E293" s="64">
        <f>'Office Minor'!E357</f>
        <v>53180</v>
      </c>
      <c r="F293" s="64">
        <f>'Office Minor'!F357</f>
        <v>11167800</v>
      </c>
      <c r="G293" s="64">
        <f>'Office Minor'!G357</f>
        <v>2030000</v>
      </c>
      <c r="H293" s="64">
        <f>'Office Minor'!H357</f>
        <v>75</v>
      </c>
    </row>
    <row r="294" spans="1:8" s="350" customFormat="1" ht="17.100000000000001" customHeight="1">
      <c r="A294" s="110"/>
      <c r="B294" s="64" t="s">
        <v>74</v>
      </c>
      <c r="C294" s="64"/>
      <c r="D294" s="64"/>
      <c r="E294" s="64"/>
      <c r="F294" s="64"/>
      <c r="G294" s="64">
        <v>30547000</v>
      </c>
      <c r="H294" s="64"/>
    </row>
    <row r="295" spans="1:8" s="350" customFormat="1" ht="17.100000000000001" customHeight="1">
      <c r="A295" s="110"/>
      <c r="B295" s="64" t="s">
        <v>48</v>
      </c>
      <c r="C295" s="64"/>
      <c r="D295" s="64"/>
      <c r="E295" s="64"/>
      <c r="F295" s="64"/>
      <c r="G295" s="64">
        <v>71311344</v>
      </c>
      <c r="H295" s="64"/>
    </row>
    <row r="296" spans="1:8" s="350" customFormat="1" ht="17.100000000000001" customHeight="1">
      <c r="A296" s="881" t="s">
        <v>49</v>
      </c>
      <c r="B296" s="882"/>
      <c r="C296" s="565">
        <f>SUM(C288:C295)</f>
        <v>450</v>
      </c>
      <c r="D296" s="565">
        <f t="shared" ref="D296:H296" si="19">SUM(D288:D295)</f>
        <v>23995.91</v>
      </c>
      <c r="E296" s="565">
        <f t="shared" si="19"/>
        <v>2725153</v>
      </c>
      <c r="F296" s="565">
        <f t="shared" si="19"/>
        <v>4473242861</v>
      </c>
      <c r="G296" s="565">
        <f t="shared" si="19"/>
        <v>352869731</v>
      </c>
      <c r="H296" s="565">
        <f t="shared" si="19"/>
        <v>2975</v>
      </c>
    </row>
    <row r="297" spans="1:8" s="350" customFormat="1" ht="17.100000000000001" customHeight="1">
      <c r="A297" s="403"/>
      <c r="B297" s="403"/>
      <c r="C297" s="403"/>
      <c r="D297" s="403"/>
      <c r="E297" s="403"/>
      <c r="F297" s="403"/>
      <c r="G297" s="403"/>
      <c r="H297" s="403"/>
    </row>
    <row r="298" spans="1:8" s="350" customFormat="1" ht="17.100000000000001" customHeight="1">
      <c r="A298" s="838" t="s">
        <v>290</v>
      </c>
      <c r="B298" s="838"/>
      <c r="C298" s="838"/>
      <c r="D298" s="838"/>
      <c r="E298" s="838"/>
      <c r="F298" s="838"/>
      <c r="G298" s="838"/>
      <c r="H298" s="838"/>
    </row>
    <row r="299" spans="1:8" s="350" customFormat="1" ht="17.100000000000001" customHeight="1">
      <c r="A299" s="819" t="s">
        <v>182</v>
      </c>
      <c r="B299" s="819" t="s">
        <v>3</v>
      </c>
      <c r="C299" s="819" t="s">
        <v>4</v>
      </c>
      <c r="D299" s="600" t="s">
        <v>5</v>
      </c>
      <c r="E299" s="52" t="s">
        <v>6</v>
      </c>
      <c r="F299" s="51" t="s">
        <v>7</v>
      </c>
      <c r="G299" s="51" t="s">
        <v>8</v>
      </c>
      <c r="H299" s="52" t="s">
        <v>9</v>
      </c>
    </row>
    <row r="300" spans="1:8" s="350" customFormat="1" ht="17.100000000000001" customHeight="1">
      <c r="A300" s="820"/>
      <c r="B300" s="820"/>
      <c r="C300" s="820"/>
      <c r="D300" s="340" t="s">
        <v>77</v>
      </c>
      <c r="E300" s="340" t="s">
        <v>78</v>
      </c>
      <c r="F300" s="54" t="s">
        <v>79</v>
      </c>
      <c r="G300" s="54" t="s">
        <v>79</v>
      </c>
      <c r="H300" s="56" t="s">
        <v>12</v>
      </c>
    </row>
    <row r="301" spans="1:8" s="350" customFormat="1" ht="17.100000000000001" customHeight="1">
      <c r="A301" s="186">
        <v>1</v>
      </c>
      <c r="B301" s="64" t="s">
        <v>70</v>
      </c>
      <c r="C301" s="414">
        <f>'Office Minor'!C365</f>
        <v>45</v>
      </c>
      <c r="D301" s="414">
        <f>'Office Minor'!D365</f>
        <v>81.59</v>
      </c>
      <c r="E301" s="414">
        <f>'Office Minor'!E365</f>
        <v>26589</v>
      </c>
      <c r="F301" s="414">
        <f>'Office Minor'!F365</f>
        <v>21537090</v>
      </c>
      <c r="G301" s="414">
        <f>'Office Minor'!G365</f>
        <v>2535987</v>
      </c>
      <c r="H301" s="414">
        <f>'Office Minor'!H365</f>
        <v>225</v>
      </c>
    </row>
    <row r="302" spans="1:8" s="350" customFormat="1" ht="17.100000000000001" customHeight="1">
      <c r="A302" s="186">
        <v>2</v>
      </c>
      <c r="B302" s="64" t="s">
        <v>62</v>
      </c>
      <c r="C302" s="414">
        <f>'Office Minor'!C366</f>
        <v>19</v>
      </c>
      <c r="D302" s="414">
        <f>'Office Minor'!D366</f>
        <v>19.5</v>
      </c>
      <c r="E302" s="414">
        <f>'Office Minor'!E366</f>
        <v>1211686</v>
      </c>
      <c r="F302" s="414">
        <f>'Office Minor'!F366</f>
        <v>339272080</v>
      </c>
      <c r="G302" s="414">
        <f>'Office Minor'!G366</f>
        <v>87555000</v>
      </c>
      <c r="H302" s="414">
        <f>'Office Minor'!H366</f>
        <v>1420</v>
      </c>
    </row>
    <row r="303" spans="1:8" s="350" customFormat="1" ht="17.100000000000001" customHeight="1">
      <c r="A303" s="186">
        <v>3</v>
      </c>
      <c r="B303" s="64" t="s">
        <v>198</v>
      </c>
      <c r="C303" s="414">
        <f>'Office Minor'!C367</f>
        <v>6</v>
      </c>
      <c r="D303" s="414">
        <f>'Office Minor'!D367</f>
        <v>6.0049999999999999</v>
      </c>
      <c r="E303" s="414">
        <f>'Office Minor'!E367</f>
        <v>5766</v>
      </c>
      <c r="F303" s="414">
        <f>'Office Minor'!F367</f>
        <v>4612800</v>
      </c>
      <c r="G303" s="414">
        <f>'Office Minor'!G367</f>
        <v>847000</v>
      </c>
      <c r="H303" s="414">
        <f>'Office Minor'!H367</f>
        <v>20</v>
      </c>
    </row>
    <row r="304" spans="1:8" s="350" customFormat="1" ht="17.100000000000001" customHeight="1">
      <c r="A304" s="186">
        <v>4</v>
      </c>
      <c r="B304" s="64" t="s">
        <v>60</v>
      </c>
      <c r="C304" s="414">
        <f>'Office Minor'!C368</f>
        <v>59</v>
      </c>
      <c r="D304" s="414">
        <f>'Office Minor'!D368</f>
        <v>250.83</v>
      </c>
      <c r="E304" s="414">
        <f>'Office Minor'!E368</f>
        <v>1406447</v>
      </c>
      <c r="F304" s="414">
        <f>'Office Minor'!F368</f>
        <v>1265802300</v>
      </c>
      <c r="G304" s="414">
        <f>'Office Minor'!G368</f>
        <v>23045774</v>
      </c>
      <c r="H304" s="414">
        <f>'Office Minor'!H368</f>
        <v>1860</v>
      </c>
    </row>
    <row r="305" spans="1:8" s="350" customFormat="1" ht="17.100000000000001" customHeight="1">
      <c r="A305" s="186">
        <v>5</v>
      </c>
      <c r="B305" s="64" t="s">
        <v>59</v>
      </c>
      <c r="C305" s="414">
        <f>'Office Minor'!C369</f>
        <v>1</v>
      </c>
      <c r="D305" s="414">
        <f>'Office Minor'!D369</f>
        <v>1</v>
      </c>
      <c r="E305" s="414">
        <f>'Office Minor'!E369</f>
        <v>0</v>
      </c>
      <c r="F305" s="414">
        <f>'Office Minor'!F369</f>
        <v>0</v>
      </c>
      <c r="G305" s="414">
        <f>'Office Minor'!G369</f>
        <v>34988</v>
      </c>
      <c r="H305" s="414">
        <f>'Office Minor'!H369</f>
        <v>0</v>
      </c>
    </row>
    <row r="306" spans="1:8" s="350" customFormat="1" ht="17.100000000000001" customHeight="1">
      <c r="A306" s="186">
        <v>6</v>
      </c>
      <c r="B306" s="64" t="s">
        <v>58</v>
      </c>
      <c r="C306" s="414">
        <f>'Office Minor'!C370</f>
        <v>2</v>
      </c>
      <c r="D306" s="414">
        <f>'Office Minor'!D370</f>
        <v>2874.9</v>
      </c>
      <c r="E306" s="414">
        <f>'Office Minor'!E370</f>
        <v>685951</v>
      </c>
      <c r="F306" s="414">
        <f>'Office Minor'!F370</f>
        <v>171487750</v>
      </c>
      <c r="G306" s="414">
        <f>'Office Minor'!G370</f>
        <v>2503000</v>
      </c>
      <c r="H306" s="414">
        <f>'Office Minor'!H370</f>
        <v>475</v>
      </c>
    </row>
    <row r="307" spans="1:8" s="350" customFormat="1" ht="17.100000000000001" customHeight="1">
      <c r="A307" s="186">
        <v>7</v>
      </c>
      <c r="B307" s="64" t="s">
        <v>194</v>
      </c>
      <c r="C307" s="414">
        <f>'Office Minor'!C371</f>
        <v>0</v>
      </c>
      <c r="D307" s="414">
        <f>'Office Minor'!D371</f>
        <v>0</v>
      </c>
      <c r="E307" s="414">
        <f>'Office Minor'!E371</f>
        <v>33180</v>
      </c>
      <c r="F307" s="414">
        <f>'Office Minor'!F371</f>
        <v>3318000</v>
      </c>
      <c r="G307" s="414">
        <f>'Office Minor'!G371</f>
        <v>800000</v>
      </c>
      <c r="H307" s="414">
        <f>'Office Minor'!H371</f>
        <v>125</v>
      </c>
    </row>
    <row r="308" spans="1:8" s="350" customFormat="1" ht="17.100000000000001" customHeight="1">
      <c r="A308" s="186">
        <v>8</v>
      </c>
      <c r="B308" s="64" t="s">
        <v>199</v>
      </c>
      <c r="C308" s="414">
        <f>'Office Minor'!C372</f>
        <v>0</v>
      </c>
      <c r="D308" s="414">
        <f>'Office Minor'!D372</f>
        <v>0</v>
      </c>
      <c r="E308" s="414">
        <f>'Office Minor'!E372</f>
        <v>1936878</v>
      </c>
      <c r="F308" s="414">
        <f>'Office Minor'!F372</f>
        <v>48421950</v>
      </c>
      <c r="G308" s="414">
        <f>'Office Minor'!G372</f>
        <v>2799000</v>
      </c>
      <c r="H308" s="414">
        <f>'Office Minor'!H372</f>
        <v>350</v>
      </c>
    </row>
    <row r="309" spans="1:8" s="350" customFormat="1" ht="17.100000000000001" customHeight="1">
      <c r="A309" s="186"/>
      <c r="B309" s="64" t="s">
        <v>74</v>
      </c>
      <c r="C309" s="414"/>
      <c r="D309" s="414"/>
      <c r="E309" s="414"/>
      <c r="F309" s="414"/>
      <c r="G309" s="414">
        <f>'Office Minor'!G373</f>
        <v>6114251</v>
      </c>
      <c r="H309" s="414"/>
    </row>
    <row r="310" spans="1:8" s="350" customFormat="1" ht="17.100000000000001" customHeight="1">
      <c r="A310" s="186"/>
      <c r="B310" s="64" t="s">
        <v>48</v>
      </c>
      <c r="C310" s="414"/>
      <c r="D310" s="414"/>
      <c r="E310" s="414"/>
      <c r="F310" s="414"/>
      <c r="G310" s="414">
        <f>'Office Minor'!G374</f>
        <v>38075000</v>
      </c>
      <c r="H310" s="414"/>
    </row>
    <row r="311" spans="1:8" s="350" customFormat="1" ht="17.100000000000001" customHeight="1">
      <c r="A311" s="881" t="s">
        <v>49</v>
      </c>
      <c r="B311" s="882"/>
      <c r="C311" s="565">
        <f t="shared" ref="C311:H311" si="20">SUM(C301:C310)</f>
        <v>132</v>
      </c>
      <c r="D311" s="566">
        <f t="shared" si="20"/>
        <v>3233.8250000000003</v>
      </c>
      <c r="E311" s="562">
        <f t="shared" si="20"/>
        <v>5306497</v>
      </c>
      <c r="F311" s="565">
        <f t="shared" si="20"/>
        <v>1854451970</v>
      </c>
      <c r="G311" s="565">
        <f t="shared" si="20"/>
        <v>164310000</v>
      </c>
      <c r="H311" s="562">
        <f t="shared" si="20"/>
        <v>4475</v>
      </c>
    </row>
    <row r="312" spans="1:8" s="350" customFormat="1" ht="17.100000000000001" customHeight="1">
      <c r="A312" s="403"/>
      <c r="B312" s="403"/>
      <c r="C312" s="403"/>
      <c r="D312" s="403"/>
      <c r="E312" s="403"/>
      <c r="F312" s="403"/>
      <c r="G312" s="403"/>
      <c r="H312" s="403"/>
    </row>
    <row r="313" spans="1:8" s="350" customFormat="1" ht="17.100000000000001" customHeight="1">
      <c r="A313" s="838" t="s">
        <v>261</v>
      </c>
      <c r="B313" s="838"/>
      <c r="C313" s="838"/>
      <c r="D313" s="838"/>
      <c r="E313" s="838"/>
      <c r="F313" s="838"/>
      <c r="G313" s="838"/>
      <c r="H313" s="838"/>
    </row>
    <row r="314" spans="1:8" s="350" customFormat="1" ht="17.100000000000001" customHeight="1">
      <c r="A314" s="819" t="s">
        <v>182</v>
      </c>
      <c r="B314" s="819" t="s">
        <v>3</v>
      </c>
      <c r="C314" s="819" t="s">
        <v>4</v>
      </c>
      <c r="D314" s="600" t="s">
        <v>5</v>
      </c>
      <c r="E314" s="52" t="s">
        <v>6</v>
      </c>
      <c r="F314" s="51" t="s">
        <v>7</v>
      </c>
      <c r="G314" s="51" t="s">
        <v>8</v>
      </c>
      <c r="H314" s="52" t="s">
        <v>9</v>
      </c>
    </row>
    <row r="315" spans="1:8" s="350" customFormat="1" ht="17.100000000000001" customHeight="1">
      <c r="A315" s="820"/>
      <c r="B315" s="820"/>
      <c r="C315" s="820"/>
      <c r="D315" s="340" t="s">
        <v>77</v>
      </c>
      <c r="E315" s="340" t="s">
        <v>78</v>
      </c>
      <c r="F315" s="54" t="s">
        <v>79</v>
      </c>
      <c r="G315" s="54" t="s">
        <v>79</v>
      </c>
      <c r="H315" s="56" t="s">
        <v>12</v>
      </c>
    </row>
    <row r="316" spans="1:8" s="350" customFormat="1" ht="17.100000000000001" customHeight="1">
      <c r="A316" s="186">
        <v>1</v>
      </c>
      <c r="B316" s="64" t="s">
        <v>59</v>
      </c>
      <c r="C316" s="110">
        <f>'Office Minor'!C380</f>
        <v>4</v>
      </c>
      <c r="D316" s="110">
        <f>'Office Minor'!D380</f>
        <v>13.671900000000001</v>
      </c>
      <c r="E316" s="110">
        <f>'Office Minor'!E380</f>
        <v>9333</v>
      </c>
      <c r="F316" s="110">
        <f>'Office Minor'!F380</f>
        <v>2799900</v>
      </c>
      <c r="G316" s="110">
        <f>'Office Minor'!G380</f>
        <v>1274000</v>
      </c>
      <c r="H316" s="110">
        <f>'Office Minor'!H380</f>
        <v>10</v>
      </c>
    </row>
    <row r="317" spans="1:8" s="350" customFormat="1" ht="17.100000000000001" customHeight="1">
      <c r="A317" s="186">
        <v>2</v>
      </c>
      <c r="B317" s="64" t="s">
        <v>61</v>
      </c>
      <c r="C317" s="110">
        <f>'Office Minor'!C381</f>
        <v>9</v>
      </c>
      <c r="D317" s="110">
        <f>'Office Minor'!D381</f>
        <v>21.48</v>
      </c>
      <c r="E317" s="110">
        <f>'Office Minor'!E381</f>
        <v>59966</v>
      </c>
      <c r="F317" s="110">
        <f>'Office Minor'!F381</f>
        <v>47972800</v>
      </c>
      <c r="G317" s="110">
        <f>'Office Minor'!G381</f>
        <v>5397000</v>
      </c>
      <c r="H317" s="110">
        <f>'Office Minor'!H381</f>
        <v>5</v>
      </c>
    </row>
    <row r="318" spans="1:8" s="350" customFormat="1" ht="17.100000000000001" customHeight="1">
      <c r="A318" s="186">
        <v>3</v>
      </c>
      <c r="B318" s="64" t="s">
        <v>57</v>
      </c>
      <c r="C318" s="110">
        <f>'Office Minor'!C382</f>
        <v>26</v>
      </c>
      <c r="D318" s="110">
        <f>'Office Minor'!D382</f>
        <v>100.483</v>
      </c>
      <c r="E318" s="110">
        <f>'Office Minor'!E382</f>
        <v>55745</v>
      </c>
      <c r="F318" s="110">
        <f>'Office Minor'!F382</f>
        <v>44596000</v>
      </c>
      <c r="G318" s="110">
        <f>'Office Minor'!G382</f>
        <v>5017000</v>
      </c>
      <c r="H318" s="110">
        <f>'Office Minor'!H382</f>
        <v>20</v>
      </c>
    </row>
    <row r="319" spans="1:8" s="350" customFormat="1" ht="17.100000000000001" customHeight="1">
      <c r="A319" s="186">
        <v>4</v>
      </c>
      <c r="B319" s="64" t="s">
        <v>67</v>
      </c>
      <c r="C319" s="110">
        <f>'Office Minor'!C383</f>
        <v>11</v>
      </c>
      <c r="D319" s="110">
        <f>'Office Minor'!D383</f>
        <v>14.914</v>
      </c>
      <c r="E319" s="110">
        <f>'Office Minor'!E383</f>
        <v>34918</v>
      </c>
      <c r="F319" s="110">
        <f>'Office Minor'!F383</f>
        <v>6983600</v>
      </c>
      <c r="G319" s="110">
        <f>'Office Minor'!G383</f>
        <v>2095000</v>
      </c>
      <c r="H319" s="110">
        <f>'Office Minor'!H383</f>
        <v>5</v>
      </c>
    </row>
    <row r="320" spans="1:8" s="350" customFormat="1" ht="17.100000000000001" customHeight="1">
      <c r="A320" s="186">
        <v>5</v>
      </c>
      <c r="B320" s="64" t="s">
        <v>62</v>
      </c>
      <c r="C320" s="110">
        <f>'Office Minor'!C384</f>
        <v>398</v>
      </c>
      <c r="D320" s="110">
        <f>'Office Minor'!D384</f>
        <v>567.73</v>
      </c>
      <c r="E320" s="110">
        <f>'Office Minor'!E384</f>
        <v>9911736</v>
      </c>
      <c r="F320" s="110">
        <f>'Office Minor'!F384</f>
        <v>2973520800</v>
      </c>
      <c r="G320" s="110">
        <f>'Office Minor'!G384</f>
        <v>297352000</v>
      </c>
      <c r="H320" s="110">
        <f>'Office Minor'!H384</f>
        <v>2000</v>
      </c>
    </row>
    <row r="321" spans="1:8" s="350" customFormat="1" ht="17.100000000000001" customHeight="1">
      <c r="A321" s="186">
        <v>6</v>
      </c>
      <c r="B321" s="64" t="s">
        <v>58</v>
      </c>
      <c r="C321" s="110">
        <f>'Office Minor'!C385</f>
        <v>0</v>
      </c>
      <c r="D321" s="110">
        <f>'Office Minor'!D385</f>
        <v>0</v>
      </c>
      <c r="E321" s="110">
        <f>'Office Minor'!E385</f>
        <v>0</v>
      </c>
      <c r="F321" s="110">
        <f>'Office Minor'!F385</f>
        <v>0</v>
      </c>
      <c r="G321" s="110">
        <f>'Office Minor'!G385</f>
        <v>266032000</v>
      </c>
      <c r="H321" s="110">
        <f>'Office Minor'!H385</f>
        <v>1440</v>
      </c>
    </row>
    <row r="322" spans="1:8" s="350" customFormat="1" ht="17.100000000000001" customHeight="1">
      <c r="A322" s="186">
        <v>7</v>
      </c>
      <c r="B322" s="64" t="s">
        <v>53</v>
      </c>
      <c r="C322" s="110">
        <f>'Office Minor'!C386</f>
        <v>0</v>
      </c>
      <c r="D322" s="110">
        <f>'Office Minor'!D386</f>
        <v>0</v>
      </c>
      <c r="E322" s="110">
        <f>'Office Minor'!E386</f>
        <v>0</v>
      </c>
      <c r="F322" s="110">
        <f>'Office Minor'!F386</f>
        <v>0</v>
      </c>
      <c r="G322" s="110">
        <f>'Office Minor'!G386</f>
        <v>14478000</v>
      </c>
      <c r="H322" s="110">
        <f>'Office Minor'!H386</f>
        <v>700</v>
      </c>
    </row>
    <row r="323" spans="1:8" s="350" customFormat="1" ht="17.100000000000001" customHeight="1">
      <c r="A323" s="186">
        <v>8</v>
      </c>
      <c r="B323" s="64" t="s">
        <v>200</v>
      </c>
      <c r="C323" s="110">
        <f>'Office Minor'!C387</f>
        <v>1</v>
      </c>
      <c r="D323" s="110">
        <f>'Office Minor'!D387</f>
        <v>1</v>
      </c>
      <c r="E323" s="110">
        <f>'Office Minor'!E387</f>
        <v>0</v>
      </c>
      <c r="F323" s="110">
        <f>'Office Minor'!F387</f>
        <v>0</v>
      </c>
      <c r="G323" s="110">
        <f>'Office Minor'!G387</f>
        <v>27000</v>
      </c>
      <c r="H323" s="110">
        <f>'Office Minor'!H387</f>
        <v>0</v>
      </c>
    </row>
    <row r="324" spans="1:8" s="350" customFormat="1" ht="17.100000000000001" customHeight="1">
      <c r="A324" s="186">
        <v>9</v>
      </c>
      <c r="B324" s="135" t="s">
        <v>24</v>
      </c>
      <c r="C324" s="110">
        <f>'Office Minor'!C388</f>
        <v>4</v>
      </c>
      <c r="D324" s="110">
        <f>'Office Minor'!D388</f>
        <v>19.88</v>
      </c>
      <c r="E324" s="110">
        <f>'Office Minor'!E388</f>
        <v>0</v>
      </c>
      <c r="F324" s="110">
        <f>'Office Minor'!F388</f>
        <v>0</v>
      </c>
      <c r="G324" s="110">
        <f>'Office Minor'!G388</f>
        <v>30000</v>
      </c>
      <c r="H324" s="110">
        <f>'Office Minor'!H388</f>
        <v>40</v>
      </c>
    </row>
    <row r="325" spans="1:8" s="350" customFormat="1" ht="17.100000000000001" customHeight="1">
      <c r="A325" s="186">
        <v>10</v>
      </c>
      <c r="B325" s="135" t="s">
        <v>167</v>
      </c>
      <c r="C325" s="110">
        <f>'Office Minor'!C389</f>
        <v>20</v>
      </c>
      <c r="D325" s="110">
        <f>'Office Minor'!D389</f>
        <v>90.198700000000002</v>
      </c>
      <c r="E325" s="110">
        <f>'Office Minor'!E389</f>
        <v>72620</v>
      </c>
      <c r="F325" s="110">
        <f>'Office Minor'!F389</f>
        <v>21786000</v>
      </c>
      <c r="G325" s="110">
        <f>'Office Minor'!G389</f>
        <v>4462000</v>
      </c>
      <c r="H325" s="110">
        <f>'Office Minor'!H389</f>
        <v>200</v>
      </c>
    </row>
    <row r="326" spans="1:8" s="350" customFormat="1" ht="17.100000000000001" customHeight="1">
      <c r="A326" s="186">
        <v>11</v>
      </c>
      <c r="B326" s="135" t="s">
        <v>45</v>
      </c>
      <c r="C326" s="110">
        <f>'Office Minor'!C390</f>
        <v>3</v>
      </c>
      <c r="D326" s="110">
        <f>'Office Minor'!D390</f>
        <v>132.81</v>
      </c>
      <c r="E326" s="110">
        <f>'Office Minor'!E390</f>
        <v>0</v>
      </c>
      <c r="F326" s="110">
        <f>'Office Minor'!F390</f>
        <v>0</v>
      </c>
      <c r="G326" s="110">
        <f>'Office Minor'!G390</f>
        <v>0</v>
      </c>
      <c r="H326" s="110">
        <f>'Office Minor'!H390</f>
        <v>0</v>
      </c>
    </row>
    <row r="327" spans="1:8" s="350" customFormat="1" ht="17.100000000000001" customHeight="1">
      <c r="A327" s="186">
        <v>12</v>
      </c>
      <c r="B327" s="135" t="s">
        <v>168</v>
      </c>
      <c r="C327" s="110">
        <f>'Office Minor'!C391</f>
        <v>2</v>
      </c>
      <c r="D327" s="110">
        <f>'Office Minor'!D391</f>
        <v>54.98</v>
      </c>
      <c r="E327" s="110">
        <f>'Office Minor'!E391</f>
        <v>0</v>
      </c>
      <c r="F327" s="110">
        <f>'Office Minor'!F391</f>
        <v>0</v>
      </c>
      <c r="G327" s="110">
        <f>'Office Minor'!G391</f>
        <v>11000</v>
      </c>
      <c r="H327" s="110">
        <f>'Office Minor'!H391</f>
        <v>0</v>
      </c>
    </row>
    <row r="328" spans="1:8" s="350" customFormat="1" ht="17.100000000000001" customHeight="1">
      <c r="A328" s="186"/>
      <c r="B328" s="64" t="s">
        <v>74</v>
      </c>
      <c r="C328" s="110"/>
      <c r="D328" s="110"/>
      <c r="E328" s="110"/>
      <c r="F328" s="110"/>
      <c r="G328" s="110">
        <f>'Office Minor'!G392</f>
        <v>6034000</v>
      </c>
      <c r="H328" s="110"/>
    </row>
    <row r="329" spans="1:8" s="350" customFormat="1" ht="17.100000000000001" customHeight="1">
      <c r="A329" s="186"/>
      <c r="B329" s="64" t="s">
        <v>48</v>
      </c>
      <c r="C329" s="110"/>
      <c r="D329" s="110"/>
      <c r="E329" s="110"/>
      <c r="F329" s="110"/>
      <c r="G329" s="110">
        <f>'Office Minor'!G393</f>
        <v>116674000</v>
      </c>
      <c r="H329" s="110"/>
    </row>
    <row r="330" spans="1:8" s="350" customFormat="1" ht="17.100000000000001" customHeight="1">
      <c r="A330" s="881" t="s">
        <v>49</v>
      </c>
      <c r="B330" s="882"/>
      <c r="C330" s="565">
        <f t="shared" ref="C330:H330" si="21">SUM(C316:C329)</f>
        <v>478</v>
      </c>
      <c r="D330" s="566">
        <f t="shared" si="21"/>
        <v>1017.1476</v>
      </c>
      <c r="E330" s="565">
        <f t="shared" si="21"/>
        <v>10144318</v>
      </c>
      <c r="F330" s="565">
        <f t="shared" si="21"/>
        <v>3097659100</v>
      </c>
      <c r="G330" s="565">
        <f t="shared" si="21"/>
        <v>718883000</v>
      </c>
      <c r="H330" s="565">
        <f t="shared" si="21"/>
        <v>4420</v>
      </c>
    </row>
    <row r="331" spans="1:8" s="350" customFormat="1" ht="17.100000000000001" customHeight="1">
      <c r="A331" s="403"/>
      <c r="B331" s="403"/>
      <c r="C331" s="403"/>
      <c r="D331" s="403"/>
      <c r="E331" s="403"/>
      <c r="F331" s="403"/>
      <c r="G331" s="403"/>
      <c r="H331" s="403"/>
    </row>
    <row r="332" spans="1:8" s="350" customFormat="1" ht="17.100000000000001" customHeight="1">
      <c r="A332" s="911" t="s">
        <v>291</v>
      </c>
      <c r="B332" s="911"/>
      <c r="C332" s="911"/>
      <c r="D332" s="911"/>
      <c r="E332" s="911"/>
      <c r="F332" s="911"/>
      <c r="G332" s="911"/>
      <c r="H332" s="911"/>
    </row>
    <row r="333" spans="1:8" s="350" customFormat="1" ht="17.100000000000001" customHeight="1">
      <c r="A333" s="919" t="s">
        <v>182</v>
      </c>
      <c r="B333" s="784" t="s">
        <v>3</v>
      </c>
      <c r="C333" s="784" t="s">
        <v>4</v>
      </c>
      <c r="D333" s="595" t="s">
        <v>5</v>
      </c>
      <c r="E333" s="709" t="s">
        <v>6</v>
      </c>
      <c r="F333" s="596" t="s">
        <v>7</v>
      </c>
      <c r="G333" s="596" t="s">
        <v>8</v>
      </c>
      <c r="H333" s="709" t="s">
        <v>9</v>
      </c>
    </row>
    <row r="334" spans="1:8" s="350" customFormat="1" ht="17.100000000000001" customHeight="1">
      <c r="A334" s="879"/>
      <c r="B334" s="784"/>
      <c r="C334" s="784"/>
      <c r="D334" s="347" t="s">
        <v>77</v>
      </c>
      <c r="E334" s="347" t="s">
        <v>78</v>
      </c>
      <c r="F334" s="62" t="s">
        <v>79</v>
      </c>
      <c r="G334" s="62" t="s">
        <v>79</v>
      </c>
      <c r="H334" s="4" t="s">
        <v>12</v>
      </c>
    </row>
    <row r="335" spans="1:8" s="350" customFormat="1" ht="17.100000000000001" customHeight="1">
      <c r="A335" s="110">
        <v>1</v>
      </c>
      <c r="B335" s="64" t="s">
        <v>59</v>
      </c>
      <c r="C335" s="240">
        <f>'Office Minor'!C399</f>
        <v>88</v>
      </c>
      <c r="D335" s="240">
        <f>'Office Minor'!D399</f>
        <v>1340.58</v>
      </c>
      <c r="E335" s="240">
        <f>'Office Minor'!E399</f>
        <v>2036792</v>
      </c>
      <c r="F335" s="240">
        <f>'Office Minor'!F399</f>
        <v>203679200</v>
      </c>
      <c r="G335" s="240">
        <f>'Office Minor'!G399</f>
        <v>167709000</v>
      </c>
      <c r="H335" s="240">
        <f>'Office Minor'!H399</f>
        <v>650</v>
      </c>
    </row>
    <row r="336" spans="1:8" s="350" customFormat="1" ht="17.100000000000001" customHeight="1">
      <c r="A336" s="110">
        <v>2</v>
      </c>
      <c r="B336" s="64" t="s">
        <v>68</v>
      </c>
      <c r="C336" s="240">
        <f>'Office Minor'!C400</f>
        <v>183</v>
      </c>
      <c r="D336" s="240">
        <f>'Office Minor'!D400</f>
        <v>183</v>
      </c>
      <c r="E336" s="240">
        <f>'Office Minor'!E400</f>
        <v>1394342</v>
      </c>
      <c r="F336" s="240">
        <f>'Office Minor'!F400</f>
        <v>104575650</v>
      </c>
      <c r="G336" s="240">
        <f>'Office Minor'!G400</f>
        <v>44507000</v>
      </c>
      <c r="H336" s="240">
        <f>'Office Minor'!H400</f>
        <v>705</v>
      </c>
    </row>
    <row r="337" spans="1:8" s="350" customFormat="1" ht="17.100000000000001" customHeight="1">
      <c r="A337" s="110">
        <v>3</v>
      </c>
      <c r="B337" s="64" t="s">
        <v>57</v>
      </c>
      <c r="C337" s="240">
        <f>'Office Minor'!C401</f>
        <v>24</v>
      </c>
      <c r="D337" s="240">
        <f>'Office Minor'!D401</f>
        <v>35.1</v>
      </c>
      <c r="E337" s="240">
        <f>'Office Minor'!E401</f>
        <v>6208</v>
      </c>
      <c r="F337" s="240">
        <f>'Office Minor'!F401</f>
        <v>4966400</v>
      </c>
      <c r="G337" s="240">
        <f>'Office Minor'!G401</f>
        <v>7217000</v>
      </c>
      <c r="H337" s="240">
        <f>'Office Minor'!H401</f>
        <v>45</v>
      </c>
    </row>
    <row r="338" spans="1:8" s="350" customFormat="1" ht="17.100000000000001" customHeight="1">
      <c r="A338" s="110">
        <v>4</v>
      </c>
      <c r="B338" s="64" t="s">
        <v>70</v>
      </c>
      <c r="C338" s="240">
        <f>'Office Minor'!C402+'Office Minor'!C54</f>
        <v>39</v>
      </c>
      <c r="D338" s="240">
        <f>'Office Minor'!D402+'Office Minor'!D54</f>
        <v>38.99</v>
      </c>
      <c r="E338" s="240">
        <f>'Office Minor'!E402+'Office Minor'!E54</f>
        <v>8837215</v>
      </c>
      <c r="F338" s="240">
        <f>'Office Minor'!F402+'Office Minor'!F54</f>
        <v>3297612050</v>
      </c>
      <c r="G338" s="240">
        <f>'Office Minor'!G402+'Office Minor'!G54</f>
        <v>763044660</v>
      </c>
      <c r="H338" s="240">
        <f>'Office Minor'!H402+'Office Minor'!H54</f>
        <v>23485</v>
      </c>
    </row>
    <row r="339" spans="1:8" s="350" customFormat="1" ht="17.100000000000001" customHeight="1">
      <c r="A339" s="110">
        <v>5</v>
      </c>
      <c r="B339" s="64" t="s">
        <v>62</v>
      </c>
      <c r="C339" s="240">
        <f>'Office Minor'!C403+'Office Minor'!C55</f>
        <v>146</v>
      </c>
      <c r="D339" s="240">
        <f>'Office Minor'!D403+'Office Minor'!D55</f>
        <v>146</v>
      </c>
      <c r="E339" s="240">
        <f>'Office Minor'!E403+'Office Minor'!E55</f>
        <v>2289582</v>
      </c>
      <c r="F339" s="240">
        <f>'Office Minor'!F403+'Office Minor'!F55</f>
        <v>303091150</v>
      </c>
      <c r="G339" s="240">
        <f>'Office Minor'!G403+'Office Minor'!G55</f>
        <v>127767728</v>
      </c>
      <c r="H339" s="240">
        <f>'Office Minor'!H403+'Office Minor'!H55</f>
        <v>9820</v>
      </c>
    </row>
    <row r="340" spans="1:8" s="350" customFormat="1" ht="17.100000000000001" customHeight="1">
      <c r="A340" s="110">
        <v>6</v>
      </c>
      <c r="B340" s="64" t="s">
        <v>61</v>
      </c>
      <c r="C340" s="240">
        <f>'Office Minor'!C53</f>
        <v>7</v>
      </c>
      <c r="D340" s="240">
        <f>'Office Minor'!D53</f>
        <v>27</v>
      </c>
      <c r="E340" s="240">
        <f>'Office Minor'!E53</f>
        <v>3385</v>
      </c>
      <c r="F340" s="240">
        <f>'Office Minor'!F53</f>
        <v>10155000</v>
      </c>
      <c r="G340" s="240">
        <f>'Office Minor'!G53</f>
        <v>3010000</v>
      </c>
      <c r="H340" s="240">
        <f>'Office Minor'!H53</f>
        <v>146</v>
      </c>
    </row>
    <row r="341" spans="1:8" s="350" customFormat="1" ht="17.100000000000001" customHeight="1">
      <c r="A341" s="110">
        <v>7</v>
      </c>
      <c r="B341" s="64" t="s">
        <v>64</v>
      </c>
      <c r="C341" s="240">
        <f>'Office Minor'!C404+'Office Minor'!C58</f>
        <v>7</v>
      </c>
      <c r="D341" s="240">
        <f>'Office Minor'!D404+'Office Minor'!D58</f>
        <v>7</v>
      </c>
      <c r="E341" s="240">
        <f>'Office Minor'!E404+'Office Minor'!E58</f>
        <v>48900</v>
      </c>
      <c r="F341" s="240">
        <f>'Office Minor'!F404+'Office Minor'!F58</f>
        <v>2200500</v>
      </c>
      <c r="G341" s="240">
        <f>'Office Minor'!G404+'Office Minor'!G58</f>
        <v>1420160</v>
      </c>
      <c r="H341" s="240">
        <f>'Office Minor'!H404+'Office Minor'!H58</f>
        <v>610</v>
      </c>
    </row>
    <row r="342" spans="1:8" s="350" customFormat="1" ht="17.100000000000001" customHeight="1">
      <c r="A342" s="110">
        <v>8</v>
      </c>
      <c r="B342" s="64" t="s">
        <v>187</v>
      </c>
      <c r="C342" s="240">
        <f>'Office Minor'!C57</f>
        <v>0</v>
      </c>
      <c r="D342" s="240">
        <f>'Office Minor'!D57</f>
        <v>0</v>
      </c>
      <c r="E342" s="240">
        <f>'Office Minor'!E57</f>
        <v>180400</v>
      </c>
      <c r="F342" s="240">
        <f>'Office Minor'!F57</f>
        <v>22550000</v>
      </c>
      <c r="G342" s="240">
        <f>'Office Minor'!G57</f>
        <v>820850</v>
      </c>
      <c r="H342" s="240">
        <f>'Office Minor'!H57</f>
        <v>1511</v>
      </c>
    </row>
    <row r="343" spans="1:8" s="350" customFormat="1" ht="17.100000000000001" customHeight="1">
      <c r="A343" s="110">
        <v>9</v>
      </c>
      <c r="B343" s="64" t="s">
        <v>58</v>
      </c>
      <c r="C343" s="240">
        <f>'Office Minor'!C405+'Office Minor'!C56</f>
        <v>4</v>
      </c>
      <c r="D343" s="240">
        <f>'Office Minor'!D405+'Office Minor'!D56</f>
        <v>0</v>
      </c>
      <c r="E343" s="240">
        <f>'Office Minor'!E405+'Office Minor'!E56</f>
        <v>1626733</v>
      </c>
      <c r="F343" s="240">
        <f>'Office Minor'!F405+'Office Minor'!F56</f>
        <v>102351180</v>
      </c>
      <c r="G343" s="240">
        <f>'Office Minor'!G405+'Office Minor'!G56</f>
        <v>127680340</v>
      </c>
      <c r="H343" s="240">
        <f>'Office Minor'!H405+'Office Minor'!H56</f>
        <v>2460</v>
      </c>
    </row>
    <row r="344" spans="1:8" s="350" customFormat="1" ht="17.100000000000001" customHeight="1">
      <c r="A344" s="186"/>
      <c r="B344" s="64" t="s">
        <v>74</v>
      </c>
      <c r="C344" s="240"/>
      <c r="D344" s="240"/>
      <c r="E344" s="240"/>
      <c r="F344" s="240"/>
      <c r="G344" s="240">
        <f>'Office Minor'!G406+'Office Minor'!G59</f>
        <v>78430660</v>
      </c>
      <c r="H344" s="240"/>
    </row>
    <row r="345" spans="1:8" s="350" customFormat="1" ht="17.100000000000001" customHeight="1">
      <c r="A345" s="242"/>
      <c r="B345" s="14" t="s">
        <v>48</v>
      </c>
      <c r="C345" s="244"/>
      <c r="D345" s="244"/>
      <c r="E345" s="244"/>
      <c r="F345" s="244"/>
      <c r="G345" s="244">
        <f>'Office Minor'!G407+'Office Minor'!G60</f>
        <v>43023602</v>
      </c>
      <c r="H345" s="244"/>
    </row>
    <row r="346" spans="1:8" s="350" customFormat="1" ht="17.100000000000001" customHeight="1">
      <c r="A346" s="881" t="s">
        <v>49</v>
      </c>
      <c r="B346" s="882"/>
      <c r="C346" s="565">
        <f t="shared" ref="C346:H346" si="22">SUM(C335:C345)</f>
        <v>498</v>
      </c>
      <c r="D346" s="566">
        <f t="shared" si="22"/>
        <v>1777.6699999999998</v>
      </c>
      <c r="E346" s="565">
        <f t="shared" si="22"/>
        <v>16423557</v>
      </c>
      <c r="F346" s="565">
        <f t="shared" si="22"/>
        <v>4051181130</v>
      </c>
      <c r="G346" s="565">
        <f t="shared" si="22"/>
        <v>1364631000</v>
      </c>
      <c r="H346" s="565">
        <f t="shared" si="22"/>
        <v>39432</v>
      </c>
    </row>
    <row r="347" spans="1:8" s="350" customFormat="1" ht="17.100000000000001" customHeight="1">
      <c r="A347" s="618"/>
      <c r="B347" s="523"/>
      <c r="C347" s="523"/>
      <c r="D347" s="523"/>
      <c r="E347" s="523"/>
      <c r="F347" s="523"/>
      <c r="G347" s="523"/>
      <c r="H347" s="523"/>
    </row>
    <row r="348" spans="1:8" s="620" customFormat="1" ht="17.100000000000001" customHeight="1">
      <c r="A348" s="918" t="s">
        <v>292</v>
      </c>
      <c r="B348" s="918"/>
      <c r="C348" s="918"/>
      <c r="D348" s="918"/>
      <c r="E348" s="918"/>
      <c r="F348" s="918"/>
      <c r="G348" s="918"/>
      <c r="H348" s="918"/>
    </row>
    <row r="349" spans="1:8" s="350" customFormat="1" ht="17.100000000000001" customHeight="1">
      <c r="A349" s="819" t="s">
        <v>182</v>
      </c>
      <c r="B349" s="819" t="s">
        <v>3</v>
      </c>
      <c r="C349" s="819" t="s">
        <v>4</v>
      </c>
      <c r="D349" s="600" t="s">
        <v>5</v>
      </c>
      <c r="E349" s="51" t="s">
        <v>6</v>
      </c>
      <c r="F349" s="51" t="s">
        <v>7</v>
      </c>
      <c r="G349" s="51" t="s">
        <v>8</v>
      </c>
      <c r="H349" s="52" t="s">
        <v>9</v>
      </c>
    </row>
    <row r="350" spans="1:8" s="350" customFormat="1" ht="17.100000000000001" customHeight="1">
      <c r="A350" s="820"/>
      <c r="B350" s="820"/>
      <c r="C350" s="820"/>
      <c r="D350" s="340" t="s">
        <v>77</v>
      </c>
      <c r="E350" s="54" t="s">
        <v>78</v>
      </c>
      <c r="F350" s="54" t="s">
        <v>79</v>
      </c>
      <c r="G350" s="54" t="s">
        <v>79</v>
      </c>
      <c r="H350" s="56" t="s">
        <v>12</v>
      </c>
    </row>
    <row r="351" spans="1:8" s="350" customFormat="1" ht="17.100000000000001" customHeight="1">
      <c r="A351" s="186">
        <v>1</v>
      </c>
      <c r="B351" s="64" t="s">
        <v>70</v>
      </c>
      <c r="C351" s="64">
        <f>'Office Minor'!C413</f>
        <v>129</v>
      </c>
      <c r="D351" s="64">
        <f>'Office Minor'!D413</f>
        <v>4526.1386000000002</v>
      </c>
      <c r="E351" s="64">
        <f>'Office Minor'!E413</f>
        <v>872342</v>
      </c>
      <c r="F351" s="64">
        <f>'Office Minor'!F413</f>
        <v>523405200</v>
      </c>
      <c r="G351" s="64">
        <f>'Office Minor'!G413</f>
        <v>140343000</v>
      </c>
      <c r="H351" s="64">
        <f>'Office Minor'!H413</f>
        <v>20000</v>
      </c>
    </row>
    <row r="352" spans="1:8" s="350" customFormat="1" ht="17.100000000000001" customHeight="1">
      <c r="A352" s="110">
        <v>2</v>
      </c>
      <c r="B352" s="64" t="s">
        <v>201</v>
      </c>
      <c r="C352" s="64">
        <f>'Office Minor'!C414</f>
        <v>4</v>
      </c>
      <c r="D352" s="64">
        <f>'Office Minor'!D414</f>
        <v>87.548199999999994</v>
      </c>
      <c r="E352" s="64">
        <f>'Office Minor'!E414</f>
        <v>1340</v>
      </c>
      <c r="F352" s="64">
        <f>'Office Minor'!F414</f>
        <v>804000</v>
      </c>
      <c r="G352" s="64">
        <f>'Office Minor'!G414</f>
        <v>134000</v>
      </c>
      <c r="H352" s="64">
        <f>'Office Minor'!H414</f>
        <v>20</v>
      </c>
    </row>
    <row r="353" spans="1:8" s="350" customFormat="1" ht="17.100000000000001" customHeight="1">
      <c r="A353" s="186">
        <v>3</v>
      </c>
      <c r="B353" s="64" t="s">
        <v>62</v>
      </c>
      <c r="C353" s="64">
        <f>'Office Minor'!C415</f>
        <v>90</v>
      </c>
      <c r="D353" s="64">
        <f>'Office Minor'!D415</f>
        <v>183.45</v>
      </c>
      <c r="E353" s="64">
        <f>'Office Minor'!E415</f>
        <v>7141217</v>
      </c>
      <c r="F353" s="64">
        <f>'Office Minor'!F415</f>
        <v>2142365100</v>
      </c>
      <c r="G353" s="64">
        <f>'Office Minor'!G415</f>
        <v>37915000</v>
      </c>
      <c r="H353" s="64">
        <f>'Office Minor'!H415</f>
        <v>1500</v>
      </c>
    </row>
    <row r="354" spans="1:8" s="350" customFormat="1" ht="17.100000000000001" customHeight="1">
      <c r="A354" s="110">
        <v>4</v>
      </c>
      <c r="B354" s="64" t="s">
        <v>202</v>
      </c>
      <c r="C354" s="64">
        <f>'Office Minor'!C416</f>
        <v>2</v>
      </c>
      <c r="D354" s="64">
        <f>'Office Minor'!D416</f>
        <v>2.39</v>
      </c>
      <c r="E354" s="64">
        <f>'Office Minor'!E416</f>
        <v>5000</v>
      </c>
      <c r="F354" s="64">
        <f>'Office Minor'!F416</f>
        <v>3500000</v>
      </c>
      <c r="G354" s="64">
        <f>'Office Minor'!G416</f>
        <v>75000</v>
      </c>
      <c r="H354" s="64">
        <f>'Office Minor'!H416</f>
        <v>30</v>
      </c>
    </row>
    <row r="355" spans="1:8" s="350" customFormat="1" ht="17.100000000000001" customHeight="1">
      <c r="A355" s="186">
        <v>5</v>
      </c>
      <c r="B355" s="64" t="s">
        <v>57</v>
      </c>
      <c r="C355" s="64">
        <f>'Office Minor'!C417</f>
        <v>1</v>
      </c>
      <c r="D355" s="64">
        <f>'Office Minor'!D417</f>
        <v>1</v>
      </c>
      <c r="E355" s="64">
        <f>'Office Minor'!E417</f>
        <v>0</v>
      </c>
      <c r="F355" s="64">
        <f>'Office Minor'!F417</f>
        <v>0</v>
      </c>
      <c r="G355" s="64">
        <f>'Office Minor'!G417</f>
        <v>73000</v>
      </c>
      <c r="H355" s="64">
        <f>'Office Minor'!H417</f>
        <v>0</v>
      </c>
    </row>
    <row r="356" spans="1:8" s="350" customFormat="1" ht="17.100000000000001" customHeight="1">
      <c r="A356" s="110">
        <v>6</v>
      </c>
      <c r="B356" s="64" t="s">
        <v>58</v>
      </c>
      <c r="C356" s="64">
        <f>'Office Minor'!C418</f>
        <v>0</v>
      </c>
      <c r="D356" s="64">
        <f>'Office Minor'!D418</f>
        <v>0</v>
      </c>
      <c r="E356" s="64">
        <f>'Office Minor'!E418</f>
        <v>427800</v>
      </c>
      <c r="F356" s="64">
        <f>'Office Minor'!F418</f>
        <v>128340000</v>
      </c>
      <c r="G356" s="64">
        <f>'Office Minor'!G418</f>
        <v>12834000</v>
      </c>
      <c r="H356" s="64">
        <f>'Office Minor'!H418</f>
        <v>300</v>
      </c>
    </row>
    <row r="357" spans="1:8" s="350" customFormat="1" ht="17.100000000000001" customHeight="1">
      <c r="A357" s="186">
        <v>7</v>
      </c>
      <c r="B357" s="64" t="s">
        <v>331</v>
      </c>
      <c r="C357" s="64">
        <f>'Office Minor'!C419</f>
        <v>36</v>
      </c>
      <c r="D357" s="64">
        <f>'Office Minor'!D419</f>
        <v>0</v>
      </c>
      <c r="E357" s="64">
        <f>'Office Minor'!E419</f>
        <v>331214</v>
      </c>
      <c r="F357" s="64">
        <f>'Office Minor'!F419</f>
        <v>198728400</v>
      </c>
      <c r="G357" s="64">
        <f>'Office Minor'!G419</f>
        <v>23185000</v>
      </c>
      <c r="H357" s="64">
        <f>'Office Minor'!H419</f>
        <v>900</v>
      </c>
    </row>
    <row r="358" spans="1:8" s="350" customFormat="1" ht="17.100000000000001" customHeight="1">
      <c r="A358" s="110">
        <v>8</v>
      </c>
      <c r="B358" s="64" t="s">
        <v>64</v>
      </c>
      <c r="C358" s="64">
        <f>'Office Minor'!C420</f>
        <v>0</v>
      </c>
      <c r="D358" s="64">
        <f>'Office Minor'!D420</f>
        <v>0</v>
      </c>
      <c r="E358" s="64">
        <f>'Office Minor'!E420</f>
        <v>66667</v>
      </c>
      <c r="F358" s="64">
        <f>'Office Minor'!F420</f>
        <v>20000010</v>
      </c>
      <c r="G358" s="64">
        <f>'Office Minor'!G420</f>
        <v>2000000</v>
      </c>
      <c r="H358" s="64">
        <f>'Office Minor'!H420</f>
        <v>200</v>
      </c>
    </row>
    <row r="359" spans="1:8" s="350" customFormat="1" ht="17.100000000000001" customHeight="1">
      <c r="A359" s="186">
        <v>9</v>
      </c>
      <c r="B359" s="64" t="s">
        <v>53</v>
      </c>
      <c r="C359" s="64">
        <f>'Office Minor'!C421</f>
        <v>0</v>
      </c>
      <c r="D359" s="64">
        <f>'Office Minor'!D421</f>
        <v>0</v>
      </c>
      <c r="E359" s="64">
        <f>'Office Minor'!E421</f>
        <v>0</v>
      </c>
      <c r="F359" s="64">
        <f>'Office Minor'!F421</f>
        <v>0</v>
      </c>
      <c r="G359" s="64">
        <f>'Office Minor'!G421</f>
        <v>420000</v>
      </c>
      <c r="H359" s="64">
        <f>'Office Minor'!H421</f>
        <v>0</v>
      </c>
    </row>
    <row r="360" spans="1:8" s="350" customFormat="1" ht="17.100000000000001" customHeight="1">
      <c r="A360" s="110">
        <v>10</v>
      </c>
      <c r="B360" s="277" t="s">
        <v>328</v>
      </c>
      <c r="C360" s="64">
        <f>'Office Minor'!C422</f>
        <v>10</v>
      </c>
      <c r="D360" s="64">
        <f>'Office Minor'!D422</f>
        <v>66.687299999999993</v>
      </c>
      <c r="E360" s="64">
        <f>'Office Minor'!E422</f>
        <v>30433</v>
      </c>
      <c r="F360" s="64">
        <f>'Office Minor'!F422</f>
        <v>21303100</v>
      </c>
      <c r="G360" s="64">
        <f>'Office Minor'!G422</f>
        <v>1826000</v>
      </c>
      <c r="H360" s="64">
        <f>'Office Minor'!H422</f>
        <v>140</v>
      </c>
    </row>
    <row r="361" spans="1:8" s="350" customFormat="1" ht="17.100000000000001" customHeight="1">
      <c r="A361" s="186">
        <v>11</v>
      </c>
      <c r="B361" s="277" t="s">
        <v>45</v>
      </c>
      <c r="C361" s="64">
        <f>'Office Minor'!C423</f>
        <v>7</v>
      </c>
      <c r="D361" s="64">
        <f>'Office Minor'!D423</f>
        <v>268.73</v>
      </c>
      <c r="E361" s="64">
        <f>'Office Minor'!E423</f>
        <v>11347</v>
      </c>
      <c r="F361" s="64">
        <f>'Office Minor'!F423</f>
        <v>28367500</v>
      </c>
      <c r="G361" s="64">
        <f>'Office Minor'!G423</f>
        <v>851000</v>
      </c>
      <c r="H361" s="64">
        <f>'Office Minor'!H423</f>
        <v>150</v>
      </c>
    </row>
    <row r="362" spans="1:8" s="350" customFormat="1" ht="17.100000000000001" customHeight="1">
      <c r="A362" s="186"/>
      <c r="B362" s="64" t="s">
        <v>74</v>
      </c>
      <c r="C362" s="64"/>
      <c r="D362" s="64"/>
      <c r="E362" s="64"/>
      <c r="F362" s="64"/>
      <c r="G362" s="64">
        <f>'Office Minor'!G424</f>
        <v>21446000</v>
      </c>
      <c r="H362" s="64"/>
    </row>
    <row r="363" spans="1:8" s="350" customFormat="1" ht="17.100000000000001" customHeight="1">
      <c r="A363" s="186"/>
      <c r="B363" s="64" t="s">
        <v>48</v>
      </c>
      <c r="C363" s="64"/>
      <c r="D363" s="64"/>
      <c r="E363" s="64"/>
      <c r="F363" s="64"/>
      <c r="G363" s="64">
        <f>'Office Minor'!G425</f>
        <v>7929000</v>
      </c>
      <c r="H363" s="64"/>
    </row>
    <row r="364" spans="1:8" s="350" customFormat="1" ht="17.100000000000001" customHeight="1">
      <c r="A364" s="881" t="s">
        <v>49</v>
      </c>
      <c r="B364" s="882"/>
      <c r="C364" s="565">
        <f t="shared" ref="C364:H364" si="23">SUM(C351:C363)</f>
        <v>279</v>
      </c>
      <c r="D364" s="566">
        <f t="shared" si="23"/>
        <v>5135.9441000000006</v>
      </c>
      <c r="E364" s="562">
        <f t="shared" si="23"/>
        <v>8887360</v>
      </c>
      <c r="F364" s="562">
        <f t="shared" si="23"/>
        <v>3066813310</v>
      </c>
      <c r="G364" s="562">
        <f t="shared" si="23"/>
        <v>249031000</v>
      </c>
      <c r="H364" s="308">
        <f t="shared" si="23"/>
        <v>23240</v>
      </c>
    </row>
    <row r="365" spans="1:8" s="350" customFormat="1" ht="17.100000000000001" customHeight="1">
      <c r="A365" s="403"/>
      <c r="B365" s="403"/>
      <c r="C365" s="403"/>
      <c r="D365" s="403"/>
      <c r="E365" s="403"/>
      <c r="F365" s="403"/>
      <c r="G365" s="403"/>
      <c r="H365" s="403"/>
    </row>
    <row r="366" spans="1:8" s="350" customFormat="1" ht="17.100000000000001" customHeight="1">
      <c r="A366" s="917" t="s">
        <v>279</v>
      </c>
      <c r="B366" s="917"/>
      <c r="C366" s="917"/>
      <c r="D366" s="917"/>
      <c r="E366" s="917"/>
      <c r="F366" s="917"/>
      <c r="G366" s="917"/>
      <c r="H366" s="917"/>
    </row>
    <row r="367" spans="1:8" s="350" customFormat="1" ht="17.100000000000001" customHeight="1">
      <c r="A367" s="819" t="s">
        <v>182</v>
      </c>
      <c r="B367" s="819" t="s">
        <v>3</v>
      </c>
      <c r="C367" s="819" t="s">
        <v>4</v>
      </c>
      <c r="D367" s="600" t="s">
        <v>5</v>
      </c>
      <c r="E367" s="51" t="s">
        <v>6</v>
      </c>
      <c r="F367" s="51" t="s">
        <v>7</v>
      </c>
      <c r="G367" s="621" t="s">
        <v>8</v>
      </c>
      <c r="H367" s="709" t="s">
        <v>9</v>
      </c>
    </row>
    <row r="368" spans="1:8" s="350" customFormat="1" ht="17.100000000000001" customHeight="1">
      <c r="A368" s="820"/>
      <c r="B368" s="820"/>
      <c r="C368" s="820"/>
      <c r="D368" s="340" t="s">
        <v>77</v>
      </c>
      <c r="E368" s="54" t="s">
        <v>78</v>
      </c>
      <c r="F368" s="54" t="s">
        <v>79</v>
      </c>
      <c r="G368" s="348" t="s">
        <v>79</v>
      </c>
      <c r="H368" s="4" t="s">
        <v>12</v>
      </c>
    </row>
    <row r="369" spans="1:8" s="350" customFormat="1" ht="17.100000000000001" customHeight="1">
      <c r="A369" s="112">
        <v>1</v>
      </c>
      <c r="B369" s="183" t="s">
        <v>142</v>
      </c>
      <c r="C369" s="301">
        <f>'Office Minor'!C567</f>
        <v>49</v>
      </c>
      <c r="D369" s="301">
        <f>'Office Minor'!D567</f>
        <v>1493.1</v>
      </c>
      <c r="E369" s="301">
        <f>'Office Minor'!E567</f>
        <v>1749591.56</v>
      </c>
      <c r="F369" s="301">
        <f>'Office Minor'!F567</f>
        <v>2974305652</v>
      </c>
      <c r="G369" s="301">
        <f>'Office Minor'!G567</f>
        <v>548412000</v>
      </c>
      <c r="H369" s="301">
        <f>'Office Minor'!H567</f>
        <v>66</v>
      </c>
    </row>
    <row r="370" spans="1:8" s="350" customFormat="1" ht="17.100000000000001" customHeight="1">
      <c r="A370" s="102">
        <v>2</v>
      </c>
      <c r="B370" s="135" t="s">
        <v>70</v>
      </c>
      <c r="C370" s="301">
        <v>9</v>
      </c>
      <c r="D370" s="301">
        <v>10.83</v>
      </c>
      <c r="E370" s="301">
        <v>10435</v>
      </c>
      <c r="F370" s="301">
        <v>23478750</v>
      </c>
      <c r="G370" s="301">
        <v>4477000</v>
      </c>
      <c r="H370" s="301">
        <v>21</v>
      </c>
    </row>
    <row r="371" spans="1:8" s="350" customFormat="1" ht="17.100000000000001" customHeight="1">
      <c r="A371" s="102">
        <v>3</v>
      </c>
      <c r="B371" s="135" t="s">
        <v>62</v>
      </c>
      <c r="C371" s="301">
        <v>53</v>
      </c>
      <c r="D371" s="301">
        <v>53</v>
      </c>
      <c r="E371" s="301">
        <v>3328827</v>
      </c>
      <c r="F371" s="301">
        <v>672637400</v>
      </c>
      <c r="G371" s="301">
        <v>28111000</v>
      </c>
      <c r="H371" s="301">
        <v>144</v>
      </c>
    </row>
    <row r="372" spans="1:8" s="350" customFormat="1" ht="17.100000000000001" customHeight="1">
      <c r="A372" s="102">
        <v>4</v>
      </c>
      <c r="B372" s="135" t="s">
        <v>58</v>
      </c>
      <c r="C372" s="301">
        <f>'Office Minor'!C570</f>
        <v>0</v>
      </c>
      <c r="D372" s="301">
        <f>'Office Minor'!D570</f>
        <v>0</v>
      </c>
      <c r="E372" s="301">
        <f>'Office Minor'!E570</f>
        <v>0</v>
      </c>
      <c r="F372" s="301">
        <f>'Office Minor'!F570</f>
        <v>0</v>
      </c>
      <c r="G372" s="301">
        <f>'Office Minor'!G570</f>
        <v>1390000</v>
      </c>
      <c r="H372" s="301">
        <f>'Office Minor'!H570</f>
        <v>0</v>
      </c>
    </row>
    <row r="373" spans="1:8" s="350" customFormat="1" ht="17.100000000000001" customHeight="1">
      <c r="A373" s="102"/>
      <c r="B373" s="135" t="s">
        <v>74</v>
      </c>
      <c r="C373" s="301"/>
      <c r="D373" s="301"/>
      <c r="E373" s="301"/>
      <c r="F373" s="301"/>
      <c r="G373" s="301">
        <v>46990000</v>
      </c>
      <c r="H373" s="301"/>
    </row>
    <row r="374" spans="1:8" s="350" customFormat="1" ht="17.100000000000001" customHeight="1">
      <c r="A374" s="135"/>
      <c r="B374" s="135" t="s">
        <v>48</v>
      </c>
      <c r="C374" s="301"/>
      <c r="D374" s="301"/>
      <c r="E374" s="301"/>
      <c r="F374" s="301"/>
      <c r="G374" s="301">
        <v>11244000</v>
      </c>
      <c r="H374" s="301"/>
    </row>
    <row r="375" spans="1:8" s="350" customFormat="1" ht="17.100000000000001" customHeight="1">
      <c r="A375" s="889" t="s">
        <v>49</v>
      </c>
      <c r="B375" s="890"/>
      <c r="C375" s="565">
        <f t="shared" ref="C375:H375" si="24">SUM(C369:C374)</f>
        <v>111</v>
      </c>
      <c r="D375" s="566">
        <f t="shared" si="24"/>
        <v>1556.9299999999998</v>
      </c>
      <c r="E375" s="566">
        <f t="shared" si="24"/>
        <v>5088853.5600000005</v>
      </c>
      <c r="F375" s="562">
        <f t="shared" si="24"/>
        <v>3670421802</v>
      </c>
      <c r="G375" s="622">
        <f t="shared" si="24"/>
        <v>640624000</v>
      </c>
      <c r="H375" s="256">
        <f t="shared" si="24"/>
        <v>231</v>
      </c>
    </row>
    <row r="376" spans="1:8" s="350" customFormat="1" ht="17.100000000000001" customHeight="1">
      <c r="A376" s="403"/>
      <c r="B376" s="403"/>
      <c r="C376" s="403"/>
      <c r="D376" s="403"/>
      <c r="E376" s="403"/>
      <c r="F376" s="403"/>
      <c r="G376" s="403"/>
      <c r="H376" s="403"/>
    </row>
    <row r="377" spans="1:8" s="350" customFormat="1" ht="17.100000000000001" customHeight="1">
      <c r="A377" s="838" t="s">
        <v>264</v>
      </c>
      <c r="B377" s="838"/>
      <c r="C377" s="838"/>
      <c r="D377" s="838"/>
      <c r="E377" s="838"/>
      <c r="F377" s="838"/>
      <c r="G377" s="838"/>
      <c r="H377" s="838"/>
    </row>
    <row r="378" spans="1:8" s="350" customFormat="1" ht="17.100000000000001" customHeight="1">
      <c r="A378" s="819" t="s">
        <v>182</v>
      </c>
      <c r="B378" s="819" t="s">
        <v>3</v>
      </c>
      <c r="C378" s="819" t="s">
        <v>4</v>
      </c>
      <c r="D378" s="600" t="s">
        <v>5</v>
      </c>
      <c r="E378" s="51" t="s">
        <v>6</v>
      </c>
      <c r="F378" s="51" t="s">
        <v>7</v>
      </c>
      <c r="G378" s="51" t="s">
        <v>8</v>
      </c>
      <c r="H378" s="52" t="s">
        <v>9</v>
      </c>
    </row>
    <row r="379" spans="1:8" s="350" customFormat="1" ht="17.100000000000001" customHeight="1">
      <c r="A379" s="820"/>
      <c r="B379" s="820"/>
      <c r="C379" s="820"/>
      <c r="D379" s="340" t="s">
        <v>77</v>
      </c>
      <c r="E379" s="54" t="s">
        <v>78</v>
      </c>
      <c r="F379" s="54" t="s">
        <v>79</v>
      </c>
      <c r="G379" s="54" t="s">
        <v>79</v>
      </c>
      <c r="H379" s="56" t="s">
        <v>12</v>
      </c>
    </row>
    <row r="380" spans="1:8" s="350" customFormat="1" ht="17.100000000000001" customHeight="1">
      <c r="A380" s="186">
        <v>1</v>
      </c>
      <c r="B380" s="64" t="s">
        <v>59</v>
      </c>
      <c r="C380" s="135">
        <f>'Office Minor'!C475+'Office Minor'!C288</f>
        <v>182</v>
      </c>
      <c r="D380" s="135">
        <f>'Office Minor'!D475+'Office Minor'!D288</f>
        <v>6384.9759999999997</v>
      </c>
      <c r="E380" s="135">
        <f>'Office Minor'!E475+'Office Minor'!E288</f>
        <v>5002204.21</v>
      </c>
      <c r="F380" s="135">
        <f>'Office Minor'!F475+'Office Minor'!F288</f>
        <v>1233017740</v>
      </c>
      <c r="G380" s="135">
        <f>'Office Minor'!G475+'Office Minor'!G288</f>
        <v>465649718</v>
      </c>
      <c r="H380" s="135">
        <f>'Office Minor'!H475+'Office Minor'!H288</f>
        <v>5417</v>
      </c>
    </row>
    <row r="381" spans="1:8" s="350" customFormat="1" ht="17.100000000000001" customHeight="1">
      <c r="A381" s="110">
        <v>2</v>
      </c>
      <c r="B381" s="64" t="s">
        <v>62</v>
      </c>
      <c r="C381" s="135">
        <f>'Office Minor'!C476+'Office Minor'!C289+'Office Minor'!C467</f>
        <v>559</v>
      </c>
      <c r="D381" s="135">
        <f>'Office Minor'!D476+'Office Minor'!D289+'Office Minor'!D467</f>
        <v>557.90000000000009</v>
      </c>
      <c r="E381" s="135">
        <f>'Office Minor'!E476+'Office Minor'!E289+'Office Minor'!E467</f>
        <v>1927621</v>
      </c>
      <c r="F381" s="135">
        <f>'Office Minor'!F476+'Office Minor'!F289+'Office Minor'!F467</f>
        <v>176964090</v>
      </c>
      <c r="G381" s="135">
        <f>'Office Minor'!G476+'Office Minor'!G289+'Office Minor'!G467</f>
        <v>123215282</v>
      </c>
      <c r="H381" s="135">
        <f>'Office Minor'!H476+'Office Minor'!H289+'Office Minor'!H467</f>
        <v>6319</v>
      </c>
    </row>
    <row r="382" spans="1:8" s="350" customFormat="1" ht="17.100000000000001" customHeight="1">
      <c r="A382" s="186">
        <v>3</v>
      </c>
      <c r="B382" s="64" t="s">
        <v>70</v>
      </c>
      <c r="C382" s="135">
        <f>'Office Minor'!C477</f>
        <v>0</v>
      </c>
      <c r="D382" s="135">
        <f>'Office Minor'!D477</f>
        <v>0</v>
      </c>
      <c r="E382" s="135">
        <f>'Office Minor'!E477</f>
        <v>822465</v>
      </c>
      <c r="F382" s="135">
        <f>'Office Minor'!F477</f>
        <v>287862790</v>
      </c>
      <c r="G382" s="135">
        <f>'Office Minor'!G477</f>
        <v>12637000</v>
      </c>
      <c r="H382" s="135">
        <f>'Office Minor'!H477</f>
        <v>960</v>
      </c>
    </row>
    <row r="383" spans="1:8" s="350" customFormat="1" ht="17.100000000000001" customHeight="1">
      <c r="A383" s="110">
        <v>4</v>
      </c>
      <c r="B383" s="64" t="s">
        <v>61</v>
      </c>
      <c r="C383" s="135">
        <f>'Office Minor'!C478+'Office Minor'!C466</f>
        <v>1</v>
      </c>
      <c r="D383" s="135">
        <f>'Office Minor'!D478+'Office Minor'!D466</f>
        <v>1</v>
      </c>
      <c r="E383" s="135">
        <f>'Office Minor'!E478+'Office Minor'!E466</f>
        <v>562954</v>
      </c>
      <c r="F383" s="135">
        <f>'Office Minor'!F478+'Office Minor'!F466</f>
        <v>4948196500</v>
      </c>
      <c r="G383" s="135">
        <f>'Office Minor'!G478+'Office Minor'!G466</f>
        <v>234448000</v>
      </c>
      <c r="H383" s="135">
        <f>'Office Minor'!H478+'Office Minor'!H466</f>
        <v>11380</v>
      </c>
    </row>
    <row r="384" spans="1:8" s="350" customFormat="1" ht="17.100000000000001" customHeight="1">
      <c r="A384" s="186">
        <v>5</v>
      </c>
      <c r="B384" s="64" t="s">
        <v>64</v>
      </c>
      <c r="C384" s="135">
        <f>'Office Minor'!C290</f>
        <v>2</v>
      </c>
      <c r="D384" s="135">
        <f>'Office Minor'!D290</f>
        <v>2</v>
      </c>
      <c r="E384" s="135">
        <f>'Office Minor'!E290</f>
        <v>0</v>
      </c>
      <c r="F384" s="135">
        <f>'Office Minor'!F290</f>
        <v>0</v>
      </c>
      <c r="G384" s="135">
        <f>'Office Minor'!G290</f>
        <v>0</v>
      </c>
      <c r="H384" s="135">
        <f>'Office Minor'!H290</f>
        <v>0</v>
      </c>
    </row>
    <row r="385" spans="1:8" s="350" customFormat="1" ht="17.100000000000001" customHeight="1">
      <c r="A385" s="110">
        <v>6</v>
      </c>
      <c r="B385" s="291" t="s">
        <v>30</v>
      </c>
      <c r="C385" s="135">
        <f>'Office Minor'!C479</f>
        <v>2</v>
      </c>
      <c r="D385" s="135">
        <f>'Office Minor'!D479</f>
        <v>1993.12</v>
      </c>
      <c r="E385" s="135">
        <f>'Office Minor'!E479</f>
        <v>190675.71</v>
      </c>
      <c r="F385" s="135">
        <f>'Office Minor'!F479</f>
        <v>113452048</v>
      </c>
      <c r="G385" s="135">
        <f>'Office Minor'!G479</f>
        <v>20545000</v>
      </c>
      <c r="H385" s="135">
        <f>'Office Minor'!H479</f>
        <v>1750</v>
      </c>
    </row>
    <row r="386" spans="1:8" s="350" customFormat="1" ht="17.100000000000001" customHeight="1">
      <c r="A386" s="186">
        <v>7</v>
      </c>
      <c r="B386" s="64" t="s">
        <v>58</v>
      </c>
      <c r="C386" s="135">
        <f>'Office Minor'!C480+'Office Minor'!C291</f>
        <v>2</v>
      </c>
      <c r="D386" s="135">
        <f>'Office Minor'!D480+'Office Minor'!D291</f>
        <v>3.9847000000000001</v>
      </c>
      <c r="E386" s="135">
        <f>'Office Minor'!E480+'Office Minor'!E291</f>
        <v>1066960</v>
      </c>
      <c r="F386" s="135">
        <f>'Office Minor'!F480+'Office Minor'!F291</f>
        <v>106425550</v>
      </c>
      <c r="G386" s="135">
        <f>'Office Minor'!G480+'Office Minor'!G291</f>
        <v>72214400</v>
      </c>
      <c r="H386" s="135">
        <f>'Office Minor'!H480+'Office Minor'!H291</f>
        <v>895</v>
      </c>
    </row>
    <row r="387" spans="1:8" s="350" customFormat="1" ht="17.100000000000001" customHeight="1">
      <c r="A387" s="110">
        <v>8</v>
      </c>
      <c r="B387" s="291" t="s">
        <v>343</v>
      </c>
      <c r="C387" s="135">
        <f>'Office Minor'!C481</f>
        <v>2</v>
      </c>
      <c r="D387" s="135">
        <f>'Office Minor'!D481</f>
        <v>8.0024999999999995</v>
      </c>
      <c r="E387" s="135">
        <f>'Office Minor'!E481</f>
        <v>1325</v>
      </c>
      <c r="F387" s="135">
        <f>'Office Minor'!F481</f>
        <v>357750</v>
      </c>
      <c r="G387" s="135">
        <f>'Office Minor'!G481</f>
        <v>70000</v>
      </c>
      <c r="H387" s="135">
        <f>'Office Minor'!H481</f>
        <v>30</v>
      </c>
    </row>
    <row r="388" spans="1:8" s="350" customFormat="1" ht="17.100000000000001" customHeight="1">
      <c r="A388" s="186">
        <v>9</v>
      </c>
      <c r="B388" s="291" t="s">
        <v>170</v>
      </c>
      <c r="C388" s="135">
        <f>'Office Minor'!C482+'Office Minor'!C292</f>
        <v>172</v>
      </c>
      <c r="D388" s="135">
        <f>'Office Minor'!D482+'Office Minor'!D292</f>
        <v>808.05240000000003</v>
      </c>
      <c r="E388" s="135">
        <f>'Office Minor'!E482+'Office Minor'!E292</f>
        <v>970880</v>
      </c>
      <c r="F388" s="135">
        <f>'Office Minor'!F482+'Office Minor'!F292</f>
        <v>374760000</v>
      </c>
      <c r="G388" s="135">
        <f>'Office Minor'!G482+'Office Minor'!G292</f>
        <v>50455600</v>
      </c>
      <c r="H388" s="135">
        <f>'Office Minor'!H482+'Office Minor'!H292</f>
        <v>2245</v>
      </c>
    </row>
    <row r="389" spans="1:8" s="350" customFormat="1" ht="17.100000000000001" customHeight="1">
      <c r="A389" s="110">
        <v>10</v>
      </c>
      <c r="B389" s="277" t="s">
        <v>327</v>
      </c>
      <c r="C389" s="135">
        <f>'Office Minor'!C293</f>
        <v>1</v>
      </c>
      <c r="D389" s="135">
        <f>'Office Minor'!D293</f>
        <v>4.5</v>
      </c>
      <c r="E389" s="135">
        <f>'Office Minor'!E293</f>
        <v>0</v>
      </c>
      <c r="F389" s="135">
        <f>'Office Minor'!F293</f>
        <v>0</v>
      </c>
      <c r="G389" s="135">
        <f>'Office Minor'!G293</f>
        <v>0</v>
      </c>
      <c r="H389" s="135">
        <f>'Office Minor'!H293</f>
        <v>0</v>
      </c>
    </row>
    <row r="390" spans="1:8" s="350" customFormat="1" ht="17.100000000000001" customHeight="1">
      <c r="A390" s="112"/>
      <c r="B390" s="64" t="s">
        <v>74</v>
      </c>
      <c r="C390" s="135"/>
      <c r="D390" s="135"/>
      <c r="E390" s="135"/>
      <c r="F390" s="135"/>
      <c r="G390" s="135">
        <f>'Office Minor'!G483+'Office Minor'!G468+'Office Minor'!G294</f>
        <v>6860000</v>
      </c>
      <c r="H390" s="135"/>
    </row>
    <row r="391" spans="1:8" s="350" customFormat="1" ht="17.100000000000001" customHeight="1">
      <c r="A391" s="112"/>
      <c r="B391" s="64" t="s">
        <v>48</v>
      </c>
      <c r="C391" s="135"/>
      <c r="D391" s="135"/>
      <c r="E391" s="135"/>
      <c r="F391" s="135"/>
      <c r="G391" s="135">
        <f>'Office Minor'!G484+'Office Minor'!G469+'Office Minor'!G295</f>
        <v>105130000</v>
      </c>
      <c r="H391" s="135"/>
    </row>
    <row r="392" spans="1:8" s="350" customFormat="1" ht="17.100000000000001" customHeight="1">
      <c r="A392" s="881" t="s">
        <v>49</v>
      </c>
      <c r="B392" s="882"/>
      <c r="C392" s="565">
        <f t="shared" ref="C392:H392" si="25">SUM(C380:C391)</f>
        <v>923</v>
      </c>
      <c r="D392" s="566">
        <f t="shared" si="25"/>
        <v>9763.5356000000011</v>
      </c>
      <c r="E392" s="565">
        <f t="shared" si="25"/>
        <v>10545084.92</v>
      </c>
      <c r="F392" s="562">
        <f t="shared" si="25"/>
        <v>7241036468</v>
      </c>
      <c r="G392" s="562">
        <f t="shared" si="25"/>
        <v>1091225000</v>
      </c>
      <c r="H392" s="308">
        <f t="shared" si="25"/>
        <v>28996</v>
      </c>
    </row>
    <row r="393" spans="1:8" s="620" customFormat="1" ht="17.100000000000001" customHeight="1">
      <c r="A393" s="403"/>
      <c r="B393" s="403"/>
      <c r="C393" s="403"/>
      <c r="D393" s="403"/>
      <c r="E393" s="403"/>
      <c r="F393" s="403"/>
      <c r="G393" s="403"/>
      <c r="H393" s="403"/>
    </row>
    <row r="394" spans="1:8" s="350" customFormat="1" ht="17.100000000000001" customHeight="1">
      <c r="A394" s="838" t="s">
        <v>265</v>
      </c>
      <c r="B394" s="838"/>
      <c r="C394" s="838"/>
      <c r="D394" s="838"/>
      <c r="E394" s="838"/>
      <c r="F394" s="838"/>
      <c r="G394" s="838"/>
      <c r="H394" s="838"/>
    </row>
    <row r="395" spans="1:8" s="350" customFormat="1" ht="17.100000000000001" customHeight="1">
      <c r="A395" s="819" t="s">
        <v>182</v>
      </c>
      <c r="B395" s="819" t="s">
        <v>3</v>
      </c>
      <c r="C395" s="819" t="s">
        <v>4</v>
      </c>
      <c r="D395" s="600" t="s">
        <v>5</v>
      </c>
      <c r="E395" s="52" t="s">
        <v>6</v>
      </c>
      <c r="F395" s="51" t="s">
        <v>7</v>
      </c>
      <c r="G395" s="51" t="s">
        <v>8</v>
      </c>
      <c r="H395" s="52" t="s">
        <v>9</v>
      </c>
    </row>
    <row r="396" spans="1:8" s="350" customFormat="1" ht="17.100000000000001" customHeight="1">
      <c r="A396" s="820"/>
      <c r="B396" s="820"/>
      <c r="C396" s="820"/>
      <c r="D396" s="340" t="s">
        <v>77</v>
      </c>
      <c r="E396" s="340" t="s">
        <v>78</v>
      </c>
      <c r="F396" s="54" t="s">
        <v>79</v>
      </c>
      <c r="G396" s="54" t="s">
        <v>79</v>
      </c>
      <c r="H396" s="56" t="s">
        <v>12</v>
      </c>
    </row>
    <row r="397" spans="1:8" s="350" customFormat="1" ht="17.100000000000001" customHeight="1">
      <c r="A397" s="349">
        <v>1</v>
      </c>
      <c r="B397" s="64" t="s">
        <v>53</v>
      </c>
      <c r="C397" s="349">
        <v>0</v>
      </c>
      <c r="D397" s="349">
        <v>0</v>
      </c>
      <c r="E397" s="349">
        <v>7000</v>
      </c>
      <c r="F397" s="349">
        <v>343000</v>
      </c>
      <c r="G397" s="349">
        <v>300000</v>
      </c>
      <c r="H397" s="349">
        <v>10</v>
      </c>
    </row>
    <row r="398" spans="1:8" s="350" customFormat="1" ht="17.100000000000001" customHeight="1">
      <c r="A398" s="186">
        <v>2</v>
      </c>
      <c r="B398" s="64" t="s">
        <v>59</v>
      </c>
      <c r="C398" s="110">
        <f>'Office Minor'!C682+'Office Minor'!C115</f>
        <v>45</v>
      </c>
      <c r="D398" s="110">
        <f>'Office Minor'!D682+'Office Minor'!D115</f>
        <v>39.72</v>
      </c>
      <c r="E398" s="110">
        <f>'Office Minor'!E682+'Office Minor'!E115</f>
        <v>3257140</v>
      </c>
      <c r="F398" s="110">
        <f>'Office Minor'!F682+'Office Minor'!F115</f>
        <v>1302094000</v>
      </c>
      <c r="G398" s="110">
        <f>'Office Minor'!G682+'Office Minor'!G115</f>
        <v>164802000</v>
      </c>
      <c r="H398" s="110">
        <f>'Office Minor'!H682+'Office Minor'!H115</f>
        <v>759</v>
      </c>
    </row>
    <row r="399" spans="1:8" s="350" customFormat="1" ht="17.100000000000001" customHeight="1">
      <c r="A399" s="349">
        <v>3</v>
      </c>
      <c r="B399" s="64" t="s">
        <v>61</v>
      </c>
      <c r="C399" s="110">
        <f>'Office Minor'!C683+'Office Minor'!C110</f>
        <v>2</v>
      </c>
      <c r="D399" s="110">
        <f>'Office Minor'!D683+'Office Minor'!D110</f>
        <v>2</v>
      </c>
      <c r="E399" s="110">
        <f>'Office Minor'!E683+'Office Minor'!E110</f>
        <v>17000</v>
      </c>
      <c r="F399" s="110">
        <f>'Office Minor'!F683+'Office Minor'!F110</f>
        <v>1530000</v>
      </c>
      <c r="G399" s="110">
        <f>'Office Minor'!G683+'Office Minor'!G110</f>
        <v>2359000</v>
      </c>
      <c r="H399" s="110">
        <f>'Office Minor'!H683+'Office Minor'!H110</f>
        <v>6</v>
      </c>
    </row>
    <row r="400" spans="1:8" s="350" customFormat="1" ht="17.100000000000001" customHeight="1">
      <c r="A400" s="186">
        <v>4</v>
      </c>
      <c r="B400" s="64" t="s">
        <v>68</v>
      </c>
      <c r="C400" s="110">
        <f>'Office Minor'!C684</f>
        <v>31</v>
      </c>
      <c r="D400" s="110">
        <f>'Office Minor'!D684</f>
        <v>37.35</v>
      </c>
      <c r="E400" s="110">
        <f>'Office Minor'!E684</f>
        <v>19230</v>
      </c>
      <c r="F400" s="110">
        <f>'Office Minor'!F684</f>
        <v>3846000</v>
      </c>
      <c r="G400" s="110">
        <f>'Office Minor'!G684</f>
        <v>1300000</v>
      </c>
      <c r="H400" s="110">
        <f>'Office Minor'!H684</f>
        <v>100</v>
      </c>
    </row>
    <row r="401" spans="1:8" s="350" customFormat="1" ht="17.100000000000001" customHeight="1">
      <c r="A401" s="349">
        <v>5</v>
      </c>
      <c r="B401" s="64" t="s">
        <v>57</v>
      </c>
      <c r="C401" s="110">
        <v>99</v>
      </c>
      <c r="D401" s="110">
        <v>241.12100000000001</v>
      </c>
      <c r="E401" s="110">
        <v>415505.48</v>
      </c>
      <c r="F401" s="110">
        <v>424170000</v>
      </c>
      <c r="G401" s="110">
        <v>39728000</v>
      </c>
      <c r="H401" s="110">
        <v>990</v>
      </c>
    </row>
    <row r="402" spans="1:8" s="350" customFormat="1" ht="17.100000000000001" customHeight="1">
      <c r="A402" s="186">
        <v>6</v>
      </c>
      <c r="B402" s="64" t="s">
        <v>62</v>
      </c>
      <c r="C402" s="110">
        <v>218</v>
      </c>
      <c r="D402" s="110">
        <v>240</v>
      </c>
      <c r="E402" s="110">
        <v>5319581</v>
      </c>
      <c r="F402" s="110">
        <v>697958000</v>
      </c>
      <c r="G402" s="110">
        <v>62057000</v>
      </c>
      <c r="H402" s="110">
        <v>1670</v>
      </c>
    </row>
    <row r="403" spans="1:8" s="350" customFormat="1" ht="17.100000000000001" customHeight="1">
      <c r="A403" s="349">
        <v>7</v>
      </c>
      <c r="B403" s="64" t="s">
        <v>58</v>
      </c>
      <c r="C403" s="110">
        <f>'Office Minor'!C687+'Office Minor'!C113</f>
        <v>6</v>
      </c>
      <c r="D403" s="110">
        <f>'Office Minor'!D687+'Office Minor'!D113</f>
        <v>21951.77</v>
      </c>
      <c r="E403" s="110">
        <f>'Office Minor'!E687+'Office Minor'!E113</f>
        <v>8466662</v>
      </c>
      <c r="F403" s="110">
        <f>'Office Minor'!F687+'Office Minor'!F113</f>
        <v>1996719000</v>
      </c>
      <c r="G403" s="110">
        <f>'Office Minor'!G687+'Office Minor'!G113</f>
        <v>205605000</v>
      </c>
      <c r="H403" s="110">
        <f>'Office Minor'!H687+'Office Minor'!H113</f>
        <v>830</v>
      </c>
    </row>
    <row r="404" spans="1:8" s="350" customFormat="1" ht="17.100000000000001" customHeight="1">
      <c r="A404" s="186">
        <v>8</v>
      </c>
      <c r="B404" s="64" t="s">
        <v>66</v>
      </c>
      <c r="C404" s="110">
        <f>'Office Minor'!C688+'Office Minor'!C114</f>
        <v>0</v>
      </c>
      <c r="D404" s="110">
        <f>'Office Minor'!D688+'Office Minor'!D114</f>
        <v>0</v>
      </c>
      <c r="E404" s="110">
        <f>'Office Minor'!E688+'Office Minor'!E114</f>
        <v>1180600</v>
      </c>
      <c r="F404" s="110">
        <f>'Office Minor'!F688+'Office Minor'!F114</f>
        <v>7197000</v>
      </c>
      <c r="G404" s="110">
        <f>'Office Minor'!G688+'Office Minor'!G114</f>
        <v>1708000</v>
      </c>
      <c r="H404" s="110">
        <f>'Office Minor'!H688+'Office Minor'!H114</f>
        <v>258</v>
      </c>
    </row>
    <row r="405" spans="1:8" s="350" customFormat="1" ht="17.100000000000001" customHeight="1">
      <c r="A405" s="349">
        <v>9</v>
      </c>
      <c r="B405" s="273" t="s">
        <v>25</v>
      </c>
      <c r="C405" s="110">
        <f>'Office Minor'!C689</f>
        <v>24</v>
      </c>
      <c r="D405" s="110">
        <f>'Office Minor'!D689</f>
        <v>551</v>
      </c>
      <c r="E405" s="110">
        <f>'Office Minor'!E689</f>
        <v>511200</v>
      </c>
      <c r="F405" s="110">
        <f>'Office Minor'!F689</f>
        <v>178920000</v>
      </c>
      <c r="G405" s="110">
        <f>'Office Minor'!G689</f>
        <v>23000000</v>
      </c>
      <c r="H405" s="110">
        <f>'Office Minor'!H689</f>
        <v>500</v>
      </c>
    </row>
    <row r="406" spans="1:8" s="350" customFormat="1" ht="17.100000000000001" customHeight="1">
      <c r="A406" s="349">
        <v>10</v>
      </c>
      <c r="B406" s="273" t="s">
        <v>40</v>
      </c>
      <c r="C406" s="110">
        <v>29</v>
      </c>
      <c r="D406" s="110">
        <v>121</v>
      </c>
      <c r="E406" s="110">
        <v>30600</v>
      </c>
      <c r="F406" s="110">
        <v>7650000</v>
      </c>
      <c r="G406" s="110">
        <v>2688630</v>
      </c>
      <c r="H406" s="110">
        <v>87</v>
      </c>
    </row>
    <row r="407" spans="1:8" s="350" customFormat="1" ht="17.100000000000001" customHeight="1">
      <c r="A407" s="186">
        <v>11</v>
      </c>
      <c r="B407" s="277" t="s">
        <v>169</v>
      </c>
      <c r="C407" s="110">
        <f>'Office Minor'!C690</f>
        <v>13</v>
      </c>
      <c r="D407" s="110">
        <f>'Office Minor'!D690</f>
        <v>112</v>
      </c>
      <c r="E407" s="110">
        <f>'Office Minor'!E690</f>
        <v>22200</v>
      </c>
      <c r="F407" s="110">
        <f>'Office Minor'!F690</f>
        <v>5550000</v>
      </c>
      <c r="G407" s="110">
        <f>'Office Minor'!G690</f>
        <v>1000000</v>
      </c>
      <c r="H407" s="110">
        <f>'Office Minor'!H690</f>
        <v>200</v>
      </c>
    </row>
    <row r="408" spans="1:8" s="350" customFormat="1" ht="17.100000000000001" customHeight="1">
      <c r="A408" s="110"/>
      <c r="B408" s="64" t="s">
        <v>74</v>
      </c>
      <c r="C408" s="110">
        <f>'Office Minor'!C691</f>
        <v>0</v>
      </c>
      <c r="D408" s="110">
        <f>'Office Minor'!D691</f>
        <v>0</v>
      </c>
      <c r="E408" s="110">
        <f>'Office Minor'!E691</f>
        <v>0</v>
      </c>
      <c r="F408" s="110">
        <f>'Office Minor'!F691</f>
        <v>0</v>
      </c>
      <c r="G408" s="110">
        <f>'Office Minor'!G691</f>
        <v>33600000</v>
      </c>
      <c r="H408" s="110">
        <f>'Office Minor'!H691</f>
        <v>0</v>
      </c>
    </row>
    <row r="409" spans="1:8" s="350" customFormat="1" ht="17.100000000000001" customHeight="1">
      <c r="A409" s="110"/>
      <c r="B409" s="64" t="s">
        <v>48</v>
      </c>
      <c r="C409" s="110">
        <f>'Office Minor'!C692</f>
        <v>0</v>
      </c>
      <c r="D409" s="110">
        <f>'Office Minor'!D692</f>
        <v>0</v>
      </c>
      <c r="E409" s="110">
        <f>'Office Minor'!E692</f>
        <v>0</v>
      </c>
      <c r="F409" s="110">
        <f>'Office Minor'!F692</f>
        <v>0</v>
      </c>
      <c r="G409" s="110">
        <v>44479000</v>
      </c>
      <c r="H409" s="110">
        <f>'Office Minor'!H692</f>
        <v>0</v>
      </c>
    </row>
    <row r="410" spans="1:8" s="350" customFormat="1" ht="17.100000000000001" customHeight="1">
      <c r="A410" s="881" t="s">
        <v>49</v>
      </c>
      <c r="B410" s="882"/>
      <c r="C410" s="308">
        <f t="shared" ref="C410:H410" si="26">SUM(C397:C409)</f>
        <v>467</v>
      </c>
      <c r="D410" s="308">
        <f t="shared" si="26"/>
        <v>23295.960999999999</v>
      </c>
      <c r="E410" s="623">
        <f t="shared" si="26"/>
        <v>19246718.48</v>
      </c>
      <c r="F410" s="308">
        <f t="shared" si="26"/>
        <v>4625977000</v>
      </c>
      <c r="G410" s="308">
        <f t="shared" si="26"/>
        <v>582626630</v>
      </c>
      <c r="H410" s="308">
        <f t="shared" si="26"/>
        <v>5410</v>
      </c>
    </row>
    <row r="411" spans="1:8" s="620" customFormat="1" ht="17.100000000000001" customHeight="1">
      <c r="A411" s="624"/>
      <c r="B411" s="624"/>
      <c r="C411" s="624"/>
      <c r="D411" s="624"/>
      <c r="E411" s="624"/>
      <c r="F411" s="624"/>
      <c r="G411" s="624"/>
      <c r="H411" s="624"/>
    </row>
    <row r="412" spans="1:8" s="350" customFormat="1" ht="17.100000000000001" customHeight="1">
      <c r="A412" s="904" t="s">
        <v>266</v>
      </c>
      <c r="B412" s="904"/>
      <c r="C412" s="904"/>
      <c r="D412" s="904"/>
      <c r="E412" s="904"/>
      <c r="F412" s="904"/>
      <c r="G412" s="904"/>
      <c r="H412" s="904"/>
    </row>
    <row r="413" spans="1:8" s="350" customFormat="1" ht="17.100000000000001" customHeight="1">
      <c r="A413" s="819" t="s">
        <v>182</v>
      </c>
      <c r="B413" s="819" t="s">
        <v>3</v>
      </c>
      <c r="C413" s="819" t="s">
        <v>4</v>
      </c>
      <c r="D413" s="600" t="s">
        <v>5</v>
      </c>
      <c r="E413" s="52" t="s">
        <v>6</v>
      </c>
      <c r="F413" s="51" t="s">
        <v>7</v>
      </c>
      <c r="G413" s="51" t="s">
        <v>8</v>
      </c>
      <c r="H413" s="52" t="s">
        <v>9</v>
      </c>
    </row>
    <row r="414" spans="1:8" s="350" customFormat="1" ht="17.100000000000001" customHeight="1">
      <c r="A414" s="820"/>
      <c r="B414" s="820"/>
      <c r="C414" s="820"/>
      <c r="D414" s="340" t="s">
        <v>77</v>
      </c>
      <c r="E414" s="340" t="s">
        <v>78</v>
      </c>
      <c r="F414" s="54" t="s">
        <v>79</v>
      </c>
      <c r="G414" s="54" t="s">
        <v>79</v>
      </c>
      <c r="H414" s="56" t="s">
        <v>12</v>
      </c>
    </row>
    <row r="415" spans="1:8" s="350" customFormat="1" ht="17.100000000000001" customHeight="1">
      <c r="A415" s="186">
        <v>1</v>
      </c>
      <c r="B415" s="64" t="s">
        <v>61</v>
      </c>
      <c r="C415" s="64">
        <f>'Office Minor'!C523</f>
        <v>16</v>
      </c>
      <c r="D415" s="64">
        <f>'Office Minor'!D523</f>
        <v>19</v>
      </c>
      <c r="E415" s="64">
        <f>'Office Minor'!E523</f>
        <v>1630</v>
      </c>
      <c r="F415" s="64">
        <f>'Office Minor'!F523</f>
        <v>1385500</v>
      </c>
      <c r="G415" s="64">
        <f>'Office Minor'!G523</f>
        <v>864000</v>
      </c>
      <c r="H415" s="64">
        <f>'Office Minor'!H523</f>
        <v>4</v>
      </c>
    </row>
    <row r="416" spans="1:8" s="350" customFormat="1" ht="17.100000000000001" customHeight="1">
      <c r="A416" s="110">
        <v>2</v>
      </c>
      <c r="B416" s="64" t="s">
        <v>59</v>
      </c>
      <c r="C416" s="64">
        <f>'Office Minor'!C524</f>
        <v>9</v>
      </c>
      <c r="D416" s="64">
        <f>'Office Minor'!D524</f>
        <v>10.48</v>
      </c>
      <c r="E416" s="64">
        <f>'Office Minor'!E524</f>
        <v>2600</v>
      </c>
      <c r="F416" s="64">
        <f>'Office Minor'!F524</f>
        <v>494000</v>
      </c>
      <c r="G416" s="64">
        <f>'Office Minor'!G524</f>
        <v>983000</v>
      </c>
      <c r="H416" s="64">
        <f>'Office Minor'!H524</f>
        <v>6</v>
      </c>
    </row>
    <row r="417" spans="1:8" s="350" customFormat="1" ht="17.100000000000001" customHeight="1">
      <c r="A417" s="110">
        <f>+A416+1</f>
        <v>3</v>
      </c>
      <c r="B417" s="64" t="s">
        <v>62</v>
      </c>
      <c r="C417" s="64">
        <f>'Office Minor'!C525</f>
        <v>14</v>
      </c>
      <c r="D417" s="64">
        <f>'Office Minor'!D525</f>
        <v>16</v>
      </c>
      <c r="E417" s="64">
        <f>'Office Minor'!E525</f>
        <v>0</v>
      </c>
      <c r="F417" s="64">
        <f>'Office Minor'!F525</f>
        <v>0</v>
      </c>
      <c r="G417" s="64">
        <f>'Office Minor'!G525</f>
        <v>12910000</v>
      </c>
      <c r="H417" s="64">
        <f>'Office Minor'!H525</f>
        <v>0</v>
      </c>
    </row>
    <row r="418" spans="1:8" s="350" customFormat="1" ht="17.100000000000001" customHeight="1">
      <c r="A418" s="110">
        <f t="shared" ref="A418" si="27">+A417+1</f>
        <v>4</v>
      </c>
      <c r="B418" s="330" t="s">
        <v>66</v>
      </c>
      <c r="C418" s="64">
        <f>'Office Minor'!C526</f>
        <v>24</v>
      </c>
      <c r="D418" s="64">
        <f>'Office Minor'!D526</f>
        <v>54</v>
      </c>
      <c r="E418" s="64">
        <f>'Office Minor'!E526</f>
        <v>8992.4150000000009</v>
      </c>
      <c r="F418" s="64">
        <f>'Office Minor'!F526</f>
        <v>36868901.5</v>
      </c>
      <c r="G418" s="64">
        <f>'Office Minor'!G526</f>
        <v>1223000</v>
      </c>
      <c r="H418" s="64">
        <f>'Office Minor'!H526</f>
        <v>0</v>
      </c>
    </row>
    <row r="419" spans="1:8" s="350" customFormat="1" ht="17.100000000000001" customHeight="1">
      <c r="A419" s="110">
        <v>5</v>
      </c>
      <c r="B419" s="64" t="s">
        <v>58</v>
      </c>
      <c r="C419" s="64">
        <f>'Office Minor'!C527</f>
        <v>0</v>
      </c>
      <c r="D419" s="64">
        <f>'Office Minor'!D527</f>
        <v>0</v>
      </c>
      <c r="E419" s="64">
        <f>'Office Minor'!E527</f>
        <v>0</v>
      </c>
      <c r="F419" s="64">
        <f>'Office Minor'!F527</f>
        <v>0</v>
      </c>
      <c r="G419" s="64">
        <f>'Office Minor'!G527</f>
        <v>0</v>
      </c>
      <c r="H419" s="64">
        <f>'Office Minor'!H527</f>
        <v>0</v>
      </c>
    </row>
    <row r="420" spans="1:8" s="350" customFormat="1" ht="17.100000000000001" customHeight="1">
      <c r="A420" s="110">
        <v>6</v>
      </c>
      <c r="B420" s="64" t="s">
        <v>64</v>
      </c>
      <c r="C420" s="64">
        <f>'Office Minor'!C528</f>
        <v>0</v>
      </c>
      <c r="D420" s="64">
        <f>'Office Minor'!D528</f>
        <v>0</v>
      </c>
      <c r="E420" s="64">
        <f>'Office Minor'!E528</f>
        <v>0</v>
      </c>
      <c r="F420" s="64">
        <f>'Office Minor'!F528</f>
        <v>0</v>
      </c>
      <c r="G420" s="64">
        <f>'Office Minor'!G528</f>
        <v>3136000</v>
      </c>
      <c r="H420" s="64">
        <f>'Office Minor'!H528</f>
        <v>0</v>
      </c>
    </row>
    <row r="421" spans="1:8" s="350" customFormat="1" ht="17.100000000000001" customHeight="1">
      <c r="A421" s="186">
        <v>7</v>
      </c>
      <c r="B421" s="273" t="s">
        <v>45</v>
      </c>
      <c r="C421" s="64">
        <f>'Office Minor'!C529</f>
        <v>25</v>
      </c>
      <c r="D421" s="64">
        <f>'Office Minor'!D529</f>
        <v>1093.9570000000001</v>
      </c>
      <c r="E421" s="64">
        <f>'Office Minor'!E529</f>
        <v>161955</v>
      </c>
      <c r="F421" s="64">
        <f>'Office Minor'!F529</f>
        <v>170052750</v>
      </c>
      <c r="G421" s="64">
        <f>'Office Minor'!G529</f>
        <v>55314000</v>
      </c>
      <c r="H421" s="64">
        <f>'Office Minor'!H529</f>
        <v>337</v>
      </c>
    </row>
    <row r="422" spans="1:8" s="350" customFormat="1" ht="17.100000000000001" customHeight="1">
      <c r="A422" s="110">
        <v>8</v>
      </c>
      <c r="B422" s="273" t="s">
        <v>163</v>
      </c>
      <c r="C422" s="64">
        <f>'Office Minor'!C530</f>
        <v>27</v>
      </c>
      <c r="D422" s="64">
        <f>'Office Minor'!D530</f>
        <v>722.71879999999999</v>
      </c>
      <c r="E422" s="64">
        <f>'Office Minor'!E530</f>
        <v>230848.3</v>
      </c>
      <c r="F422" s="64">
        <f>'Office Minor'!F530</f>
        <v>27701796</v>
      </c>
      <c r="G422" s="64">
        <f>'Office Minor'!G530</f>
        <v>27782000</v>
      </c>
      <c r="H422" s="64">
        <f>'Office Minor'!H530</f>
        <v>32</v>
      </c>
    </row>
    <row r="423" spans="1:8" s="350" customFormat="1" ht="17.100000000000001" customHeight="1">
      <c r="A423" s="110">
        <v>9</v>
      </c>
      <c r="B423" s="64" t="s">
        <v>24</v>
      </c>
      <c r="C423" s="64">
        <f>'Office Minor'!C531</f>
        <v>0</v>
      </c>
      <c r="D423" s="64">
        <f>'Office Minor'!D531</f>
        <v>0</v>
      </c>
      <c r="E423" s="64">
        <f>'Office Minor'!E531</f>
        <v>0</v>
      </c>
      <c r="F423" s="64">
        <f>'Office Minor'!F531</f>
        <v>0</v>
      </c>
      <c r="G423" s="64">
        <f>'Office Minor'!G531</f>
        <v>130000</v>
      </c>
      <c r="H423" s="64">
        <f>'Office Minor'!H531</f>
        <v>0</v>
      </c>
    </row>
    <row r="424" spans="1:8" s="350" customFormat="1" ht="17.100000000000001" customHeight="1">
      <c r="A424" s="110">
        <v>10</v>
      </c>
      <c r="B424" s="273" t="s">
        <v>169</v>
      </c>
      <c r="C424" s="64">
        <f>'Office Minor'!C532</f>
        <v>8</v>
      </c>
      <c r="D424" s="64">
        <f>'Office Minor'!D532</f>
        <v>32</v>
      </c>
      <c r="E424" s="64">
        <f>'Office Minor'!E532</f>
        <v>0</v>
      </c>
      <c r="F424" s="64">
        <f>'Office Minor'!F532</f>
        <v>0</v>
      </c>
      <c r="G424" s="64">
        <f>'Office Minor'!G532</f>
        <v>0</v>
      </c>
      <c r="H424" s="64">
        <f>'Office Minor'!H532</f>
        <v>0</v>
      </c>
    </row>
    <row r="425" spans="1:8" s="350" customFormat="1" ht="17.100000000000001" customHeight="1">
      <c r="A425" s="110"/>
      <c r="B425" s="64" t="s">
        <v>74</v>
      </c>
      <c r="C425" s="64">
        <f>'Office Minor'!C533</f>
        <v>0</v>
      </c>
      <c r="D425" s="64">
        <f>'Office Minor'!D533</f>
        <v>0</v>
      </c>
      <c r="E425" s="64">
        <f>'Office Minor'!E533</f>
        <v>0</v>
      </c>
      <c r="F425" s="64">
        <f>'Office Minor'!F533</f>
        <v>0</v>
      </c>
      <c r="G425" s="64">
        <f>'Office Minor'!G533</f>
        <v>26103000</v>
      </c>
      <c r="H425" s="64">
        <f>'Office Minor'!H533</f>
        <v>0</v>
      </c>
    </row>
    <row r="426" spans="1:8" s="350" customFormat="1" ht="17.100000000000001" customHeight="1">
      <c r="A426" s="110"/>
      <c r="B426" s="64" t="s">
        <v>48</v>
      </c>
      <c r="C426" s="64">
        <f>'Office Minor'!C534</f>
        <v>0</v>
      </c>
      <c r="D426" s="64">
        <f>'Office Minor'!D534</f>
        <v>0</v>
      </c>
      <c r="E426" s="64">
        <f>'Office Minor'!E534</f>
        <v>0</v>
      </c>
      <c r="F426" s="64">
        <f>'Office Minor'!F534</f>
        <v>0</v>
      </c>
      <c r="G426" s="64">
        <f>'Office Minor'!G534</f>
        <v>1773000</v>
      </c>
      <c r="H426" s="64">
        <f>'Office Minor'!H534</f>
        <v>0</v>
      </c>
    </row>
    <row r="427" spans="1:8" s="350" customFormat="1" ht="17.100000000000001" customHeight="1">
      <c r="A427" s="881" t="s">
        <v>49</v>
      </c>
      <c r="B427" s="882"/>
      <c r="C427" s="565">
        <f t="shared" ref="C427:H427" si="28">SUM(C415:C426)</f>
        <v>123</v>
      </c>
      <c r="D427" s="566">
        <f t="shared" si="28"/>
        <v>1948.1558</v>
      </c>
      <c r="E427" s="565">
        <f t="shared" si="28"/>
        <v>406025.71499999997</v>
      </c>
      <c r="F427" s="565">
        <f t="shared" si="28"/>
        <v>236502947.5</v>
      </c>
      <c r="G427" s="565">
        <f t="shared" si="28"/>
        <v>130218000</v>
      </c>
      <c r="H427" s="565">
        <f t="shared" si="28"/>
        <v>379</v>
      </c>
    </row>
    <row r="428" spans="1:8" s="350" customFormat="1" ht="17.100000000000001" customHeight="1">
      <c r="A428" s="403"/>
      <c r="B428" s="403"/>
      <c r="C428" s="403"/>
      <c r="D428" s="403"/>
      <c r="E428" s="403"/>
      <c r="F428" s="403"/>
      <c r="G428" s="403"/>
      <c r="H428" s="403"/>
    </row>
    <row r="429" spans="1:8" s="350" customFormat="1" ht="17.100000000000001" customHeight="1">
      <c r="A429" s="838" t="s">
        <v>267</v>
      </c>
      <c r="B429" s="838"/>
      <c r="C429" s="838"/>
      <c r="D429" s="838"/>
      <c r="E429" s="838"/>
      <c r="F429" s="838"/>
      <c r="G429" s="838"/>
      <c r="H429" s="838"/>
    </row>
    <row r="430" spans="1:8" s="350" customFormat="1" ht="17.100000000000001" customHeight="1">
      <c r="A430" s="819" t="s">
        <v>182</v>
      </c>
      <c r="B430" s="819" t="s">
        <v>3</v>
      </c>
      <c r="C430" s="819" t="s">
        <v>4</v>
      </c>
      <c r="D430" s="600" t="s">
        <v>5</v>
      </c>
      <c r="E430" s="52" t="s">
        <v>6</v>
      </c>
      <c r="F430" s="51" t="s">
        <v>7</v>
      </c>
      <c r="G430" s="51" t="s">
        <v>8</v>
      </c>
      <c r="H430" s="52" t="s">
        <v>9</v>
      </c>
    </row>
    <row r="431" spans="1:8" s="350" customFormat="1" ht="17.100000000000001" customHeight="1">
      <c r="A431" s="820"/>
      <c r="B431" s="820"/>
      <c r="C431" s="820"/>
      <c r="D431" s="340" t="s">
        <v>77</v>
      </c>
      <c r="E431" s="340" t="s">
        <v>78</v>
      </c>
      <c r="F431" s="54" t="s">
        <v>79</v>
      </c>
      <c r="G431" s="54" t="s">
        <v>79</v>
      </c>
      <c r="H431" s="56" t="s">
        <v>12</v>
      </c>
    </row>
    <row r="432" spans="1:8" s="350" customFormat="1" ht="17.100000000000001" customHeight="1">
      <c r="A432" s="186">
        <v>1</v>
      </c>
      <c r="B432" s="64" t="s">
        <v>61</v>
      </c>
      <c r="C432" s="135">
        <f>'Office Minor'!C551+'Office Minor'!C540+'Office Minor'!C8</f>
        <v>1101</v>
      </c>
      <c r="D432" s="135">
        <f>'Office Minor'!D551+'Office Minor'!D540+'Office Minor'!D8</f>
        <v>1335.8</v>
      </c>
      <c r="E432" s="135">
        <f>'Office Minor'!E551+'Office Minor'!E540+'Office Minor'!E8</f>
        <v>6056980.1600000001</v>
      </c>
      <c r="F432" s="135">
        <f>'Office Minor'!F551+'Office Minor'!F540+'Office Minor'!F8</f>
        <v>7183954072</v>
      </c>
      <c r="G432" s="135">
        <f>'Office Minor'!G551+'Office Minor'!G540+'Office Minor'!G8</f>
        <v>1386793344</v>
      </c>
      <c r="H432" s="135">
        <f>'Office Minor'!H551+'Office Minor'!H540+'Office Minor'!H8</f>
        <v>11065</v>
      </c>
    </row>
    <row r="433" spans="1:8" s="350" customFormat="1" ht="17.100000000000001" customHeight="1">
      <c r="A433" s="110">
        <v>2</v>
      </c>
      <c r="B433" s="64" t="s">
        <v>334</v>
      </c>
      <c r="C433" s="135">
        <f>'Office Minor'!C552</f>
        <v>27</v>
      </c>
      <c r="D433" s="135">
        <f>'Office Minor'!D552</f>
        <v>28.53</v>
      </c>
      <c r="E433" s="135">
        <f>'Office Minor'!E552</f>
        <v>110116.66</v>
      </c>
      <c r="F433" s="135">
        <f>'Office Minor'!F552</f>
        <v>38540831</v>
      </c>
      <c r="G433" s="135">
        <f>'Office Minor'!G552</f>
        <v>6607000</v>
      </c>
      <c r="H433" s="135">
        <f>'Office Minor'!H552</f>
        <v>1050</v>
      </c>
    </row>
    <row r="434" spans="1:8" s="350" customFormat="1" ht="17.100000000000001" customHeight="1">
      <c r="A434" s="186">
        <v>3</v>
      </c>
      <c r="B434" s="64" t="s">
        <v>62</v>
      </c>
      <c r="C434" s="135">
        <f>'Office Minor'!C553+'Office Minor'!C541+'Office Minor'!C10</f>
        <v>70</v>
      </c>
      <c r="D434" s="135">
        <f>'Office Minor'!D553+'Office Minor'!D541+'Office Minor'!D10</f>
        <v>70.95</v>
      </c>
      <c r="E434" s="135">
        <f>'Office Minor'!E553+'Office Minor'!E541+'Office Minor'!E10</f>
        <v>720926</v>
      </c>
      <c r="F434" s="135">
        <f>'Office Minor'!F553+'Office Minor'!F541+'Office Minor'!F10</f>
        <v>39071080</v>
      </c>
      <c r="G434" s="135">
        <f>'Office Minor'!G553+'Office Minor'!G541+'Office Minor'!G10</f>
        <v>22331200</v>
      </c>
      <c r="H434" s="135">
        <f>'Office Minor'!H553+'Office Minor'!H541+'Office Minor'!H10</f>
        <v>3893</v>
      </c>
    </row>
    <row r="435" spans="1:8" s="350" customFormat="1" ht="17.100000000000001" customHeight="1">
      <c r="A435" s="186">
        <v>4</v>
      </c>
      <c r="B435" s="64" t="s">
        <v>24</v>
      </c>
      <c r="C435" s="135">
        <f>'Office Minor'!C542</f>
        <v>5</v>
      </c>
      <c r="D435" s="135">
        <f>'Office Minor'!D542</f>
        <v>23.1</v>
      </c>
      <c r="E435" s="135">
        <f>'Office Minor'!E542</f>
        <v>0</v>
      </c>
      <c r="F435" s="135">
        <f>'Office Minor'!F542</f>
        <v>0</v>
      </c>
      <c r="G435" s="135">
        <f>'Office Minor'!G542</f>
        <v>49656</v>
      </c>
      <c r="H435" s="135">
        <f>'Office Minor'!H542</f>
        <v>0</v>
      </c>
    </row>
    <row r="436" spans="1:8" s="350" customFormat="1" ht="17.100000000000001" customHeight="1">
      <c r="A436" s="110">
        <v>5</v>
      </c>
      <c r="B436" s="64" t="s">
        <v>57</v>
      </c>
      <c r="C436" s="135">
        <f>'Office Minor'!C554+'Office Minor'!C9</f>
        <v>68</v>
      </c>
      <c r="D436" s="135">
        <f>'Office Minor'!D554+'Office Minor'!D9</f>
        <v>185.99</v>
      </c>
      <c r="E436" s="135">
        <f>'Office Minor'!E554+'Office Minor'!E9</f>
        <v>218172.67</v>
      </c>
      <c r="F436" s="135">
        <f>'Office Minor'!F554+'Office Minor'!F9</f>
        <v>224740573</v>
      </c>
      <c r="G436" s="135">
        <f>'Office Minor'!G554+'Office Minor'!G9</f>
        <v>34856000</v>
      </c>
      <c r="H436" s="135">
        <f>'Office Minor'!H554+'Office Minor'!H9</f>
        <v>1017</v>
      </c>
    </row>
    <row r="437" spans="1:8" s="350" customFormat="1" ht="17.100000000000001" customHeight="1">
      <c r="A437" s="186">
        <v>6</v>
      </c>
      <c r="B437" s="64" t="s">
        <v>58</v>
      </c>
      <c r="C437" s="135">
        <f>'Office Minor'!C555+'Office Minor'!C12</f>
        <v>0</v>
      </c>
      <c r="D437" s="135">
        <f>'Office Minor'!D555+'Office Minor'!D12</f>
        <v>1262.68</v>
      </c>
      <c r="E437" s="135">
        <f>'Office Minor'!E555+'Office Minor'!E12</f>
        <v>487738</v>
      </c>
      <c r="F437" s="135">
        <f>'Office Minor'!F555+'Office Minor'!F12</f>
        <v>29113800</v>
      </c>
      <c r="G437" s="135">
        <f>'Office Minor'!G555+'Office Minor'!G12</f>
        <v>16845000</v>
      </c>
      <c r="H437" s="135">
        <f>'Office Minor'!H555+'Office Minor'!H12</f>
        <v>1670</v>
      </c>
    </row>
    <row r="438" spans="1:8" s="350" customFormat="1" ht="17.100000000000001" customHeight="1">
      <c r="A438" s="186">
        <v>7</v>
      </c>
      <c r="B438" s="277" t="s">
        <v>45</v>
      </c>
      <c r="C438" s="135">
        <f>'Office Minor'!C556</f>
        <v>12</v>
      </c>
      <c r="D438" s="135">
        <f>'Office Minor'!D556</f>
        <v>378.54</v>
      </c>
      <c r="E438" s="135">
        <f>'Office Minor'!E556</f>
        <v>142373.32999999999</v>
      </c>
      <c r="F438" s="135">
        <f>'Office Minor'!F556</f>
        <v>71186665</v>
      </c>
      <c r="G438" s="135">
        <f>'Office Minor'!G556</f>
        <v>10678000</v>
      </c>
      <c r="H438" s="135">
        <f>'Office Minor'!H556</f>
        <v>900</v>
      </c>
    </row>
    <row r="439" spans="1:8" s="350" customFormat="1" ht="17.100000000000001" customHeight="1">
      <c r="A439" s="110">
        <v>8</v>
      </c>
      <c r="B439" s="277" t="s">
        <v>26</v>
      </c>
      <c r="C439" s="135">
        <f>'Office Minor'!C557</f>
        <v>6</v>
      </c>
      <c r="D439" s="135">
        <f>'Office Minor'!D557</f>
        <v>572.15</v>
      </c>
      <c r="E439" s="135">
        <f>'Office Minor'!E557</f>
        <v>186699.99</v>
      </c>
      <c r="F439" s="135">
        <f>'Office Minor'!F557</f>
        <v>56009997</v>
      </c>
      <c r="G439" s="135">
        <f>'Office Minor'!G557</f>
        <v>13044000</v>
      </c>
      <c r="H439" s="135">
        <f>'Office Minor'!H557</f>
        <v>530</v>
      </c>
    </row>
    <row r="440" spans="1:8" s="350" customFormat="1" ht="17.100000000000001" customHeight="1">
      <c r="A440" s="186">
        <v>9</v>
      </c>
      <c r="B440" s="277" t="s">
        <v>175</v>
      </c>
      <c r="C440" s="135">
        <f>'Office Minor'!C558+'Office Minor'!C543+'Office Minor'!C13</f>
        <v>858</v>
      </c>
      <c r="D440" s="135">
        <f>'Office Minor'!D558+'Office Minor'!D543+'Office Minor'!D13</f>
        <v>4066.04</v>
      </c>
      <c r="E440" s="135">
        <f>'Office Minor'!E558+'Office Minor'!E543+'Office Minor'!E13</f>
        <v>595399.66</v>
      </c>
      <c r="F440" s="135">
        <f>'Office Minor'!F558+'Office Minor'!F543+'Office Minor'!F13</f>
        <v>174059898</v>
      </c>
      <c r="G440" s="135">
        <f>'Office Minor'!G558+'Office Minor'!G543+'Office Minor'!G13</f>
        <v>40670200</v>
      </c>
      <c r="H440" s="135">
        <f>'Office Minor'!H558+'Office Minor'!H543+'Office Minor'!H13</f>
        <v>1445</v>
      </c>
    </row>
    <row r="441" spans="1:8" s="350" customFormat="1" ht="17.100000000000001" customHeight="1">
      <c r="A441" s="186">
        <v>10</v>
      </c>
      <c r="B441" s="277" t="s">
        <v>43</v>
      </c>
      <c r="C441" s="135">
        <f>'Office Minor'!C559</f>
        <v>1</v>
      </c>
      <c r="D441" s="135">
        <f>'Office Minor'!D559</f>
        <v>4.2</v>
      </c>
      <c r="E441" s="135">
        <f>'Office Minor'!E559</f>
        <v>3814.28</v>
      </c>
      <c r="F441" s="135">
        <f>'Office Minor'!F559</f>
        <v>1907140</v>
      </c>
      <c r="G441" s="135">
        <f>'Office Minor'!G559</f>
        <v>267000</v>
      </c>
      <c r="H441" s="135">
        <f>'Office Minor'!H559</f>
        <v>9</v>
      </c>
    </row>
    <row r="442" spans="1:8" s="350" customFormat="1" ht="17.100000000000001" customHeight="1">
      <c r="A442" s="110">
        <v>11</v>
      </c>
      <c r="B442" s="277" t="s">
        <v>374</v>
      </c>
      <c r="C442" s="135">
        <f>'Office Minor'!C11</f>
        <v>1</v>
      </c>
      <c r="D442" s="135">
        <f>'Office Minor'!D11</f>
        <v>2.25</v>
      </c>
      <c r="E442" s="135">
        <f>'Office Minor'!E11</f>
        <v>0</v>
      </c>
      <c r="F442" s="135">
        <f>'Office Minor'!F11</f>
        <v>0</v>
      </c>
      <c r="G442" s="135">
        <f>'Office Minor'!G11</f>
        <v>45000</v>
      </c>
      <c r="H442" s="135">
        <f>'Office Minor'!H11</f>
        <v>0</v>
      </c>
    </row>
    <row r="443" spans="1:8" s="350" customFormat="1" ht="17.100000000000001" customHeight="1">
      <c r="A443" s="112"/>
      <c r="B443" s="64" t="s">
        <v>74</v>
      </c>
      <c r="C443" s="135"/>
      <c r="D443" s="135"/>
      <c r="E443" s="135"/>
      <c r="F443" s="135"/>
      <c r="G443" s="135">
        <f>'Office Minor'!G560+'Office Minor'!G14+'Office Minor'!G544</f>
        <v>11138000</v>
      </c>
      <c r="H443" s="135"/>
    </row>
    <row r="444" spans="1:8" s="350" customFormat="1" ht="17.100000000000001" customHeight="1">
      <c r="A444" s="112"/>
      <c r="B444" s="64" t="s">
        <v>48</v>
      </c>
      <c r="C444" s="135"/>
      <c r="D444" s="135"/>
      <c r="E444" s="135"/>
      <c r="F444" s="135"/>
      <c r="G444" s="135">
        <f>'Office Minor'!G561+'Office Minor'!G15+'Office Minor'!G545</f>
        <v>67154600</v>
      </c>
      <c r="H444" s="135"/>
    </row>
    <row r="445" spans="1:8" s="350" customFormat="1" ht="17.100000000000001" customHeight="1">
      <c r="A445" s="881" t="s">
        <v>49</v>
      </c>
      <c r="B445" s="882"/>
      <c r="C445" s="308">
        <f t="shared" ref="C445:H445" si="29">SUM(C432:C444)</f>
        <v>2149</v>
      </c>
      <c r="D445" s="307">
        <f t="shared" si="29"/>
        <v>7930.2300000000005</v>
      </c>
      <c r="E445" s="562">
        <f t="shared" si="29"/>
        <v>8522220.75</v>
      </c>
      <c r="F445" s="562">
        <f t="shared" si="29"/>
        <v>7818584056</v>
      </c>
      <c r="G445" s="625">
        <f t="shared" si="29"/>
        <v>1610479000</v>
      </c>
      <c r="H445" s="308">
        <f t="shared" si="29"/>
        <v>21579</v>
      </c>
    </row>
    <row r="446" spans="1:8" s="350" customFormat="1" ht="17.100000000000001" customHeight="1">
      <c r="A446" s="403"/>
      <c r="B446" s="403"/>
      <c r="C446" s="403"/>
      <c r="D446" s="403"/>
      <c r="E446" s="403"/>
      <c r="F446" s="403"/>
      <c r="G446" s="403"/>
      <c r="H446" s="403"/>
    </row>
    <row r="447" spans="1:8" s="350" customFormat="1" ht="17.100000000000001" customHeight="1">
      <c r="A447" s="904" t="s">
        <v>268</v>
      </c>
      <c r="B447" s="904"/>
      <c r="C447" s="904"/>
      <c r="D447" s="904"/>
      <c r="E447" s="904"/>
      <c r="F447" s="904"/>
      <c r="G447" s="904"/>
      <c r="H447" s="904"/>
    </row>
    <row r="448" spans="1:8" s="350" customFormat="1" ht="17.100000000000001" customHeight="1">
      <c r="A448" s="819" t="s">
        <v>182</v>
      </c>
      <c r="B448" s="819" t="s">
        <v>3</v>
      </c>
      <c r="C448" s="819" t="s">
        <v>4</v>
      </c>
      <c r="D448" s="600" t="s">
        <v>5</v>
      </c>
      <c r="E448" s="52" t="s">
        <v>6</v>
      </c>
      <c r="F448" s="51" t="s">
        <v>7</v>
      </c>
      <c r="G448" s="51" t="s">
        <v>8</v>
      </c>
      <c r="H448" s="52" t="s">
        <v>9</v>
      </c>
    </row>
    <row r="449" spans="1:8" s="350" customFormat="1" ht="17.100000000000001" customHeight="1">
      <c r="A449" s="820"/>
      <c r="B449" s="820"/>
      <c r="C449" s="820"/>
      <c r="D449" s="340" t="s">
        <v>77</v>
      </c>
      <c r="E449" s="340" t="s">
        <v>78</v>
      </c>
      <c r="F449" s="54" t="s">
        <v>79</v>
      </c>
      <c r="G449" s="54" t="s">
        <v>79</v>
      </c>
      <c r="H449" s="56" t="s">
        <v>12</v>
      </c>
    </row>
    <row r="450" spans="1:8" s="350" customFormat="1" ht="17.100000000000001" customHeight="1">
      <c r="A450" s="110">
        <v>1</v>
      </c>
      <c r="B450" s="64" t="s">
        <v>144</v>
      </c>
      <c r="C450" s="64">
        <f>'Office Minor'!C619</f>
        <v>122</v>
      </c>
      <c r="D450" s="64">
        <f>'Office Minor'!D619</f>
        <v>121.239</v>
      </c>
      <c r="E450" s="64">
        <f>'Office Minor'!E619</f>
        <v>231114</v>
      </c>
      <c r="F450" s="64">
        <f>'Office Minor'!F619</f>
        <v>69334200</v>
      </c>
      <c r="G450" s="64">
        <f>'Office Minor'!G619</f>
        <v>5927000</v>
      </c>
      <c r="H450" s="64">
        <f>'Office Minor'!H619</f>
        <v>1400</v>
      </c>
    </row>
    <row r="451" spans="1:8" s="350" customFormat="1" ht="17.100000000000001" customHeight="1">
      <c r="A451" s="110">
        <v>2</v>
      </c>
      <c r="B451" s="64" t="s">
        <v>58</v>
      </c>
      <c r="C451" s="64">
        <f>'Office Minor'!C620</f>
        <v>4</v>
      </c>
      <c r="D451" s="64">
        <f>'Office Minor'!D620</f>
        <v>3164.34</v>
      </c>
      <c r="E451" s="64">
        <f>'Office Minor'!E620</f>
        <v>2554503</v>
      </c>
      <c r="F451" s="64">
        <f>'Office Minor'!F620</f>
        <v>766350900</v>
      </c>
      <c r="G451" s="64">
        <f>'Office Minor'!G620</f>
        <v>288190000</v>
      </c>
      <c r="H451" s="64">
        <f>'Office Minor'!H620</f>
        <v>1000</v>
      </c>
    </row>
    <row r="452" spans="1:8" s="350" customFormat="1" ht="17.100000000000001" customHeight="1">
      <c r="A452" s="110">
        <v>3</v>
      </c>
      <c r="B452" s="277" t="s">
        <v>39</v>
      </c>
      <c r="C452" s="64">
        <f>'Office Minor'!C621</f>
        <v>7</v>
      </c>
      <c r="D452" s="64">
        <f>'Office Minor'!D621</f>
        <v>545.33000000000004</v>
      </c>
      <c r="E452" s="64">
        <f>'Office Minor'!E621</f>
        <v>0</v>
      </c>
      <c r="F452" s="64">
        <f>'Office Minor'!F621</f>
        <v>0</v>
      </c>
      <c r="G452" s="64">
        <f>'Office Minor'!G621</f>
        <v>1355000</v>
      </c>
      <c r="H452" s="64">
        <f>'Office Minor'!H621</f>
        <v>0</v>
      </c>
    </row>
    <row r="453" spans="1:8" s="350" customFormat="1" ht="17.100000000000001" customHeight="1">
      <c r="A453" s="110">
        <v>4</v>
      </c>
      <c r="B453" s="64" t="s">
        <v>205</v>
      </c>
      <c r="C453" s="64">
        <f>'Office Minor'!C622</f>
        <v>2</v>
      </c>
      <c r="D453" s="64">
        <f>'Office Minor'!D622</f>
        <v>2</v>
      </c>
      <c r="E453" s="64">
        <f>'Office Minor'!E622</f>
        <v>0</v>
      </c>
      <c r="F453" s="64">
        <f>'Office Minor'!F622</f>
        <v>0</v>
      </c>
      <c r="G453" s="64">
        <f>'Office Minor'!G622</f>
        <v>41000</v>
      </c>
      <c r="H453" s="64">
        <f>'Office Minor'!H622</f>
        <v>0</v>
      </c>
    </row>
    <row r="454" spans="1:8" s="350" customFormat="1" ht="17.100000000000001" customHeight="1">
      <c r="A454" s="110">
        <v>5</v>
      </c>
      <c r="B454" s="277" t="s">
        <v>350</v>
      </c>
      <c r="C454" s="64">
        <f>'Office Minor'!C623</f>
        <v>4</v>
      </c>
      <c r="D454" s="64">
        <f>'Office Minor'!D623</f>
        <v>19.019400000000001</v>
      </c>
      <c r="E454" s="64">
        <f>'Office Minor'!E623</f>
        <v>0</v>
      </c>
      <c r="F454" s="64">
        <f>'Office Minor'!F623</f>
        <v>0</v>
      </c>
      <c r="G454" s="64">
        <f>'Office Minor'!G623</f>
        <v>15000</v>
      </c>
      <c r="H454" s="64">
        <f>'Office Minor'!H623</f>
        <v>0</v>
      </c>
    </row>
    <row r="455" spans="1:8" s="350" customFormat="1" ht="17.100000000000001" customHeight="1">
      <c r="A455" s="110"/>
      <c r="B455" s="64" t="s">
        <v>74</v>
      </c>
      <c r="C455" s="64"/>
      <c r="D455" s="64"/>
      <c r="E455" s="64"/>
      <c r="F455" s="64"/>
      <c r="G455" s="64">
        <f>'Office Minor'!G624</f>
        <v>14296000</v>
      </c>
      <c r="H455" s="64"/>
    </row>
    <row r="456" spans="1:8" s="350" customFormat="1" ht="17.100000000000001" customHeight="1">
      <c r="A456" s="110"/>
      <c r="B456" s="64" t="s">
        <v>48</v>
      </c>
      <c r="C456" s="64"/>
      <c r="D456" s="64"/>
      <c r="E456" s="64"/>
      <c r="F456" s="64"/>
      <c r="G456" s="64">
        <f>'Office Minor'!G625</f>
        <v>22807000</v>
      </c>
      <c r="H456" s="64"/>
    </row>
    <row r="457" spans="1:8" s="350" customFormat="1" ht="17.100000000000001" customHeight="1">
      <c r="A457" s="881" t="s">
        <v>49</v>
      </c>
      <c r="B457" s="882"/>
      <c r="C457" s="560">
        <f t="shared" ref="C457:H457" si="30">SUM(C450:C456)</f>
        <v>139</v>
      </c>
      <c r="D457" s="573">
        <f t="shared" si="30"/>
        <v>3851.9284000000002</v>
      </c>
      <c r="E457" s="245">
        <f t="shared" si="30"/>
        <v>2785617</v>
      </c>
      <c r="F457" s="561">
        <f t="shared" si="30"/>
        <v>835685100</v>
      </c>
      <c r="G457" s="561">
        <f t="shared" si="30"/>
        <v>332631000</v>
      </c>
      <c r="H457" s="560">
        <f t="shared" si="30"/>
        <v>2400</v>
      </c>
    </row>
    <row r="458" spans="1:8" s="350" customFormat="1" ht="17.100000000000001" customHeight="1">
      <c r="A458" s="403"/>
      <c r="B458" s="403"/>
      <c r="C458" s="403"/>
      <c r="D458" s="403"/>
      <c r="E458" s="403"/>
      <c r="F458" s="403"/>
      <c r="G458" s="403"/>
      <c r="H458" s="403"/>
    </row>
    <row r="459" spans="1:8" s="350" customFormat="1" ht="17.100000000000001" customHeight="1">
      <c r="A459" s="838" t="s">
        <v>293</v>
      </c>
      <c r="B459" s="838"/>
      <c r="C459" s="838"/>
      <c r="D459" s="838"/>
      <c r="E459" s="838"/>
      <c r="F459" s="838"/>
      <c r="G459" s="838"/>
      <c r="H459" s="838"/>
    </row>
    <row r="460" spans="1:8" s="350" customFormat="1" ht="17.100000000000001" customHeight="1">
      <c r="A460" s="819" t="s">
        <v>182</v>
      </c>
      <c r="B460" s="819" t="s">
        <v>3</v>
      </c>
      <c r="C460" s="819" t="s">
        <v>4</v>
      </c>
      <c r="D460" s="600" t="s">
        <v>5</v>
      </c>
      <c r="E460" s="52" t="s">
        <v>6</v>
      </c>
      <c r="F460" s="51" t="s">
        <v>7</v>
      </c>
      <c r="G460" s="51" t="s">
        <v>8</v>
      </c>
      <c r="H460" s="52" t="s">
        <v>9</v>
      </c>
    </row>
    <row r="461" spans="1:8" s="350" customFormat="1" ht="17.100000000000001" customHeight="1">
      <c r="A461" s="820"/>
      <c r="B461" s="820"/>
      <c r="C461" s="820"/>
      <c r="D461" s="340" t="s">
        <v>77</v>
      </c>
      <c r="E461" s="340" t="s">
        <v>78</v>
      </c>
      <c r="F461" s="54" t="s">
        <v>79</v>
      </c>
      <c r="G461" s="54" t="s">
        <v>79</v>
      </c>
      <c r="H461" s="56" t="s">
        <v>12</v>
      </c>
    </row>
    <row r="462" spans="1:8" s="350" customFormat="1" ht="17.100000000000001" customHeight="1">
      <c r="A462" s="186">
        <v>1</v>
      </c>
      <c r="B462" s="64" t="s">
        <v>53</v>
      </c>
      <c r="C462" s="195">
        <f>'Office Minor'!C698</f>
        <v>0</v>
      </c>
      <c r="D462" s="195">
        <f>'Office Minor'!D698</f>
        <v>0</v>
      </c>
      <c r="E462" s="195">
        <f>'Office Minor'!E698</f>
        <v>4636800</v>
      </c>
      <c r="F462" s="195">
        <f>'Office Minor'!F698</f>
        <v>3964464000</v>
      </c>
      <c r="G462" s="195">
        <f>'Office Minor'!G698</f>
        <v>151400000</v>
      </c>
      <c r="H462" s="195">
        <f>'Office Minor'!H698</f>
        <v>8</v>
      </c>
    </row>
    <row r="463" spans="1:8" s="350" customFormat="1" ht="17.100000000000001" customHeight="1">
      <c r="A463" s="186">
        <v>2</v>
      </c>
      <c r="B463" s="277" t="s">
        <v>30</v>
      </c>
      <c r="C463" s="195">
        <f>'Office Minor'!C699</f>
        <v>13</v>
      </c>
      <c r="D463" s="195">
        <f>'Office Minor'!D699</f>
        <v>929.75</v>
      </c>
      <c r="E463" s="195">
        <f>'Office Minor'!E699</f>
        <v>434709.59</v>
      </c>
      <c r="F463" s="195">
        <f>'Office Minor'!F699</f>
        <v>228222225</v>
      </c>
      <c r="G463" s="195">
        <f>'Office Minor'!G699</f>
        <v>56501000</v>
      </c>
      <c r="H463" s="195">
        <f>'Office Minor'!H699</f>
        <v>130</v>
      </c>
    </row>
    <row r="464" spans="1:8" s="350" customFormat="1" ht="17.100000000000001" customHeight="1">
      <c r="A464" s="110"/>
      <c r="B464" s="64" t="s">
        <v>74</v>
      </c>
      <c r="C464" s="195"/>
      <c r="D464" s="195"/>
      <c r="E464" s="195"/>
      <c r="F464" s="195"/>
      <c r="G464" s="195">
        <f>'Office Minor'!G700</f>
        <v>5518000</v>
      </c>
      <c r="H464" s="195"/>
    </row>
    <row r="465" spans="1:8" s="350" customFormat="1" ht="17.100000000000001" customHeight="1">
      <c r="A465" s="110"/>
      <c r="B465" s="64" t="s">
        <v>48</v>
      </c>
      <c r="C465" s="195"/>
      <c r="D465" s="195"/>
      <c r="E465" s="195"/>
      <c r="F465" s="195"/>
      <c r="G465" s="195">
        <f>'Office Minor'!G701</f>
        <v>2179000</v>
      </c>
      <c r="H465" s="195"/>
    </row>
    <row r="466" spans="1:8" s="350" customFormat="1" ht="17.100000000000001" customHeight="1">
      <c r="A466" s="881" t="s">
        <v>49</v>
      </c>
      <c r="B466" s="882"/>
      <c r="C466" s="562">
        <f t="shared" ref="C466:H466" si="31">SUM(C462:C465)</f>
        <v>13</v>
      </c>
      <c r="D466" s="562">
        <f t="shared" si="31"/>
        <v>929.75</v>
      </c>
      <c r="E466" s="562">
        <f t="shared" si="31"/>
        <v>5071509.59</v>
      </c>
      <c r="F466" s="562">
        <f t="shared" si="31"/>
        <v>4192686225</v>
      </c>
      <c r="G466" s="562">
        <f t="shared" si="31"/>
        <v>215598000</v>
      </c>
      <c r="H466" s="562">
        <f t="shared" si="31"/>
        <v>138</v>
      </c>
    </row>
    <row r="467" spans="1:8" s="350" customFormat="1" ht="17.100000000000001" customHeight="1">
      <c r="A467" s="403"/>
      <c r="B467" s="403"/>
      <c r="C467" s="403"/>
      <c r="D467" s="403"/>
      <c r="E467" s="403"/>
      <c r="F467" s="403"/>
      <c r="G467" s="403"/>
      <c r="H467" s="403"/>
    </row>
    <row r="468" spans="1:8" s="350" customFormat="1" ht="17.100000000000001" customHeight="1">
      <c r="A468" s="838" t="s">
        <v>269</v>
      </c>
      <c r="B468" s="838"/>
      <c r="C468" s="838"/>
      <c r="D468" s="838"/>
      <c r="E468" s="838"/>
      <c r="F468" s="838"/>
      <c r="G468" s="838"/>
      <c r="H468" s="838"/>
    </row>
    <row r="469" spans="1:8" s="350" customFormat="1" ht="17.100000000000001" customHeight="1">
      <c r="A469" s="819" t="s">
        <v>182</v>
      </c>
      <c r="B469" s="819" t="s">
        <v>3</v>
      </c>
      <c r="C469" s="819" t="s">
        <v>4</v>
      </c>
      <c r="D469" s="600" t="s">
        <v>5</v>
      </c>
      <c r="E469" s="52" t="s">
        <v>6</v>
      </c>
      <c r="F469" s="51" t="s">
        <v>7</v>
      </c>
      <c r="G469" s="51" t="s">
        <v>8</v>
      </c>
      <c r="H469" s="52" t="s">
        <v>9</v>
      </c>
    </row>
    <row r="470" spans="1:8" s="350" customFormat="1" ht="17.100000000000001" customHeight="1">
      <c r="A470" s="820"/>
      <c r="B470" s="820"/>
      <c r="C470" s="826"/>
      <c r="D470" s="343" t="s">
        <v>77</v>
      </c>
      <c r="E470" s="343" t="s">
        <v>78</v>
      </c>
      <c r="F470" s="58" t="s">
        <v>79</v>
      </c>
      <c r="G470" s="58" t="s">
        <v>79</v>
      </c>
      <c r="H470" s="55" t="s">
        <v>12</v>
      </c>
    </row>
    <row r="471" spans="1:8" s="350" customFormat="1" ht="17.100000000000001" customHeight="1">
      <c r="A471" s="186">
        <v>1</v>
      </c>
      <c r="B471" s="240" t="s">
        <v>61</v>
      </c>
      <c r="C471" s="135">
        <f>'Office Minor'!C648+'Office Minor'!C490</f>
        <v>20</v>
      </c>
      <c r="D471" s="135">
        <f>'Office Minor'!D648+'Office Minor'!D490</f>
        <v>562.88</v>
      </c>
      <c r="E471" s="135">
        <f>'Office Minor'!E648+'Office Minor'!E490</f>
        <v>101763</v>
      </c>
      <c r="F471" s="135">
        <f>'Office Minor'!F648+'Office Minor'!F490</f>
        <v>73965000</v>
      </c>
      <c r="G471" s="135">
        <f>'Office Minor'!G648+'Office Minor'!G490</f>
        <v>21061562</v>
      </c>
      <c r="H471" s="135">
        <f>'Office Minor'!H648+'Office Minor'!H490</f>
        <v>75</v>
      </c>
    </row>
    <row r="472" spans="1:8" s="350" customFormat="1" ht="17.100000000000001" customHeight="1">
      <c r="A472" s="186">
        <v>2</v>
      </c>
      <c r="B472" s="64" t="s">
        <v>57</v>
      </c>
      <c r="C472" s="135">
        <f>'Office Minor'!C649+'Office Minor'!C491</f>
        <v>3</v>
      </c>
      <c r="D472" s="135">
        <f>'Office Minor'!D649+'Office Minor'!D491</f>
        <v>3.87</v>
      </c>
      <c r="E472" s="135">
        <f>'Office Minor'!E649+'Office Minor'!E491</f>
        <v>0</v>
      </c>
      <c r="F472" s="135">
        <f>'Office Minor'!F649+'Office Minor'!F491</f>
        <v>0</v>
      </c>
      <c r="G472" s="135">
        <f>'Office Minor'!G649+'Office Minor'!G491</f>
        <v>44600</v>
      </c>
      <c r="H472" s="135">
        <f>'Office Minor'!H649+'Office Minor'!H491</f>
        <v>0</v>
      </c>
    </row>
    <row r="473" spans="1:8" s="350" customFormat="1" ht="17.100000000000001" customHeight="1">
      <c r="A473" s="186">
        <v>3</v>
      </c>
      <c r="B473" s="64" t="s">
        <v>67</v>
      </c>
      <c r="C473" s="135">
        <f>'Office Minor'!C650+'Office Minor'!C492</f>
        <v>31</v>
      </c>
      <c r="D473" s="135">
        <f>'Office Minor'!D650+'Office Minor'!D492</f>
        <v>31</v>
      </c>
      <c r="E473" s="135">
        <f>'Office Minor'!E650+'Office Minor'!E492</f>
        <v>7147</v>
      </c>
      <c r="F473" s="135">
        <f>'Office Minor'!F650+'Office Minor'!F492</f>
        <v>1786750</v>
      </c>
      <c r="G473" s="135">
        <f>'Office Minor'!G650+'Office Minor'!G492</f>
        <v>634052</v>
      </c>
      <c r="H473" s="135">
        <f>'Office Minor'!H650+'Office Minor'!H492</f>
        <v>10</v>
      </c>
    </row>
    <row r="474" spans="1:8" s="350" customFormat="1" ht="17.100000000000001" customHeight="1">
      <c r="A474" s="186">
        <v>4</v>
      </c>
      <c r="B474" s="64" t="s">
        <v>62</v>
      </c>
      <c r="C474" s="135">
        <f>'Office Minor'!C651+'Office Minor'!C493</f>
        <v>448</v>
      </c>
      <c r="D474" s="135">
        <f>'Office Minor'!D651+'Office Minor'!D493</f>
        <v>448</v>
      </c>
      <c r="E474" s="135">
        <f>'Office Minor'!E651+'Office Minor'!E493</f>
        <v>7900237</v>
      </c>
      <c r="F474" s="135">
        <f>'Office Minor'!F651+'Office Minor'!F493</f>
        <v>1975059250</v>
      </c>
      <c r="G474" s="135">
        <f>'Office Minor'!G651+'Office Minor'!G493</f>
        <v>274857934</v>
      </c>
      <c r="H474" s="135">
        <f>'Office Minor'!H651+'Office Minor'!H493</f>
        <v>1815</v>
      </c>
    </row>
    <row r="475" spans="1:8" s="350" customFormat="1" ht="17.100000000000001" customHeight="1">
      <c r="A475" s="186">
        <v>5</v>
      </c>
      <c r="B475" s="64" t="s">
        <v>58</v>
      </c>
      <c r="C475" s="135">
        <f>'Office Minor'!C652+'Office Minor'!C494</f>
        <v>0</v>
      </c>
      <c r="D475" s="135">
        <f>'Office Minor'!D652+'Office Minor'!D494</f>
        <v>0</v>
      </c>
      <c r="E475" s="135">
        <f>'Office Minor'!E652+'Office Minor'!E494</f>
        <v>516829</v>
      </c>
      <c r="F475" s="135">
        <f>'Office Minor'!F652+'Office Minor'!F494</f>
        <v>15504870</v>
      </c>
      <c r="G475" s="135">
        <f>'Office Minor'!G652+'Office Minor'!G494</f>
        <v>26495000</v>
      </c>
      <c r="H475" s="135">
        <f>'Office Minor'!H652+'Office Minor'!H494</f>
        <v>1600</v>
      </c>
    </row>
    <row r="476" spans="1:8" s="350" customFormat="1" ht="17.100000000000001" customHeight="1">
      <c r="A476" s="186">
        <v>6</v>
      </c>
      <c r="B476" s="64" t="s">
        <v>53</v>
      </c>
      <c r="C476" s="135">
        <f>'Office Minor'!C653+'Office Minor'!C495</f>
        <v>0</v>
      </c>
      <c r="D476" s="135">
        <f>'Office Minor'!D653+'Office Minor'!D495</f>
        <v>0</v>
      </c>
      <c r="E476" s="135">
        <f>'Office Minor'!E653+'Office Minor'!E495</f>
        <v>0</v>
      </c>
      <c r="F476" s="135">
        <f>'Office Minor'!F653+'Office Minor'!F495</f>
        <v>0</v>
      </c>
      <c r="G476" s="135">
        <f>'Office Minor'!G653+'Office Minor'!G495</f>
        <v>25200000</v>
      </c>
      <c r="H476" s="135">
        <f>'Office Minor'!H653+'Office Minor'!H495</f>
        <v>0</v>
      </c>
    </row>
    <row r="477" spans="1:8" s="350" customFormat="1" ht="17.100000000000001" customHeight="1">
      <c r="A477" s="186">
        <v>7</v>
      </c>
      <c r="B477" s="64" t="s">
        <v>26</v>
      </c>
      <c r="C477" s="135">
        <f>'Office Minor'!C496</f>
        <v>1</v>
      </c>
      <c r="D477" s="135">
        <f>'Office Minor'!D496</f>
        <v>4.7877999999999998</v>
      </c>
      <c r="E477" s="135">
        <f>'Office Minor'!E496</f>
        <v>0</v>
      </c>
      <c r="F477" s="135">
        <f>'Office Minor'!F496</f>
        <v>0</v>
      </c>
      <c r="G477" s="135">
        <f>'Office Minor'!G496</f>
        <v>5000</v>
      </c>
      <c r="H477" s="135">
        <f>'Office Minor'!H496</f>
        <v>0</v>
      </c>
    </row>
    <row r="478" spans="1:8" s="350" customFormat="1" ht="17.100000000000001" customHeight="1">
      <c r="A478" s="186">
        <v>8</v>
      </c>
      <c r="B478" s="64" t="s">
        <v>206</v>
      </c>
      <c r="C478" s="135">
        <f>'Office Minor'!C654</f>
        <v>2</v>
      </c>
      <c r="D478" s="135">
        <f>'Office Minor'!D654</f>
        <v>8</v>
      </c>
      <c r="E478" s="135">
        <f>'Office Minor'!E654</f>
        <v>0</v>
      </c>
      <c r="F478" s="135">
        <f>'Office Minor'!F654</f>
        <v>0</v>
      </c>
      <c r="G478" s="135">
        <f>'Office Minor'!G654</f>
        <v>13000</v>
      </c>
      <c r="H478" s="135">
        <f>'Office Minor'!H654</f>
        <v>0</v>
      </c>
    </row>
    <row r="479" spans="1:8" s="350" customFormat="1" ht="17.100000000000001" customHeight="1">
      <c r="A479" s="186">
        <v>9</v>
      </c>
      <c r="B479" s="64" t="s">
        <v>24</v>
      </c>
      <c r="C479" s="135">
        <f>'Office Minor'!C655+'Office Minor'!C497</f>
        <v>8</v>
      </c>
      <c r="D479" s="135">
        <f>'Office Minor'!D655+'Office Minor'!D497</f>
        <v>107.24299999999999</v>
      </c>
      <c r="E479" s="135">
        <f>'Office Minor'!E655+'Office Minor'!E497</f>
        <v>0</v>
      </c>
      <c r="F479" s="135">
        <f>'Office Minor'!F655+'Office Minor'!F497</f>
        <v>0</v>
      </c>
      <c r="G479" s="135">
        <f>'Office Minor'!G655+'Office Minor'!G497</f>
        <v>187426</v>
      </c>
      <c r="H479" s="135">
        <f>'Office Minor'!H655+'Office Minor'!H497</f>
        <v>0</v>
      </c>
    </row>
    <row r="480" spans="1:8" s="350" customFormat="1" ht="17.100000000000001" customHeight="1">
      <c r="A480" s="186">
        <v>10</v>
      </c>
      <c r="B480" s="64" t="s">
        <v>327</v>
      </c>
      <c r="C480" s="135">
        <f>'Office Minor'!C656</f>
        <v>29</v>
      </c>
      <c r="D480" s="135">
        <f>'Office Minor'!D656</f>
        <v>317.0009</v>
      </c>
      <c r="E480" s="135">
        <f>'Office Minor'!E656</f>
        <v>149115</v>
      </c>
      <c r="F480" s="135">
        <f>'Office Minor'!F656</f>
        <v>74557500</v>
      </c>
      <c r="G480" s="135">
        <f>'Office Minor'!G656</f>
        <v>16731339</v>
      </c>
      <c r="H480" s="135">
        <f>'Office Minor'!H656</f>
        <v>60</v>
      </c>
    </row>
    <row r="481" spans="1:8" s="350" customFormat="1" ht="17.100000000000001" customHeight="1">
      <c r="A481" s="186">
        <v>11</v>
      </c>
      <c r="B481" s="64" t="s">
        <v>169</v>
      </c>
      <c r="C481" s="135">
        <f>'Office Minor'!C498</f>
        <v>77</v>
      </c>
      <c r="D481" s="135">
        <f>'Office Minor'!D498</f>
        <v>551.31590000000006</v>
      </c>
      <c r="E481" s="135">
        <f>'Office Minor'!E498</f>
        <v>514813</v>
      </c>
      <c r="F481" s="135">
        <f>'Office Minor'!F498</f>
        <v>205925200</v>
      </c>
      <c r="G481" s="135">
        <f>'Office Minor'!G498</f>
        <v>51041000</v>
      </c>
      <c r="H481" s="135">
        <f>'Office Minor'!H498</f>
        <v>500</v>
      </c>
    </row>
    <row r="482" spans="1:8" s="350" customFormat="1" ht="17.100000000000001" customHeight="1">
      <c r="A482" s="186">
        <v>12</v>
      </c>
      <c r="B482" s="64" t="s">
        <v>45</v>
      </c>
      <c r="C482" s="135">
        <f>'Office Minor'!C657</f>
        <v>2</v>
      </c>
      <c r="D482" s="135">
        <f>'Office Minor'!D657</f>
        <v>9.4749999999999996</v>
      </c>
      <c r="E482" s="135">
        <f>'Office Minor'!E657</f>
        <v>0</v>
      </c>
      <c r="F482" s="135">
        <f>'Office Minor'!F657</f>
        <v>0</v>
      </c>
      <c r="G482" s="135">
        <f>'Office Minor'!G657</f>
        <v>27499</v>
      </c>
      <c r="H482" s="135">
        <f>'Office Minor'!H657</f>
        <v>0</v>
      </c>
    </row>
    <row r="483" spans="1:8" s="350" customFormat="1" ht="17.100000000000001" customHeight="1">
      <c r="A483" s="186">
        <v>13</v>
      </c>
      <c r="B483" s="64" t="s">
        <v>163</v>
      </c>
      <c r="C483" s="135">
        <f>'Office Minor'!C658</f>
        <v>2</v>
      </c>
      <c r="D483" s="135">
        <f>'Office Minor'!D658</f>
        <v>8.1199999999999992</v>
      </c>
      <c r="E483" s="135">
        <f>'Office Minor'!E658</f>
        <v>16248.415000000001</v>
      </c>
      <c r="F483" s="135">
        <f>'Office Minor'!F658</f>
        <v>3249683</v>
      </c>
      <c r="G483" s="135">
        <f>'Office Minor'!G658</f>
        <v>139000</v>
      </c>
      <c r="H483" s="135">
        <f>'Office Minor'!H658</f>
        <v>15</v>
      </c>
    </row>
    <row r="484" spans="1:8" s="350" customFormat="1" ht="17.100000000000001" customHeight="1">
      <c r="A484" s="186"/>
      <c r="B484" s="64" t="s">
        <v>74</v>
      </c>
      <c r="C484" s="135"/>
      <c r="D484" s="135"/>
      <c r="E484" s="135"/>
      <c r="F484" s="135"/>
      <c r="G484" s="135">
        <f>'Office Minor'!G659+'Office Minor'!G499</f>
        <v>10965000</v>
      </c>
      <c r="H484" s="135">
        <f>'Office Minor'!H659+'Office Minor'!H499</f>
        <v>0</v>
      </c>
    </row>
    <row r="485" spans="1:8" s="350" customFormat="1" ht="17.100000000000001" customHeight="1">
      <c r="A485" s="186"/>
      <c r="B485" s="64" t="s">
        <v>48</v>
      </c>
      <c r="C485" s="135"/>
      <c r="D485" s="135"/>
      <c r="E485" s="135"/>
      <c r="F485" s="135"/>
      <c r="G485" s="135">
        <f>'Office Minor'!G660+'Office Minor'!G500</f>
        <v>43187000</v>
      </c>
      <c r="H485" s="135">
        <f>'Office Minor'!H660+'Office Minor'!H500</f>
        <v>0</v>
      </c>
    </row>
    <row r="486" spans="1:8" s="350" customFormat="1" ht="17.100000000000001" customHeight="1">
      <c r="A486" s="881" t="s">
        <v>49</v>
      </c>
      <c r="B486" s="882"/>
      <c r="C486" s="565">
        <f t="shared" ref="C486:H486" si="32">SUM(C471:C485)</f>
        <v>623</v>
      </c>
      <c r="D486" s="566">
        <f t="shared" si="32"/>
        <v>2051.6925999999999</v>
      </c>
      <c r="E486" s="565">
        <f t="shared" si="32"/>
        <v>9206152.4149999991</v>
      </c>
      <c r="F486" s="565">
        <f t="shared" si="32"/>
        <v>2350048253</v>
      </c>
      <c r="G486" s="565">
        <f t="shared" si="32"/>
        <v>470589412</v>
      </c>
      <c r="H486" s="565">
        <f t="shared" si="32"/>
        <v>4075</v>
      </c>
    </row>
    <row r="487" spans="1:8" s="350" customFormat="1" ht="17.100000000000001" customHeight="1">
      <c r="A487" s="403"/>
      <c r="B487" s="403"/>
      <c r="C487" s="403"/>
      <c r="D487" s="403"/>
      <c r="E487" s="403"/>
      <c r="F487" s="403"/>
      <c r="G487" s="403"/>
      <c r="H487" s="403"/>
    </row>
    <row r="488" spans="1:8" s="350" customFormat="1" ht="17.100000000000001" customHeight="1">
      <c r="A488" s="838" t="s">
        <v>270</v>
      </c>
      <c r="B488" s="838"/>
      <c r="C488" s="838"/>
      <c r="D488" s="838"/>
      <c r="E488" s="838"/>
      <c r="F488" s="838"/>
      <c r="G488" s="838"/>
      <c r="H488" s="838"/>
    </row>
    <row r="489" spans="1:8" s="350" customFormat="1" ht="17.100000000000001" customHeight="1">
      <c r="A489" s="819" t="s">
        <v>182</v>
      </c>
      <c r="B489" s="819" t="s">
        <v>3</v>
      </c>
      <c r="C489" s="819" t="s">
        <v>4</v>
      </c>
      <c r="D489" s="600" t="s">
        <v>5</v>
      </c>
      <c r="E489" s="52" t="s">
        <v>6</v>
      </c>
      <c r="F489" s="51" t="s">
        <v>7</v>
      </c>
      <c r="G489" s="51" t="s">
        <v>8</v>
      </c>
      <c r="H489" s="52" t="s">
        <v>9</v>
      </c>
    </row>
    <row r="490" spans="1:8" s="350" customFormat="1" ht="17.100000000000001" customHeight="1">
      <c r="A490" s="820"/>
      <c r="B490" s="820"/>
      <c r="C490" s="820"/>
      <c r="D490" s="340" t="s">
        <v>77</v>
      </c>
      <c r="E490" s="340" t="s">
        <v>78</v>
      </c>
      <c r="F490" s="54" t="s">
        <v>79</v>
      </c>
      <c r="G490" s="54" t="s">
        <v>79</v>
      </c>
      <c r="H490" s="56" t="s">
        <v>12</v>
      </c>
    </row>
    <row r="491" spans="1:8" s="350" customFormat="1" ht="17.100000000000001" customHeight="1">
      <c r="A491" s="186">
        <v>1</v>
      </c>
      <c r="B491" s="64" t="s">
        <v>61</v>
      </c>
      <c r="C491" s="184">
        <f>'Office Minor'!C667</f>
        <v>83</v>
      </c>
      <c r="D491" s="184">
        <f>'Office Minor'!D667</f>
        <v>90.11</v>
      </c>
      <c r="E491" s="184">
        <f>'Office Minor'!E667</f>
        <v>710150</v>
      </c>
      <c r="F491" s="184">
        <f>'Office Minor'!F667</f>
        <v>681744000</v>
      </c>
      <c r="G491" s="184">
        <f>'Office Minor'!G667</f>
        <v>77428000</v>
      </c>
      <c r="H491" s="184">
        <f>'Office Minor'!H667</f>
        <v>2405</v>
      </c>
    </row>
    <row r="492" spans="1:8" s="350" customFormat="1" ht="17.100000000000001" customHeight="1">
      <c r="A492" s="110">
        <f>+A491+1</f>
        <v>2</v>
      </c>
      <c r="B492" s="64" t="s">
        <v>57</v>
      </c>
      <c r="C492" s="184">
        <f>'Office Minor'!C668</f>
        <v>56</v>
      </c>
      <c r="D492" s="184">
        <f>'Office Minor'!D668</f>
        <v>118.14</v>
      </c>
      <c r="E492" s="184">
        <f>'Office Minor'!E668</f>
        <v>365820</v>
      </c>
      <c r="F492" s="184">
        <f>'Office Minor'!F668</f>
        <v>332896200</v>
      </c>
      <c r="G492" s="184">
        <f>'Office Minor'!G668</f>
        <v>101042000</v>
      </c>
      <c r="H492" s="184">
        <f>'Office Minor'!H668</f>
        <v>745</v>
      </c>
    </row>
    <row r="493" spans="1:8" s="350" customFormat="1" ht="17.100000000000001" customHeight="1">
      <c r="A493" s="110">
        <f>+A492+1</f>
        <v>3</v>
      </c>
      <c r="B493" s="64" t="s">
        <v>207</v>
      </c>
      <c r="C493" s="184">
        <f>'Office Minor'!C669</f>
        <v>9</v>
      </c>
      <c r="D493" s="184">
        <f>'Office Minor'!D669</f>
        <v>14.72</v>
      </c>
      <c r="E493" s="184">
        <f>'Office Minor'!E669</f>
        <v>2525</v>
      </c>
      <c r="F493" s="184">
        <f>'Office Minor'!F669</f>
        <v>404000</v>
      </c>
      <c r="G493" s="184">
        <f>'Office Minor'!G669</f>
        <v>579000</v>
      </c>
      <c r="H493" s="184">
        <f>'Office Minor'!H669</f>
        <v>156</v>
      </c>
    </row>
    <row r="494" spans="1:8" s="350" customFormat="1" ht="17.100000000000001" customHeight="1">
      <c r="A494" s="110">
        <f>+A493+1</f>
        <v>4</v>
      </c>
      <c r="B494" s="64" t="s">
        <v>208</v>
      </c>
      <c r="C494" s="184">
        <f>'Office Minor'!C670</f>
        <v>27</v>
      </c>
      <c r="D494" s="184">
        <f>'Office Minor'!D670</f>
        <v>26.18</v>
      </c>
      <c r="E494" s="184">
        <f>'Office Minor'!E670</f>
        <v>315600</v>
      </c>
      <c r="F494" s="184">
        <f>'Office Minor'!F670</f>
        <v>41028000</v>
      </c>
      <c r="G494" s="184">
        <f>'Office Minor'!G670</f>
        <v>6713000</v>
      </c>
      <c r="H494" s="184">
        <f>'Office Minor'!H670</f>
        <v>760</v>
      </c>
    </row>
    <row r="495" spans="1:8" s="350" customFormat="1" ht="17.100000000000001" customHeight="1">
      <c r="A495" s="110">
        <f>+A494+1</f>
        <v>5</v>
      </c>
      <c r="B495" s="64" t="s">
        <v>189</v>
      </c>
      <c r="C495" s="184">
        <f>'Office Minor'!C671</f>
        <v>92</v>
      </c>
      <c r="D495" s="184">
        <f>'Office Minor'!D671</f>
        <v>91.88</v>
      </c>
      <c r="E495" s="184">
        <f>'Office Minor'!E671</f>
        <v>677400</v>
      </c>
      <c r="F495" s="184">
        <f>'Office Minor'!F671</f>
        <v>108384000</v>
      </c>
      <c r="G495" s="184">
        <f>'Office Minor'!G671</f>
        <v>11252000</v>
      </c>
      <c r="H495" s="184">
        <f>'Office Minor'!H671</f>
        <v>1040</v>
      </c>
    </row>
    <row r="496" spans="1:8" s="350" customFormat="1" ht="17.100000000000001" customHeight="1">
      <c r="A496" s="110">
        <v>6</v>
      </c>
      <c r="B496" s="64" t="s">
        <v>58</v>
      </c>
      <c r="C496" s="184">
        <f>'Office Minor'!C672</f>
        <v>0</v>
      </c>
      <c r="D496" s="184">
        <f>'Office Minor'!D672</f>
        <v>0</v>
      </c>
      <c r="E496" s="184">
        <f>'Office Minor'!E672</f>
        <v>645300</v>
      </c>
      <c r="F496" s="184">
        <f>'Office Minor'!F672</f>
        <v>141966000</v>
      </c>
      <c r="G496" s="184">
        <f>'Office Minor'!G672</f>
        <v>49286000</v>
      </c>
      <c r="H496" s="184">
        <f>'Office Minor'!H672</f>
        <v>600</v>
      </c>
    </row>
    <row r="497" spans="1:8" s="350" customFormat="1" ht="17.100000000000001" customHeight="1">
      <c r="A497" s="110">
        <v>7</v>
      </c>
      <c r="B497" s="279" t="s">
        <v>24</v>
      </c>
      <c r="C497" s="184">
        <f>'Office Minor'!C673</f>
        <v>4</v>
      </c>
      <c r="D497" s="184">
        <f>'Office Minor'!D673</f>
        <v>216.03</v>
      </c>
      <c r="E497" s="184">
        <f>'Office Minor'!E673</f>
        <v>26500</v>
      </c>
      <c r="F497" s="184">
        <f>'Office Minor'!F673</f>
        <v>24645000</v>
      </c>
      <c r="G497" s="184">
        <f>'Office Minor'!G673</f>
        <v>3617000</v>
      </c>
      <c r="H497" s="184">
        <f>'Office Minor'!H673</f>
        <v>525</v>
      </c>
    </row>
    <row r="498" spans="1:8" s="350" customFormat="1" ht="17.100000000000001" customHeight="1">
      <c r="A498" s="110">
        <v>8</v>
      </c>
      <c r="B498" s="279" t="s">
        <v>169</v>
      </c>
      <c r="C498" s="184">
        <f>'Office Minor'!C674</f>
        <v>20</v>
      </c>
      <c r="D498" s="184">
        <f>'Office Minor'!D674</f>
        <v>86.6</v>
      </c>
      <c r="E498" s="184">
        <f>'Office Minor'!E674</f>
        <v>23400</v>
      </c>
      <c r="F498" s="184">
        <f>'Office Minor'!F674</f>
        <v>6084000</v>
      </c>
      <c r="G498" s="184">
        <f>'Office Minor'!G674</f>
        <v>1367000</v>
      </c>
      <c r="H498" s="184">
        <f>'Office Minor'!H674</f>
        <v>270</v>
      </c>
    </row>
    <row r="499" spans="1:8" s="350" customFormat="1" ht="17.100000000000001" customHeight="1">
      <c r="A499" s="110"/>
      <c r="B499" s="64" t="s">
        <v>74</v>
      </c>
      <c r="C499" s="184">
        <f>'Office Minor'!C675</f>
        <v>0</v>
      </c>
      <c r="D499" s="184">
        <f>'Office Minor'!D675</f>
        <v>0</v>
      </c>
      <c r="E499" s="184">
        <f>'Office Minor'!E675</f>
        <v>0</v>
      </c>
      <c r="F499" s="184">
        <f>'Office Minor'!F675</f>
        <v>0</v>
      </c>
      <c r="G499" s="184">
        <f>'Office Minor'!G675</f>
        <v>9020000</v>
      </c>
      <c r="H499" s="184">
        <f>'Office Minor'!H675</f>
        <v>0</v>
      </c>
    </row>
    <row r="500" spans="1:8" s="350" customFormat="1" ht="17.100000000000001" customHeight="1">
      <c r="A500" s="110"/>
      <c r="B500" s="64" t="s">
        <v>48</v>
      </c>
      <c r="C500" s="184">
        <f>'Office Minor'!C676</f>
        <v>0</v>
      </c>
      <c r="D500" s="184">
        <f>'Office Minor'!D676</f>
        <v>0</v>
      </c>
      <c r="E500" s="184">
        <f>'Office Minor'!E676</f>
        <v>0</v>
      </c>
      <c r="F500" s="184">
        <f>'Office Minor'!F676</f>
        <v>0</v>
      </c>
      <c r="G500" s="184">
        <f>'Office Minor'!G676</f>
        <v>26449000</v>
      </c>
      <c r="H500" s="184">
        <f>'Office Minor'!H676</f>
        <v>0</v>
      </c>
    </row>
    <row r="501" spans="1:8" s="350" customFormat="1" ht="17.100000000000001" customHeight="1">
      <c r="A501" s="881" t="s">
        <v>49</v>
      </c>
      <c r="B501" s="882"/>
      <c r="C501" s="308">
        <f t="shared" ref="C501:H501" si="33">SUM(C491:C500)</f>
        <v>291</v>
      </c>
      <c r="D501" s="307">
        <f t="shared" si="33"/>
        <v>643.66</v>
      </c>
      <c r="E501" s="565">
        <f t="shared" si="33"/>
        <v>2766695</v>
      </c>
      <c r="F501" s="562">
        <f t="shared" si="33"/>
        <v>1337151200</v>
      </c>
      <c r="G501" s="625">
        <f t="shared" si="33"/>
        <v>286753000</v>
      </c>
      <c r="H501" s="308">
        <f t="shared" si="33"/>
        <v>6501</v>
      </c>
    </row>
    <row r="502" spans="1:8" s="350" customFormat="1" ht="17.100000000000001" customHeight="1">
      <c r="A502" s="403"/>
      <c r="B502" s="403"/>
      <c r="C502" s="403"/>
      <c r="D502" s="403"/>
      <c r="E502" s="403"/>
      <c r="F502" s="403"/>
      <c r="G502" s="403"/>
      <c r="H502" s="403"/>
    </row>
    <row r="503" spans="1:8" s="350" customFormat="1" ht="17.100000000000001" customHeight="1">
      <c r="A503" s="904" t="s">
        <v>271</v>
      </c>
      <c r="B503" s="904"/>
      <c r="C503" s="904"/>
      <c r="D503" s="904"/>
      <c r="E503" s="904"/>
      <c r="F503" s="904"/>
      <c r="G503" s="904"/>
      <c r="H503" s="904"/>
    </row>
    <row r="504" spans="1:8" s="350" customFormat="1" ht="17.100000000000001" customHeight="1">
      <c r="A504" s="819" t="s">
        <v>182</v>
      </c>
      <c r="B504" s="819" t="s">
        <v>3</v>
      </c>
      <c r="C504" s="819" t="s">
        <v>4</v>
      </c>
      <c r="D504" s="600" t="s">
        <v>5</v>
      </c>
      <c r="E504" s="52" t="s">
        <v>6</v>
      </c>
      <c r="F504" s="51" t="s">
        <v>7</v>
      </c>
      <c r="G504" s="51" t="s">
        <v>8</v>
      </c>
      <c r="H504" s="52" t="s">
        <v>9</v>
      </c>
    </row>
    <row r="505" spans="1:8" s="350" customFormat="1" ht="17.100000000000001" customHeight="1">
      <c r="A505" s="820"/>
      <c r="B505" s="820"/>
      <c r="C505" s="820"/>
      <c r="D505" s="340" t="s">
        <v>77</v>
      </c>
      <c r="E505" s="340" t="s">
        <v>78</v>
      </c>
      <c r="F505" s="54" t="s">
        <v>79</v>
      </c>
      <c r="G505" s="54" t="s">
        <v>79</v>
      </c>
      <c r="H505" s="56" t="s">
        <v>12</v>
      </c>
    </row>
    <row r="506" spans="1:8" s="350" customFormat="1" ht="17.100000000000001" customHeight="1">
      <c r="A506" s="186">
        <v>1</v>
      </c>
      <c r="B506" s="64" t="s">
        <v>62</v>
      </c>
      <c r="C506" s="64">
        <f>'Office Minor'!C707</f>
        <v>64</v>
      </c>
      <c r="D506" s="64">
        <f>'Office Minor'!D707</f>
        <v>58.92</v>
      </c>
      <c r="E506" s="64">
        <f>'Office Minor'!E707</f>
        <v>103703</v>
      </c>
      <c r="F506" s="64">
        <f>'Office Minor'!F707</f>
        <v>5185150</v>
      </c>
      <c r="G506" s="64">
        <f>'Office Minor'!G707</f>
        <v>2800000</v>
      </c>
      <c r="H506" s="64">
        <f>'Office Minor'!H707</f>
        <v>155</v>
      </c>
    </row>
    <row r="507" spans="1:8" s="350" customFormat="1" ht="17.100000000000001" customHeight="1">
      <c r="A507" s="110">
        <f>+A506+1</f>
        <v>2</v>
      </c>
      <c r="B507" s="64" t="s">
        <v>66</v>
      </c>
      <c r="C507" s="64">
        <f>'Office Minor'!C708</f>
        <v>28</v>
      </c>
      <c r="D507" s="64">
        <f>'Office Minor'!D708</f>
        <v>30.1</v>
      </c>
      <c r="E507" s="64">
        <f>'Office Minor'!E708</f>
        <v>5760</v>
      </c>
      <c r="F507" s="64">
        <f>'Office Minor'!F708</f>
        <v>1152000</v>
      </c>
      <c r="G507" s="64">
        <f>'Office Minor'!G708</f>
        <v>635000</v>
      </c>
      <c r="H507" s="64">
        <f>'Office Minor'!H708</f>
        <v>85</v>
      </c>
    </row>
    <row r="508" spans="1:8" s="350" customFormat="1" ht="17.100000000000001" customHeight="1">
      <c r="A508" s="110">
        <v>3</v>
      </c>
      <c r="B508" s="64" t="s">
        <v>53</v>
      </c>
      <c r="C508" s="64">
        <f>'Office Minor'!C709</f>
        <v>0</v>
      </c>
      <c r="D508" s="64">
        <f>'Office Minor'!D709</f>
        <v>0</v>
      </c>
      <c r="E508" s="64">
        <f>'Office Minor'!E709</f>
        <v>29600</v>
      </c>
      <c r="F508" s="64">
        <f>'Office Minor'!F709</f>
        <v>29600000</v>
      </c>
      <c r="G508" s="64">
        <f>'Office Minor'!G709</f>
        <v>740000</v>
      </c>
      <c r="H508" s="64">
        <f>'Office Minor'!H709</f>
        <v>225</v>
      </c>
    </row>
    <row r="509" spans="1:8" s="350" customFormat="1" ht="17.100000000000001" customHeight="1">
      <c r="A509" s="110">
        <f>+A508+1</f>
        <v>4</v>
      </c>
      <c r="B509" s="64" t="s">
        <v>72</v>
      </c>
      <c r="C509" s="64">
        <f>'Office Minor'!C710</f>
        <v>2</v>
      </c>
      <c r="D509" s="64">
        <f>'Office Minor'!D710</f>
        <v>1.65</v>
      </c>
      <c r="E509" s="64">
        <f>'Office Minor'!E710</f>
        <v>0</v>
      </c>
      <c r="F509" s="64">
        <f>'Office Minor'!F710</f>
        <v>0</v>
      </c>
      <c r="G509" s="64">
        <f>'Office Minor'!G710</f>
        <v>21000</v>
      </c>
      <c r="H509" s="64">
        <f>'Office Minor'!H710</f>
        <v>3</v>
      </c>
    </row>
    <row r="510" spans="1:8" s="350" customFormat="1" ht="17.100000000000001" customHeight="1">
      <c r="A510" s="110">
        <f>+A509+1</f>
        <v>5</v>
      </c>
      <c r="B510" s="64" t="s">
        <v>58</v>
      </c>
      <c r="C510" s="64">
        <f>'Office Minor'!C711</f>
        <v>0</v>
      </c>
      <c r="D510" s="64">
        <f>'Office Minor'!D711</f>
        <v>0</v>
      </c>
      <c r="E510" s="64">
        <f>'Office Minor'!E711</f>
        <v>5960526</v>
      </c>
      <c r="F510" s="64">
        <f>'Office Minor'!F711</f>
        <v>298026300</v>
      </c>
      <c r="G510" s="64">
        <f>'Office Minor'!G711</f>
        <v>227822000</v>
      </c>
      <c r="H510" s="64">
        <f>'Office Minor'!H711</f>
        <v>1350</v>
      </c>
    </row>
    <row r="511" spans="1:8" s="350" customFormat="1" ht="17.100000000000001" customHeight="1">
      <c r="A511" s="110">
        <v>6</v>
      </c>
      <c r="B511" s="277" t="s">
        <v>39</v>
      </c>
      <c r="C511" s="64">
        <f>'Office Minor'!C712</f>
        <v>59</v>
      </c>
      <c r="D511" s="64">
        <f>'Office Minor'!D712</f>
        <v>302.54750000000001</v>
      </c>
      <c r="E511" s="64">
        <f>'Office Minor'!E712</f>
        <v>74224</v>
      </c>
      <c r="F511" s="64">
        <f>'Office Minor'!F712</f>
        <v>22267200</v>
      </c>
      <c r="G511" s="64">
        <f>'Office Minor'!G712</f>
        <v>6362000</v>
      </c>
      <c r="H511" s="64">
        <f>'Office Minor'!H712</f>
        <v>105</v>
      </c>
    </row>
    <row r="512" spans="1:8" s="350" customFormat="1" ht="17.100000000000001" customHeight="1">
      <c r="A512" s="110">
        <v>7</v>
      </c>
      <c r="B512" s="277" t="s">
        <v>40</v>
      </c>
      <c r="C512" s="64">
        <f>'Office Minor'!C713</f>
        <v>0</v>
      </c>
      <c r="D512" s="64">
        <f>'Office Minor'!D713</f>
        <v>0</v>
      </c>
      <c r="E512" s="64">
        <f>'Office Minor'!E713</f>
        <v>31809</v>
      </c>
      <c r="F512" s="64">
        <f>'Office Minor'!F713</f>
        <v>9542700</v>
      </c>
      <c r="G512" s="64">
        <f>'Office Minor'!G713</f>
        <v>2160000</v>
      </c>
      <c r="H512" s="64">
        <f>'Office Minor'!H713</f>
        <v>0</v>
      </c>
    </row>
    <row r="513" spans="1:8" s="350" customFormat="1" ht="17.100000000000001" customHeight="1">
      <c r="A513" s="110">
        <v>8</v>
      </c>
      <c r="B513" s="277" t="s">
        <v>43</v>
      </c>
      <c r="C513" s="64">
        <f>'Office Minor'!C714</f>
        <v>4</v>
      </c>
      <c r="D513" s="64">
        <f>'Office Minor'!D714</f>
        <v>37.409999999999997</v>
      </c>
      <c r="E513" s="64">
        <f>'Office Minor'!E714</f>
        <v>0</v>
      </c>
      <c r="F513" s="64">
        <f>'Office Minor'!F714</f>
        <v>0</v>
      </c>
      <c r="G513" s="64">
        <f>'Office Minor'!G714</f>
        <v>0</v>
      </c>
      <c r="H513" s="64">
        <f>'Office Minor'!H714</f>
        <v>0</v>
      </c>
    </row>
    <row r="514" spans="1:8" s="350" customFormat="1" ht="17.100000000000001" customHeight="1">
      <c r="A514" s="110"/>
      <c r="B514" s="64" t="s">
        <v>74</v>
      </c>
      <c r="C514" s="64"/>
      <c r="D514" s="64"/>
      <c r="E514" s="64"/>
      <c r="F514" s="64"/>
      <c r="G514" s="64">
        <f>'Office Minor'!G715</f>
        <v>12645000</v>
      </c>
      <c r="H514" s="64"/>
    </row>
    <row r="515" spans="1:8" s="350" customFormat="1" ht="17.100000000000001" customHeight="1">
      <c r="A515" s="39"/>
      <c r="B515" s="14" t="s">
        <v>48</v>
      </c>
      <c r="C515" s="14"/>
      <c r="D515" s="14"/>
      <c r="E515" s="14"/>
      <c r="F515" s="14"/>
      <c r="G515" s="14">
        <f>'Office Minor'!G716</f>
        <v>348427000</v>
      </c>
      <c r="H515" s="14"/>
    </row>
    <row r="516" spans="1:8" s="350" customFormat="1" ht="17.100000000000001" customHeight="1">
      <c r="A516" s="881" t="s">
        <v>49</v>
      </c>
      <c r="B516" s="922"/>
      <c r="C516" s="256">
        <f t="shared" ref="C516:H516" si="34">SUM(C506:C515)</f>
        <v>157</v>
      </c>
      <c r="D516" s="257">
        <f t="shared" si="34"/>
        <v>430.62750000000005</v>
      </c>
      <c r="E516" s="255">
        <f t="shared" si="34"/>
        <v>6205622</v>
      </c>
      <c r="F516" s="505">
        <f t="shared" si="34"/>
        <v>365773350</v>
      </c>
      <c r="G516" s="258">
        <f t="shared" si="34"/>
        <v>601612000</v>
      </c>
      <c r="H516" s="256">
        <f t="shared" si="34"/>
        <v>1923</v>
      </c>
    </row>
    <row r="517" spans="1:8" s="350" customFormat="1" ht="17.100000000000001" customHeight="1">
      <c r="A517" s="403"/>
      <c r="B517" s="403"/>
      <c r="C517" s="403"/>
      <c r="D517" s="403"/>
      <c r="E517" s="403"/>
      <c r="F517" s="403"/>
      <c r="G517" s="403"/>
      <c r="H517" s="403"/>
    </row>
    <row r="518" spans="1:8" s="350" customFormat="1" ht="17.100000000000001" customHeight="1">
      <c r="A518" s="904" t="s">
        <v>272</v>
      </c>
      <c r="B518" s="904"/>
      <c r="C518" s="904"/>
      <c r="D518" s="904"/>
      <c r="E518" s="904"/>
      <c r="F518" s="904"/>
      <c r="G518" s="904"/>
      <c r="H518" s="904"/>
    </row>
    <row r="519" spans="1:8" s="350" customFormat="1" ht="17.100000000000001" customHeight="1">
      <c r="A519" s="819" t="s">
        <v>182</v>
      </c>
      <c r="B519" s="819" t="s">
        <v>3</v>
      </c>
      <c r="C519" s="819" t="s">
        <v>4</v>
      </c>
      <c r="D519" s="600" t="s">
        <v>5</v>
      </c>
      <c r="E519" s="52" t="s">
        <v>6</v>
      </c>
      <c r="F519" s="51" t="s">
        <v>7</v>
      </c>
      <c r="G519" s="51" t="s">
        <v>8</v>
      </c>
      <c r="H519" s="52" t="s">
        <v>9</v>
      </c>
    </row>
    <row r="520" spans="1:8" s="350" customFormat="1" ht="17.100000000000001" customHeight="1">
      <c r="A520" s="820"/>
      <c r="B520" s="820"/>
      <c r="C520" s="820"/>
      <c r="D520" s="340" t="s">
        <v>77</v>
      </c>
      <c r="E520" s="340" t="s">
        <v>78</v>
      </c>
      <c r="F520" s="54" t="s">
        <v>79</v>
      </c>
      <c r="G520" s="54" t="s">
        <v>79</v>
      </c>
      <c r="H520" s="56" t="s">
        <v>12</v>
      </c>
    </row>
    <row r="521" spans="1:8" s="350" customFormat="1" ht="17.100000000000001" customHeight="1">
      <c r="A521" s="186">
        <v>1</v>
      </c>
      <c r="B521" s="64" t="s">
        <v>61</v>
      </c>
      <c r="C521" s="64">
        <v>101</v>
      </c>
      <c r="D521" s="64">
        <v>163.84</v>
      </c>
      <c r="E521" s="64">
        <v>541666</v>
      </c>
      <c r="F521" s="64">
        <v>698740200</v>
      </c>
      <c r="G521" s="64">
        <v>135544560</v>
      </c>
      <c r="H521" s="64">
        <v>932</v>
      </c>
    </row>
    <row r="522" spans="1:8" s="350" customFormat="1" ht="17.100000000000001" customHeight="1">
      <c r="A522" s="186">
        <v>2</v>
      </c>
      <c r="B522" s="286" t="s">
        <v>23</v>
      </c>
      <c r="C522" s="64">
        <f>'Office Minor'!C723</f>
        <v>1</v>
      </c>
      <c r="D522" s="64">
        <f>'Office Minor'!D723</f>
        <v>31</v>
      </c>
      <c r="E522" s="64">
        <f>'Office Minor'!E723</f>
        <v>3500</v>
      </c>
      <c r="F522" s="64">
        <f>'Office Minor'!F723</f>
        <v>2502500</v>
      </c>
      <c r="G522" s="64">
        <f>'Office Minor'!G723</f>
        <v>300000</v>
      </c>
      <c r="H522" s="64">
        <f>'Office Minor'!H723</f>
        <v>11</v>
      </c>
    </row>
    <row r="523" spans="1:8" s="350" customFormat="1" ht="17.100000000000001" customHeight="1">
      <c r="A523" s="186">
        <v>3</v>
      </c>
      <c r="B523" s="64" t="s">
        <v>57</v>
      </c>
      <c r="C523" s="64">
        <f>'Office Minor'!C724</f>
        <v>3</v>
      </c>
      <c r="D523" s="64">
        <f>'Office Minor'!D724</f>
        <v>6.35</v>
      </c>
      <c r="E523" s="64">
        <f>'Office Minor'!E724</f>
        <v>8702</v>
      </c>
      <c r="F523" s="64">
        <f>'Office Minor'!F724</f>
        <v>16098700</v>
      </c>
      <c r="G523" s="64">
        <f>'Office Minor'!G724</f>
        <v>1871000</v>
      </c>
      <c r="H523" s="64">
        <f>'Office Minor'!H724</f>
        <v>35</v>
      </c>
    </row>
    <row r="524" spans="1:8" s="350" customFormat="1" ht="17.100000000000001" customHeight="1">
      <c r="A524" s="186">
        <v>4</v>
      </c>
      <c r="B524" s="64" t="s">
        <v>145</v>
      </c>
      <c r="C524" s="64">
        <f>'Office Minor'!C580</f>
        <v>0</v>
      </c>
      <c r="D524" s="64">
        <f>'Office Minor'!D580</f>
        <v>0</v>
      </c>
      <c r="E524" s="64">
        <f>'Office Minor'!E580</f>
        <v>111617.39</v>
      </c>
      <c r="F524" s="64">
        <f>'Office Minor'!F580</f>
        <v>11161739</v>
      </c>
      <c r="G524" s="64">
        <f>'Office Minor'!G580</f>
        <v>2567200</v>
      </c>
      <c r="H524" s="64">
        <f>'Office Minor'!H580</f>
        <v>0</v>
      </c>
    </row>
    <row r="525" spans="1:8" s="350" customFormat="1" ht="17.100000000000001" customHeight="1">
      <c r="A525" s="186">
        <v>5</v>
      </c>
      <c r="B525" s="64" t="s">
        <v>59</v>
      </c>
      <c r="C525" s="64">
        <f>'Office Minor'!C725</f>
        <v>38</v>
      </c>
      <c r="D525" s="64">
        <f>'Office Minor'!D725</f>
        <v>952.57</v>
      </c>
      <c r="E525" s="64">
        <f>'Office Minor'!E725</f>
        <v>49089</v>
      </c>
      <c r="F525" s="64">
        <f>'Office Minor'!F725</f>
        <v>17181150</v>
      </c>
      <c r="G525" s="64">
        <f>'Office Minor'!G725</f>
        <v>4418000</v>
      </c>
      <c r="H525" s="64">
        <f>'Office Minor'!H725</f>
        <v>296</v>
      </c>
    </row>
    <row r="526" spans="1:8" s="350" customFormat="1" ht="17.100000000000001" customHeight="1">
      <c r="A526" s="186">
        <v>6</v>
      </c>
      <c r="B526" s="64" t="s">
        <v>62</v>
      </c>
      <c r="C526" s="64">
        <f>'Office Minor'!C726+'Office Minor'!C579+'Office Minor'!C605</f>
        <v>152</v>
      </c>
      <c r="D526" s="64">
        <f>'Office Minor'!D726+'Office Minor'!D579+'Office Minor'!D605</f>
        <v>163.30000000000001</v>
      </c>
      <c r="E526" s="64">
        <f>'Office Minor'!E726+'Office Minor'!E579+'Office Minor'!E605</f>
        <v>2431650.4780000001</v>
      </c>
      <c r="F526" s="64">
        <f>'Office Minor'!F726+'Office Minor'!F579+'Office Minor'!F605</f>
        <v>1089800097.8</v>
      </c>
      <c r="G526" s="64">
        <f>'Office Minor'!G726+'Office Minor'!G579+'Office Minor'!G605</f>
        <v>114511270</v>
      </c>
      <c r="H526" s="64">
        <f>'Office Minor'!H726+'Office Minor'!H579+'Office Minor'!H605</f>
        <v>735</v>
      </c>
    </row>
    <row r="527" spans="1:8" s="350" customFormat="1" ht="17.100000000000001" customHeight="1">
      <c r="A527" s="186">
        <v>7</v>
      </c>
      <c r="B527" s="64" t="s">
        <v>205</v>
      </c>
      <c r="C527" s="64">
        <f>'Office Minor'!C727</f>
        <v>9</v>
      </c>
      <c r="D527" s="64">
        <f>'Office Minor'!D727</f>
        <v>17.739999999999998</v>
      </c>
      <c r="E527" s="64">
        <f>'Office Minor'!E727</f>
        <v>9333</v>
      </c>
      <c r="F527" s="64">
        <f>'Office Minor'!F727</f>
        <v>4666500</v>
      </c>
      <c r="G527" s="64">
        <f>'Office Minor'!G727</f>
        <v>560000</v>
      </c>
      <c r="H527" s="64">
        <f>'Office Minor'!H727</f>
        <v>35</v>
      </c>
    </row>
    <row r="528" spans="1:8" s="350" customFormat="1" ht="17.100000000000001" customHeight="1">
      <c r="A528" s="186">
        <v>8</v>
      </c>
      <c r="B528" s="64" t="s">
        <v>58</v>
      </c>
      <c r="C528" s="64">
        <f>'Office Minor'!C728</f>
        <v>0</v>
      </c>
      <c r="D528" s="64">
        <f>'Office Minor'!D728</f>
        <v>0</v>
      </c>
      <c r="E528" s="64">
        <f>'Office Minor'!E728</f>
        <v>0</v>
      </c>
      <c r="F528" s="64">
        <f>'Office Minor'!F728</f>
        <v>0</v>
      </c>
      <c r="G528" s="64">
        <f>'Office Minor'!G728</f>
        <v>0</v>
      </c>
      <c r="H528" s="64">
        <f>'Office Minor'!H728</f>
        <v>0</v>
      </c>
    </row>
    <row r="529" spans="1:8" s="350" customFormat="1" ht="17.100000000000001" customHeight="1">
      <c r="A529" s="186">
        <v>9</v>
      </c>
      <c r="B529" s="64" t="s">
        <v>71</v>
      </c>
      <c r="C529" s="64">
        <f>'Office Minor'!C729+'Office Minor'!C578</f>
        <v>188</v>
      </c>
      <c r="D529" s="64">
        <f>'Office Minor'!D729+'Office Minor'!D578</f>
        <v>216.73</v>
      </c>
      <c r="E529" s="64">
        <f>'Office Minor'!E729+'Office Minor'!E578</f>
        <v>656392.29200000002</v>
      </c>
      <c r="F529" s="64">
        <f>'Office Minor'!F729+'Office Minor'!F578</f>
        <v>984588437</v>
      </c>
      <c r="G529" s="64">
        <f>'Office Minor'!G729+'Office Minor'!G578</f>
        <v>157534150</v>
      </c>
      <c r="H529" s="64">
        <f>'Office Minor'!H729+'Office Minor'!H578</f>
        <v>1325</v>
      </c>
    </row>
    <row r="530" spans="1:8" s="350" customFormat="1" ht="17.100000000000001" customHeight="1">
      <c r="A530" s="186">
        <v>10</v>
      </c>
      <c r="B530" s="64" t="s">
        <v>45</v>
      </c>
      <c r="C530" s="64">
        <v>77</v>
      </c>
      <c r="D530" s="64">
        <v>2530.4</v>
      </c>
      <c r="E530" s="64">
        <v>162207.30799999999</v>
      </c>
      <c r="F530" s="64">
        <v>67636590</v>
      </c>
      <c r="G530" s="64">
        <v>25182805</v>
      </c>
      <c r="H530" s="64">
        <v>400</v>
      </c>
    </row>
    <row r="531" spans="1:8" s="350" customFormat="1" ht="17.100000000000001" customHeight="1">
      <c r="A531" s="186">
        <v>11</v>
      </c>
      <c r="B531" s="64" t="s">
        <v>26</v>
      </c>
      <c r="C531" s="64">
        <f>'Office Minor'!C731</f>
        <v>4</v>
      </c>
      <c r="D531" s="64">
        <f>'Office Minor'!D731</f>
        <v>559.69000000000005</v>
      </c>
      <c r="E531" s="64">
        <v>358298</v>
      </c>
      <c r="F531" s="64">
        <v>215769600</v>
      </c>
      <c r="G531" s="64">
        <v>29477000</v>
      </c>
      <c r="H531" s="64">
        <f>'Office Minor'!H731</f>
        <v>21</v>
      </c>
    </row>
    <row r="532" spans="1:8" s="350" customFormat="1" ht="17.100000000000001" customHeight="1">
      <c r="A532" s="186">
        <v>12</v>
      </c>
      <c r="B532" s="64" t="s">
        <v>38</v>
      </c>
      <c r="C532" s="64">
        <f>'Office Minor'!C732</f>
        <v>2</v>
      </c>
      <c r="D532" s="64">
        <f>'Office Minor'!D732</f>
        <v>32.08</v>
      </c>
      <c r="E532" s="64">
        <f>'Office Minor'!E732</f>
        <v>3734</v>
      </c>
      <c r="F532" s="64">
        <f>'Office Minor'!F732</f>
        <v>1325570</v>
      </c>
      <c r="G532" s="64">
        <f>'Office Minor'!G732</f>
        <v>280000</v>
      </c>
      <c r="H532" s="64">
        <f>'Office Minor'!H732</f>
        <v>12</v>
      </c>
    </row>
    <row r="533" spans="1:8" s="350" customFormat="1" ht="17.100000000000001" customHeight="1">
      <c r="A533" s="186">
        <v>13</v>
      </c>
      <c r="B533" s="64" t="s">
        <v>177</v>
      </c>
      <c r="C533" s="64">
        <f>'Office Minor'!C733</f>
        <v>4</v>
      </c>
      <c r="D533" s="64">
        <f>'Office Minor'!D733</f>
        <v>137.19999999999999</v>
      </c>
      <c r="E533" s="64">
        <f>'Office Minor'!E733</f>
        <v>37333</v>
      </c>
      <c r="F533" s="64">
        <f>'Office Minor'!F733</f>
        <v>16799850</v>
      </c>
      <c r="G533" s="64">
        <f>'Office Minor'!G733</f>
        <v>896000</v>
      </c>
      <c r="H533" s="64">
        <f>'Office Minor'!H733</f>
        <v>21</v>
      </c>
    </row>
    <row r="534" spans="1:8" s="350" customFormat="1" ht="17.100000000000001" customHeight="1">
      <c r="A534" s="186">
        <v>14</v>
      </c>
      <c r="B534" s="64" t="s">
        <v>25</v>
      </c>
      <c r="C534" s="64">
        <f>'Office Minor'!C734</f>
        <v>4</v>
      </c>
      <c r="D534" s="64">
        <f>'Office Minor'!D734</f>
        <v>137.19999999999999</v>
      </c>
      <c r="E534" s="64">
        <f>'Office Minor'!E734</f>
        <v>340</v>
      </c>
      <c r="F534" s="64">
        <f>'Office Minor'!F734</f>
        <v>153000</v>
      </c>
      <c r="G534" s="64">
        <f>'Office Minor'!G734</f>
        <v>17000</v>
      </c>
      <c r="H534" s="64">
        <f>'Office Minor'!H734</f>
        <v>24</v>
      </c>
    </row>
    <row r="535" spans="1:8" s="350" customFormat="1" ht="17.100000000000001" customHeight="1">
      <c r="A535" s="186">
        <v>15</v>
      </c>
      <c r="B535" s="64" t="s">
        <v>24</v>
      </c>
      <c r="C535" s="64">
        <f>'Office Minor'!C735+'Office Minor'!C610</f>
        <v>13</v>
      </c>
      <c r="D535" s="64">
        <f>'Office Minor'!D735+'Office Minor'!D610</f>
        <v>207.2</v>
      </c>
      <c r="E535" s="64">
        <f>'Office Minor'!E735+'Office Minor'!E610</f>
        <v>41155</v>
      </c>
      <c r="F535" s="64">
        <f>'Office Minor'!F735+'Office Minor'!F610</f>
        <v>15229150</v>
      </c>
      <c r="G535" s="64">
        <f>'Office Minor'!G735+'Office Minor'!G610</f>
        <v>7152000</v>
      </c>
      <c r="H535" s="64">
        <f>'Office Minor'!H735+'Office Minor'!H610</f>
        <v>69</v>
      </c>
    </row>
    <row r="536" spans="1:8" s="350" customFormat="1" ht="17.100000000000001" customHeight="1">
      <c r="A536" s="186">
        <v>16</v>
      </c>
      <c r="B536" s="64" t="s">
        <v>40</v>
      </c>
      <c r="C536" s="64">
        <f>'Office Minor'!C736</f>
        <v>58</v>
      </c>
      <c r="D536" s="64">
        <f>'Office Minor'!D736</f>
        <v>328.85</v>
      </c>
      <c r="E536" s="64">
        <f>'Office Minor'!E736</f>
        <v>230167</v>
      </c>
      <c r="F536" s="64">
        <f>'Office Minor'!F736</f>
        <v>57541750</v>
      </c>
      <c r="G536" s="64">
        <f>'Office Minor'!G736</f>
        <v>13810000</v>
      </c>
      <c r="H536" s="64">
        <f>'Office Minor'!H736</f>
        <v>125</v>
      </c>
    </row>
    <row r="537" spans="1:8" s="350" customFormat="1" ht="17.100000000000001" customHeight="1">
      <c r="A537" s="186">
        <v>17</v>
      </c>
      <c r="B537" s="64" t="s">
        <v>39</v>
      </c>
      <c r="C537" s="64">
        <f>'Office Minor'!C737</f>
        <v>58</v>
      </c>
      <c r="D537" s="64">
        <f>'Office Minor'!D737</f>
        <v>657.7</v>
      </c>
      <c r="E537" s="64">
        <f>'Office Minor'!E737</f>
        <v>8391.7999999999993</v>
      </c>
      <c r="F537" s="64">
        <f>'Office Minor'!F737</f>
        <v>2055990.9999999998</v>
      </c>
      <c r="G537" s="64">
        <f>'Office Minor'!G737</f>
        <v>705000</v>
      </c>
      <c r="H537" s="64">
        <f>'Office Minor'!H737</f>
        <v>175</v>
      </c>
    </row>
    <row r="538" spans="1:8" s="350" customFormat="1" ht="17.100000000000001" customHeight="1">
      <c r="A538" s="186">
        <v>18</v>
      </c>
      <c r="B538" s="277" t="s">
        <v>43</v>
      </c>
      <c r="C538" s="64">
        <f>'Office Minor'!C738</f>
        <v>2</v>
      </c>
      <c r="D538" s="64">
        <f>'Office Minor'!D738</f>
        <v>9</v>
      </c>
      <c r="E538" s="64">
        <f>'Office Minor'!E738</f>
        <v>1543</v>
      </c>
      <c r="F538" s="64">
        <f>'Office Minor'!F738</f>
        <v>1103245</v>
      </c>
      <c r="G538" s="64">
        <f>'Office Minor'!G738</f>
        <v>108000</v>
      </c>
      <c r="H538" s="64">
        <f>'Office Minor'!H738</f>
        <v>12</v>
      </c>
    </row>
    <row r="539" spans="1:8" s="350" customFormat="1" ht="17.100000000000001" customHeight="1">
      <c r="A539" s="186">
        <v>19</v>
      </c>
      <c r="B539" s="64" t="s">
        <v>67</v>
      </c>
      <c r="C539" s="64">
        <f>'Office Minor'!C604</f>
        <v>1</v>
      </c>
      <c r="D539" s="64">
        <f>'Office Minor'!D604</f>
        <v>1</v>
      </c>
      <c r="E539" s="64">
        <f>'Office Minor'!E604</f>
        <v>70</v>
      </c>
      <c r="F539" s="64">
        <f>'Office Minor'!F604</f>
        <v>17500</v>
      </c>
      <c r="G539" s="64">
        <f>'Office Minor'!G604</f>
        <v>19000</v>
      </c>
      <c r="H539" s="64">
        <f>'Office Minor'!H604</f>
        <v>2</v>
      </c>
    </row>
    <row r="540" spans="1:8" s="350" customFormat="1" ht="17.100000000000001" customHeight="1">
      <c r="A540" s="186"/>
      <c r="B540" s="64" t="s">
        <v>74</v>
      </c>
      <c r="C540" s="64"/>
      <c r="D540" s="281"/>
      <c r="E540" s="198"/>
      <c r="F540" s="715"/>
      <c r="G540" s="315">
        <v>47604000</v>
      </c>
      <c r="H540" s="199"/>
    </row>
    <row r="541" spans="1:8" s="350" customFormat="1" ht="17.100000000000001" customHeight="1">
      <c r="A541" s="110"/>
      <c r="B541" s="64" t="s">
        <v>48</v>
      </c>
      <c r="C541" s="64"/>
      <c r="D541" s="278"/>
      <c r="E541" s="320"/>
      <c r="F541" s="135"/>
      <c r="G541" s="315">
        <v>12303595</v>
      </c>
      <c r="H541" s="306"/>
    </row>
    <row r="542" spans="1:8" ht="17.100000000000001" customHeight="1">
      <c r="A542" s="923" t="s">
        <v>49</v>
      </c>
      <c r="B542" s="924"/>
      <c r="C542" s="275">
        <f>SUM(C521:C541)</f>
        <v>715</v>
      </c>
      <c r="D542" s="275">
        <f t="shared" ref="D542:H542" si="35">SUM(D521:D541)</f>
        <v>6151.85</v>
      </c>
      <c r="E542" s="275">
        <f t="shared" si="35"/>
        <v>4655189.2680000002</v>
      </c>
      <c r="F542" s="275">
        <f t="shared" si="35"/>
        <v>3202371569.8000002</v>
      </c>
      <c r="G542" s="275">
        <f t="shared" si="35"/>
        <v>554860580</v>
      </c>
      <c r="H542" s="275">
        <f t="shared" si="35"/>
        <v>4230</v>
      </c>
    </row>
    <row r="543" spans="1:8">
      <c r="A543" s="111"/>
      <c r="B543" s="111"/>
      <c r="C543" s="111"/>
      <c r="D543" s="111"/>
      <c r="E543" s="111"/>
      <c r="F543" s="111"/>
      <c r="G543" s="111"/>
      <c r="H543" s="111"/>
    </row>
    <row r="544" spans="1:8" ht="30.75">
      <c r="A544" s="907" t="s">
        <v>273</v>
      </c>
      <c r="B544" s="907"/>
      <c r="C544" s="907"/>
      <c r="D544" s="907"/>
      <c r="E544" s="907"/>
      <c r="F544" s="907"/>
      <c r="G544" s="907"/>
      <c r="H544" s="907"/>
    </row>
    <row r="545" spans="1:8" ht="22.5">
      <c r="A545" s="903" t="s">
        <v>294</v>
      </c>
      <c r="B545" s="903"/>
      <c r="C545" s="903"/>
      <c r="D545" s="903"/>
      <c r="E545" s="903"/>
      <c r="F545" s="903"/>
      <c r="G545" s="903"/>
      <c r="H545" s="903"/>
    </row>
    <row r="546" spans="1:8" ht="20.25">
      <c r="A546" s="883" t="s">
        <v>323</v>
      </c>
      <c r="B546" s="883"/>
      <c r="C546" s="883"/>
      <c r="D546" s="883"/>
      <c r="E546" s="883"/>
      <c r="F546" s="883"/>
      <c r="G546" s="883"/>
      <c r="H546" s="883"/>
    </row>
    <row r="547" spans="1:8" ht="15.75">
      <c r="A547" s="111"/>
      <c r="B547" s="68"/>
      <c r="C547" s="68"/>
      <c r="D547" s="63"/>
      <c r="E547" s="105"/>
      <c r="F547" s="105"/>
      <c r="G547" s="105"/>
      <c r="H547" s="26"/>
    </row>
    <row r="548" spans="1:8">
      <c r="A548" s="816" t="s">
        <v>2</v>
      </c>
      <c r="B548" s="876" t="s">
        <v>275</v>
      </c>
      <c r="C548" s="118" t="s">
        <v>4</v>
      </c>
      <c r="D548" s="119" t="s">
        <v>5</v>
      </c>
      <c r="E548" s="120" t="s">
        <v>6</v>
      </c>
      <c r="F548" s="120" t="s">
        <v>7</v>
      </c>
      <c r="G548" s="120" t="s">
        <v>8</v>
      </c>
      <c r="H548" s="121" t="s">
        <v>9</v>
      </c>
    </row>
    <row r="549" spans="1:8">
      <c r="A549" s="816"/>
      <c r="B549" s="877"/>
      <c r="C549" s="122" t="s">
        <v>179</v>
      </c>
      <c r="D549" s="123" t="s">
        <v>77</v>
      </c>
      <c r="E549" s="124" t="s">
        <v>78</v>
      </c>
      <c r="F549" s="124" t="s">
        <v>79</v>
      </c>
      <c r="G549" s="124" t="s">
        <v>79</v>
      </c>
      <c r="H549" s="125" t="s">
        <v>12</v>
      </c>
    </row>
    <row r="550" spans="1:8" ht="17.100000000000001" customHeight="1">
      <c r="A550" s="642">
        <v>1</v>
      </c>
      <c r="B550" s="643" t="s">
        <v>245</v>
      </c>
      <c r="C550" s="144">
        <f t="shared" ref="C550:H550" si="36">C21</f>
        <v>957</v>
      </c>
      <c r="D550" s="143">
        <f t="shared" si="36"/>
        <v>5163.0521999999419</v>
      </c>
      <c r="E550" s="144">
        <f t="shared" si="36"/>
        <v>34803433.330000043</v>
      </c>
      <c r="F550" s="144">
        <f t="shared" si="36"/>
        <v>10469895800</v>
      </c>
      <c r="G550" s="144">
        <f t="shared" si="36"/>
        <v>647114983</v>
      </c>
      <c r="H550" s="144">
        <f t="shared" si="36"/>
        <v>4643</v>
      </c>
    </row>
    <row r="551" spans="1:8" ht="17.100000000000001" customHeight="1">
      <c r="A551" s="642">
        <v>2</v>
      </c>
      <c r="B551" s="643" t="s">
        <v>276</v>
      </c>
      <c r="C551" s="144">
        <f t="shared" ref="C551:H551" si="37">C39</f>
        <v>252</v>
      </c>
      <c r="D551" s="143">
        <f t="shared" si="37"/>
        <v>1463.0599</v>
      </c>
      <c r="E551" s="144">
        <f t="shared" si="37"/>
        <v>9583316.2699999996</v>
      </c>
      <c r="F551" s="144">
        <f t="shared" si="37"/>
        <v>4348452563.3999996</v>
      </c>
      <c r="G551" s="144">
        <f t="shared" si="37"/>
        <v>470233000</v>
      </c>
      <c r="H551" s="144">
        <f t="shared" si="37"/>
        <v>3577</v>
      </c>
    </row>
    <row r="552" spans="1:8" ht="17.100000000000001" customHeight="1">
      <c r="A552" s="642">
        <v>3</v>
      </c>
      <c r="B552" s="643" t="s">
        <v>247</v>
      </c>
      <c r="C552" s="144">
        <f t="shared" ref="C552:H552" si="38">C53</f>
        <v>127</v>
      </c>
      <c r="D552" s="143">
        <f t="shared" si="38"/>
        <v>306.70949999999999</v>
      </c>
      <c r="E552" s="144">
        <f t="shared" si="38"/>
        <v>1535849.83</v>
      </c>
      <c r="F552" s="144">
        <f t="shared" si="38"/>
        <v>1292909624</v>
      </c>
      <c r="G552" s="144">
        <f t="shared" si="38"/>
        <v>309395000</v>
      </c>
      <c r="H552" s="144">
        <f t="shared" si="38"/>
        <v>1370</v>
      </c>
    </row>
    <row r="553" spans="1:8" ht="17.100000000000001" customHeight="1">
      <c r="A553" s="642">
        <v>4</v>
      </c>
      <c r="B553" s="643" t="s">
        <v>286</v>
      </c>
      <c r="C553" s="144">
        <f t="shared" ref="C553:H553" si="39">C81</f>
        <v>44</v>
      </c>
      <c r="D553" s="143">
        <f t="shared" si="39"/>
        <v>202.27</v>
      </c>
      <c r="E553" s="144">
        <f t="shared" si="39"/>
        <v>2179868</v>
      </c>
      <c r="F553" s="144">
        <f t="shared" si="39"/>
        <v>321121610</v>
      </c>
      <c r="G553" s="144">
        <f t="shared" si="39"/>
        <v>127325156</v>
      </c>
      <c r="H553" s="144">
        <f t="shared" si="39"/>
        <v>520</v>
      </c>
    </row>
    <row r="554" spans="1:8" ht="17.100000000000001" customHeight="1">
      <c r="A554" s="642">
        <v>5</v>
      </c>
      <c r="B554" s="643" t="s">
        <v>248</v>
      </c>
      <c r="C554" s="144">
        <f t="shared" ref="C554:H554" si="40">C69</f>
        <v>548</v>
      </c>
      <c r="D554" s="143">
        <f t="shared" si="40"/>
        <v>28484.090899999999</v>
      </c>
      <c r="E554" s="144">
        <f t="shared" si="40"/>
        <v>7015699</v>
      </c>
      <c r="F554" s="144">
        <f t="shared" si="40"/>
        <v>1594913969</v>
      </c>
      <c r="G554" s="144">
        <f t="shared" si="40"/>
        <v>745558389</v>
      </c>
      <c r="H554" s="144">
        <f t="shared" si="40"/>
        <v>3888</v>
      </c>
    </row>
    <row r="555" spans="1:8" ht="17.100000000000001" customHeight="1">
      <c r="A555" s="642">
        <v>6</v>
      </c>
      <c r="B555" s="643" t="s">
        <v>249</v>
      </c>
      <c r="C555" s="144">
        <f t="shared" ref="C555:H555" si="41">C96</f>
        <v>707</v>
      </c>
      <c r="D555" s="143">
        <f t="shared" si="41"/>
        <v>2406.0574999999999</v>
      </c>
      <c r="E555" s="144">
        <f t="shared" si="41"/>
        <v>22750249.711000003</v>
      </c>
      <c r="F555" s="144">
        <f t="shared" si="41"/>
        <v>764002788.19099998</v>
      </c>
      <c r="G555" s="144">
        <f t="shared" si="41"/>
        <v>741959124</v>
      </c>
      <c r="H555" s="144">
        <f t="shared" si="41"/>
        <v>6122</v>
      </c>
    </row>
    <row r="556" spans="1:8" ht="17.100000000000001" customHeight="1">
      <c r="A556" s="642">
        <v>7</v>
      </c>
      <c r="B556" s="643" t="s">
        <v>250</v>
      </c>
      <c r="C556" s="144">
        <f t="shared" ref="C556:H556" si="42">C120</f>
        <v>1144</v>
      </c>
      <c r="D556" s="143">
        <f t="shared" si="42"/>
        <v>16234.2837</v>
      </c>
      <c r="E556" s="144">
        <f t="shared" si="42"/>
        <v>18535995</v>
      </c>
      <c r="F556" s="144">
        <f t="shared" si="42"/>
        <v>8313393450</v>
      </c>
      <c r="G556" s="144">
        <f t="shared" si="42"/>
        <v>1018089940</v>
      </c>
      <c r="H556" s="144">
        <f t="shared" si="42"/>
        <v>29134</v>
      </c>
    </row>
    <row r="557" spans="1:8" ht="17.100000000000001" customHeight="1">
      <c r="A557" s="642">
        <v>8</v>
      </c>
      <c r="B557" s="643" t="s">
        <v>251</v>
      </c>
      <c r="C557" s="144">
        <f t="shared" ref="C557:H557" si="43">C137</f>
        <v>238</v>
      </c>
      <c r="D557" s="143">
        <f t="shared" si="43"/>
        <v>11239.73</v>
      </c>
      <c r="E557" s="144">
        <f t="shared" si="43"/>
        <v>14739163</v>
      </c>
      <c r="F557" s="144">
        <f t="shared" si="43"/>
        <v>4485686015</v>
      </c>
      <c r="G557" s="144">
        <f t="shared" si="43"/>
        <v>755705049</v>
      </c>
      <c r="H557" s="144">
        <f t="shared" si="43"/>
        <v>2988</v>
      </c>
    </row>
    <row r="558" spans="1:8" ht="17.100000000000001" customHeight="1">
      <c r="A558" s="642">
        <v>9</v>
      </c>
      <c r="B558" s="643" t="s">
        <v>252</v>
      </c>
      <c r="C558" s="143">
        <f t="shared" ref="C558:H558" si="44">C152</f>
        <v>948</v>
      </c>
      <c r="D558" s="143">
        <f t="shared" si="44"/>
        <v>2453.8944000000001</v>
      </c>
      <c r="E558" s="143">
        <f t="shared" si="44"/>
        <v>3746291</v>
      </c>
      <c r="F558" s="143">
        <f t="shared" si="44"/>
        <v>1814890200</v>
      </c>
      <c r="G558" s="143">
        <f t="shared" si="44"/>
        <v>515137795</v>
      </c>
      <c r="H558" s="143">
        <f t="shared" si="44"/>
        <v>10463</v>
      </c>
    </row>
    <row r="559" spans="1:8" ht="17.100000000000001" customHeight="1">
      <c r="A559" s="642">
        <v>10</v>
      </c>
      <c r="B559" s="643" t="s">
        <v>253</v>
      </c>
      <c r="C559" s="143">
        <f t="shared" ref="C559:H559" si="45">C178</f>
        <v>158</v>
      </c>
      <c r="D559" s="143">
        <f t="shared" si="45"/>
        <v>3124.9821999999995</v>
      </c>
      <c r="E559" s="143">
        <f t="shared" si="45"/>
        <v>5866983.335</v>
      </c>
      <c r="F559" s="143">
        <f t="shared" si="45"/>
        <v>1446851905.02</v>
      </c>
      <c r="G559" s="143">
        <f t="shared" si="45"/>
        <v>248509545</v>
      </c>
      <c r="H559" s="143">
        <f t="shared" si="45"/>
        <v>5354</v>
      </c>
    </row>
    <row r="560" spans="1:8" ht="17.100000000000001" customHeight="1">
      <c r="A560" s="642">
        <v>11</v>
      </c>
      <c r="B560" s="643" t="s">
        <v>288</v>
      </c>
      <c r="C560" s="143">
        <f t="shared" ref="C560:H560" si="46">C189</f>
        <v>220</v>
      </c>
      <c r="D560" s="143">
        <f t="shared" si="46"/>
        <v>251.39</v>
      </c>
      <c r="E560" s="143">
        <f t="shared" si="46"/>
        <v>4619472</v>
      </c>
      <c r="F560" s="143">
        <f t="shared" si="46"/>
        <v>1743281110</v>
      </c>
      <c r="G560" s="143">
        <f t="shared" si="46"/>
        <v>153711982</v>
      </c>
      <c r="H560" s="143">
        <f t="shared" si="46"/>
        <v>35</v>
      </c>
    </row>
    <row r="561" spans="1:8" ht="17.100000000000001" customHeight="1">
      <c r="A561" s="642">
        <v>12</v>
      </c>
      <c r="B561" s="643" t="s">
        <v>254</v>
      </c>
      <c r="C561" s="141">
        <f t="shared" ref="C561:H561" si="47">C203</f>
        <v>119</v>
      </c>
      <c r="D561" s="142">
        <f t="shared" si="47"/>
        <v>624.26499999999999</v>
      </c>
      <c r="E561" s="141">
        <f t="shared" si="47"/>
        <v>478858</v>
      </c>
      <c r="F561" s="141">
        <f t="shared" si="47"/>
        <v>154067540</v>
      </c>
      <c r="G561" s="141">
        <f t="shared" si="47"/>
        <v>86051652</v>
      </c>
      <c r="H561" s="141">
        <f t="shared" si="47"/>
        <v>400</v>
      </c>
    </row>
    <row r="562" spans="1:8" ht="17.100000000000001" customHeight="1">
      <c r="A562" s="642">
        <v>13</v>
      </c>
      <c r="B562" s="643" t="s">
        <v>289</v>
      </c>
      <c r="C562" s="141">
        <f t="shared" ref="C562:H562" si="48">C214</f>
        <v>167</v>
      </c>
      <c r="D562" s="142">
        <f t="shared" si="48"/>
        <v>1861.46</v>
      </c>
      <c r="E562" s="141">
        <f t="shared" si="48"/>
        <v>1410410</v>
      </c>
      <c r="F562" s="141">
        <f t="shared" si="48"/>
        <v>1039752500</v>
      </c>
      <c r="G562" s="141">
        <f t="shared" si="48"/>
        <v>227220000</v>
      </c>
      <c r="H562" s="141">
        <f t="shared" si="48"/>
        <v>1700</v>
      </c>
    </row>
    <row r="563" spans="1:8" ht="17.100000000000001" customHeight="1">
      <c r="A563" s="642">
        <v>14</v>
      </c>
      <c r="B563" s="643" t="s">
        <v>255</v>
      </c>
      <c r="C563" s="144">
        <f t="shared" ref="C563:H563" si="49">C228</f>
        <v>166</v>
      </c>
      <c r="D563" s="143">
        <f t="shared" si="49"/>
        <v>1184.9794999999999</v>
      </c>
      <c r="E563" s="144">
        <f t="shared" si="49"/>
        <v>780132.22</v>
      </c>
      <c r="F563" s="144">
        <f t="shared" si="49"/>
        <v>806569116.87</v>
      </c>
      <c r="G563" s="144">
        <f t="shared" si="49"/>
        <v>208811649</v>
      </c>
      <c r="H563" s="144">
        <f t="shared" si="49"/>
        <v>1712</v>
      </c>
    </row>
    <row r="564" spans="1:8" ht="17.100000000000001" customHeight="1">
      <c r="A564" s="642">
        <v>15</v>
      </c>
      <c r="B564" s="643" t="s">
        <v>256</v>
      </c>
      <c r="C564" s="143">
        <f t="shared" ref="C564:H564" si="50">C238</f>
        <v>5</v>
      </c>
      <c r="D564" s="143">
        <f t="shared" si="50"/>
        <v>2923.38</v>
      </c>
      <c r="E564" s="143">
        <f t="shared" si="50"/>
        <v>4484025</v>
      </c>
      <c r="F564" s="143">
        <f t="shared" si="50"/>
        <v>3833841375</v>
      </c>
      <c r="G564" s="143">
        <f t="shared" si="50"/>
        <v>158183107</v>
      </c>
      <c r="H564" s="143">
        <f t="shared" si="50"/>
        <v>12</v>
      </c>
    </row>
    <row r="565" spans="1:8" ht="17.100000000000001" customHeight="1">
      <c r="A565" s="642">
        <v>16</v>
      </c>
      <c r="B565" s="643" t="s">
        <v>257</v>
      </c>
      <c r="C565" s="143">
        <f t="shared" ref="C565:H565" si="51">C283</f>
        <v>1149</v>
      </c>
      <c r="D565" s="143">
        <f t="shared" si="51"/>
        <v>5039.4724999999999</v>
      </c>
      <c r="E565" s="143">
        <f t="shared" si="51"/>
        <v>22215301.18</v>
      </c>
      <c r="F565" s="143">
        <f t="shared" si="51"/>
        <v>2477461651.2699995</v>
      </c>
      <c r="G565" s="143">
        <f t="shared" si="51"/>
        <v>1050320000</v>
      </c>
      <c r="H565" s="143">
        <f t="shared" si="51"/>
        <v>16190</v>
      </c>
    </row>
    <row r="566" spans="1:8" ht="17.100000000000001" customHeight="1">
      <c r="A566" s="642">
        <v>17</v>
      </c>
      <c r="B566" s="643" t="s">
        <v>277</v>
      </c>
      <c r="C566" s="144">
        <f t="shared" ref="C566:H566" si="52">C259</f>
        <v>564</v>
      </c>
      <c r="D566" s="143">
        <f t="shared" si="52"/>
        <v>1996.8959999999997</v>
      </c>
      <c r="E566" s="144">
        <f t="shared" si="52"/>
        <v>3483076.4350000001</v>
      </c>
      <c r="F566" s="144">
        <f t="shared" si="52"/>
        <v>1351956592.8</v>
      </c>
      <c r="G566" s="144">
        <f t="shared" si="52"/>
        <v>242367000</v>
      </c>
      <c r="H566" s="144">
        <f t="shared" si="52"/>
        <v>3955</v>
      </c>
    </row>
    <row r="567" spans="1:8" ht="17.100000000000001" customHeight="1">
      <c r="A567" s="642">
        <v>18</v>
      </c>
      <c r="B567" s="643" t="s">
        <v>260</v>
      </c>
      <c r="C567" s="144">
        <f t="shared" ref="C567:H567" si="53">C296</f>
        <v>450</v>
      </c>
      <c r="D567" s="143">
        <f t="shared" si="53"/>
        <v>23995.91</v>
      </c>
      <c r="E567" s="144">
        <f t="shared" si="53"/>
        <v>2725153</v>
      </c>
      <c r="F567" s="144">
        <f t="shared" si="53"/>
        <v>4473242861</v>
      </c>
      <c r="G567" s="144">
        <f t="shared" si="53"/>
        <v>352869731</v>
      </c>
      <c r="H567" s="144">
        <f t="shared" si="53"/>
        <v>2975</v>
      </c>
    </row>
    <row r="568" spans="1:8" ht="17.100000000000001" customHeight="1">
      <c r="A568" s="642">
        <v>19</v>
      </c>
      <c r="B568" s="643" t="s">
        <v>290</v>
      </c>
      <c r="C568" s="144">
        <f t="shared" ref="C568:H568" si="54">C311</f>
        <v>132</v>
      </c>
      <c r="D568" s="143">
        <f t="shared" si="54"/>
        <v>3233.8250000000003</v>
      </c>
      <c r="E568" s="144">
        <f t="shared" si="54"/>
        <v>5306497</v>
      </c>
      <c r="F568" s="144">
        <f t="shared" si="54"/>
        <v>1854451970</v>
      </c>
      <c r="G568" s="144">
        <f t="shared" si="54"/>
        <v>164310000</v>
      </c>
      <c r="H568" s="144">
        <f t="shared" si="54"/>
        <v>4475</v>
      </c>
    </row>
    <row r="569" spans="1:8" ht="17.100000000000001" customHeight="1">
      <c r="A569" s="642">
        <v>20</v>
      </c>
      <c r="B569" s="643" t="s">
        <v>261</v>
      </c>
      <c r="C569" s="144">
        <f t="shared" ref="C569:H569" si="55">C330</f>
        <v>478</v>
      </c>
      <c r="D569" s="143">
        <f t="shared" si="55"/>
        <v>1017.1476</v>
      </c>
      <c r="E569" s="144">
        <f t="shared" si="55"/>
        <v>10144318</v>
      </c>
      <c r="F569" s="144">
        <f t="shared" si="55"/>
        <v>3097659100</v>
      </c>
      <c r="G569" s="144">
        <f t="shared" si="55"/>
        <v>718883000</v>
      </c>
      <c r="H569" s="144">
        <f t="shared" si="55"/>
        <v>4420</v>
      </c>
    </row>
    <row r="570" spans="1:8" ht="17.100000000000001" customHeight="1">
      <c r="A570" s="642">
        <v>21</v>
      </c>
      <c r="B570" s="643" t="s">
        <v>262</v>
      </c>
      <c r="C570" s="144">
        <f t="shared" ref="C570:H570" si="56">C346</f>
        <v>498</v>
      </c>
      <c r="D570" s="143">
        <f t="shared" si="56"/>
        <v>1777.6699999999998</v>
      </c>
      <c r="E570" s="144">
        <f t="shared" si="56"/>
        <v>16423557</v>
      </c>
      <c r="F570" s="144">
        <f t="shared" si="56"/>
        <v>4051181130</v>
      </c>
      <c r="G570" s="144">
        <f t="shared" si="56"/>
        <v>1364631000</v>
      </c>
      <c r="H570" s="144">
        <f t="shared" si="56"/>
        <v>39432</v>
      </c>
    </row>
    <row r="571" spans="1:8" ht="17.100000000000001" customHeight="1">
      <c r="A571" s="642">
        <v>22</v>
      </c>
      <c r="B571" s="643" t="s">
        <v>278</v>
      </c>
      <c r="C571" s="144">
        <f t="shared" ref="C571:H571" si="57">C364</f>
        <v>279</v>
      </c>
      <c r="D571" s="143">
        <f t="shared" si="57"/>
        <v>5135.9441000000006</v>
      </c>
      <c r="E571" s="144">
        <f t="shared" si="57"/>
        <v>8887360</v>
      </c>
      <c r="F571" s="144">
        <f t="shared" si="57"/>
        <v>3066813310</v>
      </c>
      <c r="G571" s="144">
        <f t="shared" si="57"/>
        <v>249031000</v>
      </c>
      <c r="H571" s="144">
        <f t="shared" si="57"/>
        <v>23240</v>
      </c>
    </row>
    <row r="572" spans="1:8" ht="17.100000000000001" customHeight="1">
      <c r="A572" s="642">
        <v>23</v>
      </c>
      <c r="B572" s="643" t="s">
        <v>279</v>
      </c>
      <c r="C572" s="143">
        <f t="shared" ref="C572:H572" si="58">C375</f>
        <v>111</v>
      </c>
      <c r="D572" s="143">
        <f t="shared" si="58"/>
        <v>1556.9299999999998</v>
      </c>
      <c r="E572" s="143">
        <f t="shared" si="58"/>
        <v>5088853.5600000005</v>
      </c>
      <c r="F572" s="143">
        <f t="shared" si="58"/>
        <v>3670421802</v>
      </c>
      <c r="G572" s="143">
        <f t="shared" si="58"/>
        <v>640624000</v>
      </c>
      <c r="H572" s="143">
        <f t="shared" si="58"/>
        <v>231</v>
      </c>
    </row>
    <row r="573" spans="1:8" ht="17.100000000000001" customHeight="1">
      <c r="A573" s="642">
        <v>24</v>
      </c>
      <c r="B573" s="643" t="s">
        <v>264</v>
      </c>
      <c r="C573" s="144">
        <f t="shared" ref="C573:H573" si="59">C392</f>
        <v>923</v>
      </c>
      <c r="D573" s="143">
        <f t="shared" si="59"/>
        <v>9763.5356000000011</v>
      </c>
      <c r="E573" s="144">
        <f t="shared" si="59"/>
        <v>10545084.92</v>
      </c>
      <c r="F573" s="144">
        <f t="shared" si="59"/>
        <v>7241036468</v>
      </c>
      <c r="G573" s="144">
        <f t="shared" si="59"/>
        <v>1091225000</v>
      </c>
      <c r="H573" s="144">
        <f t="shared" si="59"/>
        <v>28996</v>
      </c>
    </row>
    <row r="574" spans="1:8" ht="17.100000000000001" customHeight="1">
      <c r="A574" s="642">
        <v>25</v>
      </c>
      <c r="B574" s="643" t="s">
        <v>265</v>
      </c>
      <c r="C574" s="144">
        <f t="shared" ref="C574:H574" si="60">C410</f>
        <v>467</v>
      </c>
      <c r="D574" s="143">
        <f t="shared" si="60"/>
        <v>23295.960999999999</v>
      </c>
      <c r="E574" s="144">
        <f t="shared" si="60"/>
        <v>19246718.48</v>
      </c>
      <c r="F574" s="144">
        <f t="shared" si="60"/>
        <v>4625977000</v>
      </c>
      <c r="G574" s="144">
        <f t="shared" si="60"/>
        <v>582626630</v>
      </c>
      <c r="H574" s="144">
        <f t="shared" si="60"/>
        <v>5410</v>
      </c>
    </row>
    <row r="575" spans="1:8" ht="17.100000000000001" customHeight="1">
      <c r="A575" s="642">
        <v>26</v>
      </c>
      <c r="B575" s="643" t="s">
        <v>266</v>
      </c>
      <c r="C575" s="143">
        <f t="shared" ref="C575:H575" si="61">C427</f>
        <v>123</v>
      </c>
      <c r="D575" s="143">
        <f t="shared" si="61"/>
        <v>1948.1558</v>
      </c>
      <c r="E575" s="143">
        <f t="shared" si="61"/>
        <v>406025.71499999997</v>
      </c>
      <c r="F575" s="143">
        <f t="shared" si="61"/>
        <v>236502947.5</v>
      </c>
      <c r="G575" s="143">
        <f t="shared" si="61"/>
        <v>130218000</v>
      </c>
      <c r="H575" s="143">
        <f t="shared" si="61"/>
        <v>379</v>
      </c>
    </row>
    <row r="576" spans="1:8" ht="17.100000000000001" customHeight="1">
      <c r="A576" s="642">
        <v>27</v>
      </c>
      <c r="B576" s="643" t="s">
        <v>280</v>
      </c>
      <c r="C576" s="144">
        <f t="shared" ref="C576:H576" si="62">C445</f>
        <v>2149</v>
      </c>
      <c r="D576" s="143">
        <f t="shared" si="62"/>
        <v>7930.2300000000005</v>
      </c>
      <c r="E576" s="144">
        <f t="shared" si="62"/>
        <v>8522220.75</v>
      </c>
      <c r="F576" s="144">
        <f t="shared" si="62"/>
        <v>7818584056</v>
      </c>
      <c r="G576" s="144">
        <f t="shared" si="62"/>
        <v>1610479000</v>
      </c>
      <c r="H576" s="144">
        <f t="shared" si="62"/>
        <v>21579</v>
      </c>
    </row>
    <row r="577" spans="1:8" ht="17.100000000000001" customHeight="1">
      <c r="A577" s="642">
        <v>28</v>
      </c>
      <c r="B577" s="644" t="s">
        <v>281</v>
      </c>
      <c r="C577" s="144">
        <f t="shared" ref="C577:H577" si="63">C457</f>
        <v>139</v>
      </c>
      <c r="D577" s="143">
        <f t="shared" si="63"/>
        <v>3851.9284000000002</v>
      </c>
      <c r="E577" s="144">
        <f t="shared" si="63"/>
        <v>2785617</v>
      </c>
      <c r="F577" s="144">
        <f t="shared" si="63"/>
        <v>835685100</v>
      </c>
      <c r="G577" s="144">
        <f t="shared" si="63"/>
        <v>332631000</v>
      </c>
      <c r="H577" s="144">
        <f t="shared" si="63"/>
        <v>2400</v>
      </c>
    </row>
    <row r="578" spans="1:8" ht="17.100000000000001" customHeight="1">
      <c r="A578" s="642">
        <v>29</v>
      </c>
      <c r="B578" s="643" t="s">
        <v>282</v>
      </c>
      <c r="C578" s="143">
        <f t="shared" ref="C578:H578" si="64">C466</f>
        <v>13</v>
      </c>
      <c r="D578" s="143">
        <f t="shared" si="64"/>
        <v>929.75</v>
      </c>
      <c r="E578" s="143">
        <f t="shared" si="64"/>
        <v>5071509.59</v>
      </c>
      <c r="F578" s="143">
        <f t="shared" si="64"/>
        <v>4192686225</v>
      </c>
      <c r="G578" s="143">
        <f t="shared" si="64"/>
        <v>215598000</v>
      </c>
      <c r="H578" s="143">
        <f t="shared" si="64"/>
        <v>138</v>
      </c>
    </row>
    <row r="579" spans="1:8" ht="17.100000000000001" customHeight="1">
      <c r="A579" s="642">
        <v>30</v>
      </c>
      <c r="B579" s="643" t="s">
        <v>269</v>
      </c>
      <c r="C579" s="144">
        <f t="shared" ref="C579:H579" si="65">C486</f>
        <v>623</v>
      </c>
      <c r="D579" s="143">
        <f t="shared" si="65"/>
        <v>2051.6925999999999</v>
      </c>
      <c r="E579" s="144">
        <f t="shared" si="65"/>
        <v>9206152.4149999991</v>
      </c>
      <c r="F579" s="144">
        <f t="shared" si="65"/>
        <v>2350048253</v>
      </c>
      <c r="G579" s="144">
        <f t="shared" si="65"/>
        <v>470589412</v>
      </c>
      <c r="H579" s="144">
        <f t="shared" si="65"/>
        <v>4075</v>
      </c>
    </row>
    <row r="580" spans="1:8" ht="17.100000000000001" customHeight="1">
      <c r="A580" s="642">
        <v>31</v>
      </c>
      <c r="B580" s="643" t="s">
        <v>270</v>
      </c>
      <c r="C580" s="144">
        <f t="shared" ref="C580:H580" si="66">C501</f>
        <v>291</v>
      </c>
      <c r="D580" s="143">
        <f t="shared" si="66"/>
        <v>643.66</v>
      </c>
      <c r="E580" s="144">
        <f t="shared" si="66"/>
        <v>2766695</v>
      </c>
      <c r="F580" s="144">
        <f t="shared" si="66"/>
        <v>1337151200</v>
      </c>
      <c r="G580" s="144">
        <f t="shared" si="66"/>
        <v>286753000</v>
      </c>
      <c r="H580" s="144">
        <f t="shared" si="66"/>
        <v>6501</v>
      </c>
    </row>
    <row r="581" spans="1:8" ht="17.100000000000001" customHeight="1">
      <c r="A581" s="642">
        <v>32</v>
      </c>
      <c r="B581" s="643" t="s">
        <v>283</v>
      </c>
      <c r="C581" s="144">
        <f t="shared" ref="C581:H581" si="67">C516</f>
        <v>157</v>
      </c>
      <c r="D581" s="143">
        <f t="shared" si="67"/>
        <v>430.62750000000005</v>
      </c>
      <c r="E581" s="144">
        <f t="shared" si="67"/>
        <v>6205622</v>
      </c>
      <c r="F581" s="144">
        <f t="shared" si="67"/>
        <v>365773350</v>
      </c>
      <c r="G581" s="144">
        <f t="shared" si="67"/>
        <v>601612000</v>
      </c>
      <c r="H581" s="144">
        <f t="shared" si="67"/>
        <v>1923</v>
      </c>
    </row>
    <row r="582" spans="1:8" ht="17.100000000000001" customHeight="1">
      <c r="A582" s="642">
        <v>33</v>
      </c>
      <c r="B582" s="643" t="s">
        <v>272</v>
      </c>
      <c r="C582" s="144">
        <f t="shared" ref="C582:H582" si="68">C542</f>
        <v>715</v>
      </c>
      <c r="D582" s="143">
        <f t="shared" si="68"/>
        <v>6151.85</v>
      </c>
      <c r="E582" s="144">
        <f t="shared" si="68"/>
        <v>4655189.2680000002</v>
      </c>
      <c r="F582" s="144">
        <f t="shared" si="68"/>
        <v>3202371569.8000002</v>
      </c>
      <c r="G582" s="144">
        <f t="shared" si="68"/>
        <v>554860580</v>
      </c>
      <c r="H582" s="144">
        <f t="shared" si="68"/>
        <v>4230</v>
      </c>
    </row>
    <row r="583" spans="1:8">
      <c r="A583" s="925" t="s">
        <v>243</v>
      </c>
      <c r="B583" s="926"/>
      <c r="C583" s="337">
        <f t="shared" ref="C583:H583" si="69">SUM(C550:C582)</f>
        <v>15061</v>
      </c>
      <c r="D583" s="338">
        <f t="shared" si="69"/>
        <v>178674.79089999999</v>
      </c>
      <c r="E583" s="337">
        <f t="shared" si="69"/>
        <v>276214697.009</v>
      </c>
      <c r="F583" s="337">
        <f>SUM(F550:F582)</f>
        <v>98678634152.850998</v>
      </c>
      <c r="G583" s="337">
        <f>SUM(G550:G582)</f>
        <v>17072634724</v>
      </c>
      <c r="H583" s="337">
        <f t="shared" si="69"/>
        <v>242467</v>
      </c>
    </row>
  </sheetData>
  <mergeCells count="175">
    <mergeCell ref="A427:B427"/>
    <mergeCell ref="A445:B445"/>
    <mergeCell ref="A457:B457"/>
    <mergeCell ref="A466:B466"/>
    <mergeCell ref="A486:B486"/>
    <mergeCell ref="A501:B501"/>
    <mergeCell ref="A516:B516"/>
    <mergeCell ref="A542:B542"/>
    <mergeCell ref="A583:B583"/>
    <mergeCell ref="A518:H518"/>
    <mergeCell ref="A503:H503"/>
    <mergeCell ref="A488:H488"/>
    <mergeCell ref="A546:H546"/>
    <mergeCell ref="A548:A549"/>
    <mergeCell ref="B548:B549"/>
    <mergeCell ref="A519:A520"/>
    <mergeCell ref="B519:B520"/>
    <mergeCell ref="C519:C520"/>
    <mergeCell ref="A544:H544"/>
    <mergeCell ref="A545:H545"/>
    <mergeCell ref="A489:A490"/>
    <mergeCell ref="B489:B490"/>
    <mergeCell ref="C489:C490"/>
    <mergeCell ref="A504:A505"/>
    <mergeCell ref="B56:B57"/>
    <mergeCell ref="C56:C57"/>
    <mergeCell ref="A69:B69"/>
    <mergeCell ref="A81:B81"/>
    <mergeCell ref="A120:B120"/>
    <mergeCell ref="A96:B96"/>
    <mergeCell ref="B99:B100"/>
    <mergeCell ref="C99:C100"/>
    <mergeCell ref="A71:H71"/>
    <mergeCell ref="A72:A73"/>
    <mergeCell ref="B72:B73"/>
    <mergeCell ref="C72:C73"/>
    <mergeCell ref="A98:H98"/>
    <mergeCell ref="A99:A100"/>
    <mergeCell ref="A203:B203"/>
    <mergeCell ref="A214:B214"/>
    <mergeCell ref="A228:B228"/>
    <mergeCell ref="A238:B238"/>
    <mergeCell ref="A259:B259"/>
    <mergeCell ref="A191:H191"/>
    <mergeCell ref="A154:H154"/>
    <mergeCell ref="A155:A156"/>
    <mergeCell ref="B155:B156"/>
    <mergeCell ref="C155:C156"/>
    <mergeCell ref="A180:H180"/>
    <mergeCell ref="A181:A182"/>
    <mergeCell ref="B181:B182"/>
    <mergeCell ref="C181:C182"/>
    <mergeCell ref="A216:H216"/>
    <mergeCell ref="A205:H205"/>
    <mergeCell ref="A206:A207"/>
    <mergeCell ref="B206:B207"/>
    <mergeCell ref="C206:C207"/>
    <mergeCell ref="A283:B283"/>
    <mergeCell ref="A296:B296"/>
    <mergeCell ref="A311:B311"/>
    <mergeCell ref="A330:B330"/>
    <mergeCell ref="A429:H429"/>
    <mergeCell ref="A412:H412"/>
    <mergeCell ref="A366:H366"/>
    <mergeCell ref="A377:H377"/>
    <mergeCell ref="A348:H348"/>
    <mergeCell ref="A332:H332"/>
    <mergeCell ref="A313:H313"/>
    <mergeCell ref="A298:H298"/>
    <mergeCell ref="A285:H285"/>
    <mergeCell ref="A333:A334"/>
    <mergeCell ref="B333:B334"/>
    <mergeCell ref="C333:C334"/>
    <mergeCell ref="A349:A350"/>
    <mergeCell ref="B349:B350"/>
    <mergeCell ref="C349:C350"/>
    <mergeCell ref="A299:A300"/>
    <mergeCell ref="B299:B300"/>
    <mergeCell ref="C299:C300"/>
    <mergeCell ref="A314:A315"/>
    <mergeCell ref="B314:B315"/>
    <mergeCell ref="A1:H1"/>
    <mergeCell ref="A2:H2"/>
    <mergeCell ref="A3:H3"/>
    <mergeCell ref="A5:H5"/>
    <mergeCell ref="A6:A7"/>
    <mergeCell ref="B6:B7"/>
    <mergeCell ref="C6:C7"/>
    <mergeCell ref="A83:H83"/>
    <mergeCell ref="A84:A85"/>
    <mergeCell ref="B84:B85"/>
    <mergeCell ref="C84:C85"/>
    <mergeCell ref="A23:H23"/>
    <mergeCell ref="A24:A25"/>
    <mergeCell ref="B24:B25"/>
    <mergeCell ref="C24:C25"/>
    <mergeCell ref="A41:H41"/>
    <mergeCell ref="A42:A43"/>
    <mergeCell ref="B42:B43"/>
    <mergeCell ref="C42:C43"/>
    <mergeCell ref="A55:H55"/>
    <mergeCell ref="A21:B21"/>
    <mergeCell ref="A39:B39"/>
    <mergeCell ref="A53:B53"/>
    <mergeCell ref="A56:A57"/>
    <mergeCell ref="A262:A263"/>
    <mergeCell ref="B262:B263"/>
    <mergeCell ref="C262:C263"/>
    <mergeCell ref="A217:A218"/>
    <mergeCell ref="B217:B218"/>
    <mergeCell ref="C217:C218"/>
    <mergeCell ref="A231:A232"/>
    <mergeCell ref="B231:B232"/>
    <mergeCell ref="C231:C232"/>
    <mergeCell ref="A230:H230"/>
    <mergeCell ref="A239:B239"/>
    <mergeCell ref="A242:A243"/>
    <mergeCell ref="B242:B243"/>
    <mergeCell ref="C242:C243"/>
    <mergeCell ref="A261:H261"/>
    <mergeCell ref="A241:H241"/>
    <mergeCell ref="A122:H122"/>
    <mergeCell ref="A123:A124"/>
    <mergeCell ref="B123:B124"/>
    <mergeCell ref="C123:C124"/>
    <mergeCell ref="A139:H139"/>
    <mergeCell ref="A140:A141"/>
    <mergeCell ref="B140:B141"/>
    <mergeCell ref="C140:C141"/>
    <mergeCell ref="A192:A193"/>
    <mergeCell ref="B192:B193"/>
    <mergeCell ref="C192:C193"/>
    <mergeCell ref="A137:B137"/>
    <mergeCell ref="A178:B178"/>
    <mergeCell ref="A152:B152"/>
    <mergeCell ref="A189:B189"/>
    <mergeCell ref="B413:B414"/>
    <mergeCell ref="C413:C414"/>
    <mergeCell ref="A367:A368"/>
    <mergeCell ref="B367:B368"/>
    <mergeCell ref="C367:C368"/>
    <mergeCell ref="A378:A379"/>
    <mergeCell ref="B378:B379"/>
    <mergeCell ref="C378:C379"/>
    <mergeCell ref="A286:A287"/>
    <mergeCell ref="B286:B287"/>
    <mergeCell ref="C286:C287"/>
    <mergeCell ref="C314:C315"/>
    <mergeCell ref="A395:A396"/>
    <mergeCell ref="B395:B396"/>
    <mergeCell ref="C395:C396"/>
    <mergeCell ref="B504:B505"/>
    <mergeCell ref="C504:C505"/>
    <mergeCell ref="A460:A461"/>
    <mergeCell ref="B460:B461"/>
    <mergeCell ref="C460:C461"/>
    <mergeCell ref="A469:A470"/>
    <mergeCell ref="B469:B470"/>
    <mergeCell ref="A346:B346"/>
    <mergeCell ref="A364:B364"/>
    <mergeCell ref="A375:B375"/>
    <mergeCell ref="A392:B392"/>
    <mergeCell ref="A410:B410"/>
    <mergeCell ref="C469:C470"/>
    <mergeCell ref="A430:A431"/>
    <mergeCell ref="B430:B431"/>
    <mergeCell ref="C430:C431"/>
    <mergeCell ref="A448:A449"/>
    <mergeCell ref="B448:B449"/>
    <mergeCell ref="C448:C449"/>
    <mergeCell ref="A459:H459"/>
    <mergeCell ref="A447:H447"/>
    <mergeCell ref="A468:H468"/>
    <mergeCell ref="A394:H394"/>
    <mergeCell ref="A413:A414"/>
  </mergeCells>
  <pageMargins left="0.7" right="0.7" top="0.75" bottom="0.75" header="0.3" footer="0.3"/>
  <pageSetup paperSize="9" scale="71" orientation="portrait" r:id="rId1"/>
  <rowBreaks count="10" manualBreakCount="10">
    <brk id="54" max="7" man="1"/>
    <brk id="97" max="7" man="1"/>
    <brk id="153" max="7" man="1"/>
    <brk id="204" max="7" man="1"/>
    <brk id="260" max="7" man="1"/>
    <brk id="312" max="7" man="1"/>
    <brk id="365" max="7" man="1"/>
    <brk id="427" max="7" man="1"/>
    <brk id="487" max="7" man="1"/>
    <brk id="54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27"/>
  <sheetViews>
    <sheetView topLeftCell="A214" workbookViewId="0">
      <selection activeCell="A19" sqref="A19:H19"/>
    </sheetView>
  </sheetViews>
  <sheetFormatPr defaultRowHeight="15"/>
  <cols>
    <col min="1" max="1" width="9.28515625" style="85" bestFit="1" customWidth="1"/>
    <col min="2" max="2" width="23" style="85" bestFit="1" customWidth="1"/>
    <col min="3" max="3" width="9.28515625" style="85" bestFit="1" customWidth="1"/>
    <col min="4" max="4" width="11.42578125" style="85" bestFit="1" customWidth="1"/>
    <col min="5" max="5" width="13.42578125" style="85" bestFit="1" customWidth="1"/>
    <col min="6" max="6" width="15" style="85" customWidth="1"/>
    <col min="7" max="7" width="14.5703125" style="85" customWidth="1"/>
    <col min="8" max="8" width="12.85546875" style="85" bestFit="1" customWidth="1"/>
    <col min="9" max="16384" width="9.140625" style="85"/>
  </cols>
  <sheetData>
    <row r="1" spans="1:8" ht="30.75">
      <c r="A1" s="807" t="s">
        <v>0</v>
      </c>
      <c r="B1" s="807"/>
      <c r="C1" s="807"/>
      <c r="D1" s="807"/>
      <c r="E1" s="807"/>
      <c r="F1" s="807"/>
      <c r="G1" s="807"/>
      <c r="H1" s="807"/>
    </row>
    <row r="2" spans="1:8" ht="25.5">
      <c r="A2" s="808" t="s">
        <v>381</v>
      </c>
      <c r="B2" s="808"/>
      <c r="C2" s="808"/>
      <c r="D2" s="808"/>
      <c r="E2" s="808"/>
      <c r="F2" s="808"/>
      <c r="G2" s="808"/>
      <c r="H2" s="808"/>
    </row>
    <row r="3" spans="1:8" ht="22.5">
      <c r="A3" s="809" t="s">
        <v>319</v>
      </c>
      <c r="B3" s="809"/>
      <c r="C3" s="809"/>
      <c r="D3" s="809"/>
      <c r="E3" s="809"/>
      <c r="F3" s="809"/>
      <c r="G3" s="809"/>
      <c r="H3" s="809"/>
    </row>
    <row r="5" spans="1:8" ht="18.75">
      <c r="A5" s="783" t="s">
        <v>385</v>
      </c>
      <c r="B5" s="783"/>
      <c r="C5" s="783"/>
      <c r="D5" s="783"/>
      <c r="E5" s="783"/>
      <c r="F5" s="783"/>
      <c r="G5" s="783"/>
      <c r="H5" s="783"/>
    </row>
    <row r="6" spans="1:8">
      <c r="A6" s="779" t="s">
        <v>2</v>
      </c>
      <c r="B6" s="781" t="s">
        <v>275</v>
      </c>
      <c r="C6" s="709" t="s">
        <v>4</v>
      </c>
      <c r="D6" s="709" t="s">
        <v>5</v>
      </c>
      <c r="E6" s="709" t="s">
        <v>6</v>
      </c>
      <c r="F6" s="709" t="s">
        <v>7</v>
      </c>
      <c r="G6" s="709" t="s">
        <v>8</v>
      </c>
      <c r="H6" s="709" t="s">
        <v>9</v>
      </c>
    </row>
    <row r="7" spans="1:8">
      <c r="A7" s="780"/>
      <c r="B7" s="782"/>
      <c r="C7" s="4" t="s">
        <v>10</v>
      </c>
      <c r="D7" s="4" t="s">
        <v>77</v>
      </c>
      <c r="E7" s="4" t="s">
        <v>78</v>
      </c>
      <c r="F7" s="54" t="s">
        <v>79</v>
      </c>
      <c r="G7" s="54" t="s">
        <v>79</v>
      </c>
      <c r="H7" s="4" t="s">
        <v>12</v>
      </c>
    </row>
    <row r="8" spans="1:8">
      <c r="A8" s="135">
        <v>1</v>
      </c>
      <c r="B8" s="20" t="s">
        <v>390</v>
      </c>
      <c r="C8" s="135">
        <f>Distt.Major!C44</f>
        <v>0</v>
      </c>
      <c r="D8" s="135">
        <f>Distt.Major!D44</f>
        <v>0</v>
      </c>
      <c r="E8" s="135">
        <f>Distt.Major!E44</f>
        <v>0</v>
      </c>
      <c r="F8" s="135">
        <f>Distt.Major!F44</f>
        <v>0</v>
      </c>
      <c r="G8" s="135">
        <f>Distt.Major!G44</f>
        <v>0</v>
      </c>
      <c r="H8" s="135">
        <f>Distt.Major!H44</f>
        <v>0</v>
      </c>
    </row>
    <row r="9" spans="1:8">
      <c r="A9" s="784" t="s">
        <v>49</v>
      </c>
      <c r="B9" s="784"/>
      <c r="C9" s="256">
        <f t="shared" ref="C9:H9" si="0">SUM(C7:C8)</f>
        <v>0</v>
      </c>
      <c r="D9" s="257">
        <f t="shared" si="0"/>
        <v>0</v>
      </c>
      <c r="E9" s="481">
        <f t="shared" si="0"/>
        <v>0</v>
      </c>
      <c r="F9" s="258">
        <f t="shared" si="0"/>
        <v>0</v>
      </c>
      <c r="G9" s="258">
        <f t="shared" si="0"/>
        <v>0</v>
      </c>
      <c r="H9" s="256">
        <f t="shared" si="0"/>
        <v>0</v>
      </c>
    </row>
    <row r="11" spans="1:8" ht="18.75">
      <c r="A11" s="783" t="s">
        <v>386</v>
      </c>
      <c r="B11" s="783"/>
      <c r="C11" s="783"/>
      <c r="D11" s="783"/>
      <c r="E11" s="783"/>
      <c r="F11" s="783"/>
      <c r="G11" s="783"/>
      <c r="H11" s="783"/>
    </row>
    <row r="12" spans="1:8" ht="20.25">
      <c r="A12" s="98"/>
      <c r="B12" s="98"/>
      <c r="C12" s="99"/>
      <c r="D12" s="100"/>
      <c r="E12" s="98"/>
      <c r="F12" s="98"/>
      <c r="G12" s="98"/>
      <c r="H12" s="98"/>
    </row>
    <row r="13" spans="1:8">
      <c r="A13" s="779" t="s">
        <v>2</v>
      </c>
      <c r="B13" s="781" t="s">
        <v>275</v>
      </c>
      <c r="C13" s="709" t="s">
        <v>4</v>
      </c>
      <c r="D13" s="709" t="s">
        <v>5</v>
      </c>
      <c r="E13" s="709" t="s">
        <v>6</v>
      </c>
      <c r="F13" s="709" t="s">
        <v>7</v>
      </c>
      <c r="G13" s="709" t="s">
        <v>8</v>
      </c>
      <c r="H13" s="709" t="s">
        <v>9</v>
      </c>
    </row>
    <row r="14" spans="1:8">
      <c r="A14" s="780"/>
      <c r="B14" s="782"/>
      <c r="C14" s="4" t="s">
        <v>10</v>
      </c>
      <c r="D14" s="4" t="s">
        <v>77</v>
      </c>
      <c r="E14" s="4" t="s">
        <v>78</v>
      </c>
      <c r="F14" s="54" t="s">
        <v>79</v>
      </c>
      <c r="G14" s="54" t="s">
        <v>79</v>
      </c>
      <c r="H14" s="4" t="s">
        <v>12</v>
      </c>
    </row>
    <row r="15" spans="1:8">
      <c r="A15" s="135">
        <v>1</v>
      </c>
      <c r="B15" s="20" t="s">
        <v>245</v>
      </c>
      <c r="C15" s="135">
        <f>Distt.Major!C9</f>
        <v>3</v>
      </c>
      <c r="D15" s="135">
        <f>Distt.Major!D9</f>
        <v>14.335000000000001</v>
      </c>
      <c r="E15" s="135">
        <f>Distt.Major!E9</f>
        <v>0</v>
      </c>
      <c r="F15" s="135">
        <f>Distt.Major!F9</f>
        <v>0</v>
      </c>
      <c r="G15" s="135">
        <f>Distt.Major!G9</f>
        <v>233963</v>
      </c>
      <c r="H15" s="135">
        <f>Distt.Major!H9</f>
        <v>12</v>
      </c>
    </row>
    <row r="16" spans="1:8">
      <c r="A16" s="784" t="s">
        <v>49</v>
      </c>
      <c r="B16" s="784"/>
      <c r="C16" s="256">
        <f t="shared" ref="C16:H16" si="1">SUM(C14:C15)</f>
        <v>3</v>
      </c>
      <c r="D16" s="257">
        <f t="shared" si="1"/>
        <v>14.335000000000001</v>
      </c>
      <c r="E16" s="481">
        <f t="shared" si="1"/>
        <v>0</v>
      </c>
      <c r="F16" s="258">
        <f t="shared" si="1"/>
        <v>0</v>
      </c>
      <c r="G16" s="258">
        <f t="shared" si="1"/>
        <v>233963</v>
      </c>
      <c r="H16" s="256">
        <f t="shared" si="1"/>
        <v>12</v>
      </c>
    </row>
    <row r="17" spans="1:8">
      <c r="A17" s="696"/>
      <c r="B17" s="696"/>
      <c r="C17" s="483"/>
      <c r="D17" s="484"/>
      <c r="E17" s="485"/>
      <c r="F17" s="486"/>
      <c r="G17" s="486"/>
      <c r="H17" s="483"/>
    </row>
    <row r="18" spans="1:8" ht="15.75">
      <c r="A18" s="482"/>
      <c r="B18" s="482"/>
      <c r="C18" s="483"/>
      <c r="D18" s="484"/>
      <c r="E18" s="485"/>
      <c r="F18" s="486"/>
      <c r="G18" s="486"/>
      <c r="H18" s="483"/>
    </row>
    <row r="19" spans="1:8" ht="18.75">
      <c r="A19" s="785" t="s">
        <v>388</v>
      </c>
      <c r="B19" s="785"/>
      <c r="C19" s="785"/>
      <c r="D19" s="785"/>
      <c r="E19" s="785"/>
      <c r="F19" s="785"/>
      <c r="G19" s="785"/>
      <c r="H19" s="785"/>
    </row>
    <row r="20" spans="1:8">
      <c r="A20" s="779" t="s">
        <v>2</v>
      </c>
      <c r="B20" s="781" t="s">
        <v>275</v>
      </c>
      <c r="C20" s="709" t="s">
        <v>4</v>
      </c>
      <c r="D20" s="709" t="s">
        <v>5</v>
      </c>
      <c r="E20" s="709" t="s">
        <v>6</v>
      </c>
      <c r="F20" s="709" t="s">
        <v>7</v>
      </c>
      <c r="G20" s="709" t="s">
        <v>8</v>
      </c>
      <c r="H20" s="709" t="s">
        <v>9</v>
      </c>
    </row>
    <row r="21" spans="1:8">
      <c r="A21" s="780"/>
      <c r="B21" s="782"/>
      <c r="C21" s="4" t="s">
        <v>10</v>
      </c>
      <c r="D21" s="4" t="s">
        <v>77</v>
      </c>
      <c r="E21" s="4" t="s">
        <v>78</v>
      </c>
      <c r="F21" s="54" t="s">
        <v>79</v>
      </c>
      <c r="G21" s="54" t="s">
        <v>79</v>
      </c>
      <c r="H21" s="4" t="s">
        <v>12</v>
      </c>
    </row>
    <row r="22" spans="1:8">
      <c r="A22" s="135">
        <v>1</v>
      </c>
      <c r="B22" s="20" t="s">
        <v>257</v>
      </c>
      <c r="C22" s="248">
        <f>Distt.Major!C81</f>
        <v>0</v>
      </c>
      <c r="D22" s="248">
        <f>Distt.Major!D81</f>
        <v>0</v>
      </c>
      <c r="E22" s="248">
        <f>Distt.Major!E81</f>
        <v>0</v>
      </c>
      <c r="F22" s="248">
        <f>Distt.Major!F81</f>
        <v>0</v>
      </c>
      <c r="G22" s="248">
        <f>Distt.Major!G81</f>
        <v>0</v>
      </c>
      <c r="H22" s="248">
        <f>Distt.Major!H81</f>
        <v>0</v>
      </c>
    </row>
    <row r="23" spans="1:8">
      <c r="A23" s="773" t="s">
        <v>49</v>
      </c>
      <c r="B23" s="774"/>
      <c r="C23" s="256">
        <f t="shared" ref="C23:H23" si="2">SUM(C22:C22)</f>
        <v>0</v>
      </c>
      <c r="D23" s="257">
        <f t="shared" si="2"/>
        <v>0</v>
      </c>
      <c r="E23" s="258">
        <f t="shared" si="2"/>
        <v>0</v>
      </c>
      <c r="F23" s="258">
        <f t="shared" si="2"/>
        <v>0</v>
      </c>
      <c r="G23" s="258">
        <f t="shared" si="2"/>
        <v>0</v>
      </c>
      <c r="H23" s="256">
        <f t="shared" si="2"/>
        <v>0</v>
      </c>
    </row>
    <row r="24" spans="1:8" ht="15.75">
      <c r="A24" s="482"/>
      <c r="B24" s="482"/>
      <c r="C24" s="483"/>
      <c r="D24" s="484"/>
      <c r="E24" s="485"/>
      <c r="F24" s="486"/>
      <c r="G24" s="486"/>
      <c r="H24" s="483"/>
    </row>
    <row r="25" spans="1:8" ht="18.75">
      <c r="A25" s="785" t="s">
        <v>387</v>
      </c>
      <c r="B25" s="785"/>
      <c r="C25" s="785"/>
      <c r="D25" s="785"/>
      <c r="E25" s="785"/>
      <c r="F25" s="785"/>
      <c r="G25" s="785"/>
      <c r="H25" s="785"/>
    </row>
    <row r="26" spans="1:8">
      <c r="A26" s="779" t="s">
        <v>2</v>
      </c>
      <c r="B26" s="781" t="s">
        <v>275</v>
      </c>
      <c r="C26" s="709" t="s">
        <v>4</v>
      </c>
      <c r="D26" s="709" t="s">
        <v>5</v>
      </c>
      <c r="E26" s="709" t="s">
        <v>6</v>
      </c>
      <c r="F26" s="709" t="s">
        <v>7</v>
      </c>
      <c r="G26" s="709" t="s">
        <v>8</v>
      </c>
      <c r="H26" s="709" t="s">
        <v>9</v>
      </c>
    </row>
    <row r="27" spans="1:8">
      <c r="A27" s="780"/>
      <c r="B27" s="782"/>
      <c r="C27" s="4" t="s">
        <v>10</v>
      </c>
      <c r="D27" s="4" t="s">
        <v>77</v>
      </c>
      <c r="E27" s="4" t="s">
        <v>78</v>
      </c>
      <c r="F27" s="54" t="s">
        <v>79</v>
      </c>
      <c r="G27" s="54" t="s">
        <v>79</v>
      </c>
      <c r="H27" s="4" t="s">
        <v>12</v>
      </c>
    </row>
    <row r="28" spans="1:8">
      <c r="A28" s="135">
        <v>1</v>
      </c>
      <c r="B28" s="20" t="s">
        <v>245</v>
      </c>
      <c r="C28" s="184">
        <f>Distt.Major!C10</f>
        <v>1</v>
      </c>
      <c r="D28" s="184">
        <f>Distt.Major!D10</f>
        <v>46.32</v>
      </c>
      <c r="E28" s="184">
        <f>Distt.Major!E10</f>
        <v>0</v>
      </c>
      <c r="F28" s="184">
        <f>Distt.Major!F10</f>
        <v>0</v>
      </c>
      <c r="G28" s="184">
        <f>Distt.Major!G10</f>
        <v>185280</v>
      </c>
      <c r="H28" s="184">
        <f>Distt.Major!H10</f>
        <v>4</v>
      </c>
    </row>
    <row r="29" spans="1:8">
      <c r="A29" s="784" t="s">
        <v>49</v>
      </c>
      <c r="B29" s="784"/>
      <c r="C29" s="256">
        <f t="shared" ref="C29:H29" si="3">SUM(C28:C28)</f>
        <v>1</v>
      </c>
      <c r="D29" s="257">
        <f t="shared" si="3"/>
        <v>46.32</v>
      </c>
      <c r="E29" s="258">
        <f t="shared" si="3"/>
        <v>0</v>
      </c>
      <c r="F29" s="258">
        <f t="shared" si="3"/>
        <v>0</v>
      </c>
      <c r="G29" s="258">
        <f t="shared" si="3"/>
        <v>185280</v>
      </c>
      <c r="H29" s="256">
        <f t="shared" si="3"/>
        <v>4</v>
      </c>
    </row>
    <row r="32" spans="1:8" ht="18.75">
      <c r="A32" s="934" t="s">
        <v>338</v>
      </c>
      <c r="B32" s="934"/>
      <c r="C32" s="934"/>
      <c r="D32" s="934"/>
      <c r="E32" s="934"/>
      <c r="F32" s="934"/>
      <c r="G32" s="934"/>
      <c r="H32" s="934"/>
    </row>
    <row r="33" spans="1:8" s="350" customFormat="1" ht="17.100000000000001" customHeight="1">
      <c r="A33" s="779" t="s">
        <v>2</v>
      </c>
      <c r="B33" s="781" t="s">
        <v>275</v>
      </c>
      <c r="C33" s="709" t="s">
        <v>4</v>
      </c>
      <c r="D33" s="709" t="s">
        <v>5</v>
      </c>
      <c r="E33" s="709" t="s">
        <v>6</v>
      </c>
      <c r="F33" s="709" t="s">
        <v>7</v>
      </c>
      <c r="G33" s="709" t="s">
        <v>8</v>
      </c>
      <c r="H33" s="709" t="s">
        <v>9</v>
      </c>
    </row>
    <row r="34" spans="1:8" s="350" customFormat="1" ht="17.100000000000001" customHeight="1">
      <c r="A34" s="780"/>
      <c r="B34" s="782"/>
      <c r="C34" s="4" t="s">
        <v>10</v>
      </c>
      <c r="D34" s="4" t="s">
        <v>77</v>
      </c>
      <c r="E34" s="4" t="s">
        <v>78</v>
      </c>
      <c r="F34" s="54" t="s">
        <v>79</v>
      </c>
      <c r="G34" s="54" t="s">
        <v>79</v>
      </c>
      <c r="H34" s="4" t="s">
        <v>12</v>
      </c>
    </row>
    <row r="35" spans="1:8" s="350" customFormat="1" ht="17.100000000000001" customHeight="1">
      <c r="A35" s="135">
        <v>1</v>
      </c>
      <c r="B35" s="20" t="s">
        <v>272</v>
      </c>
      <c r="C35" s="135">
        <f>Distt.Major!C169</f>
        <v>1</v>
      </c>
      <c r="D35" s="135">
        <f>Distt.Major!D169</f>
        <v>123.5</v>
      </c>
      <c r="E35" s="135">
        <f>Distt.Major!E169</f>
        <v>3221.49</v>
      </c>
      <c r="F35" s="135">
        <f>Distt.Major!F169</f>
        <v>0</v>
      </c>
      <c r="G35" s="135">
        <f>Distt.Major!G169</f>
        <v>323000</v>
      </c>
      <c r="H35" s="135">
        <f>Distt.Major!H169</f>
        <v>6</v>
      </c>
    </row>
    <row r="36" spans="1:8" s="350" customFormat="1" ht="17.100000000000001" customHeight="1">
      <c r="A36" s="784" t="s">
        <v>49</v>
      </c>
      <c r="B36" s="784"/>
      <c r="C36" s="256">
        <f t="shared" ref="C36:H36" si="4">SUM(C34:C35)</f>
        <v>1</v>
      </c>
      <c r="D36" s="257">
        <f t="shared" si="4"/>
        <v>123.5</v>
      </c>
      <c r="E36" s="481">
        <f t="shared" si="4"/>
        <v>3221.49</v>
      </c>
      <c r="F36" s="258">
        <f t="shared" si="4"/>
        <v>0</v>
      </c>
      <c r="G36" s="258">
        <f t="shared" si="4"/>
        <v>323000</v>
      </c>
      <c r="H36" s="256">
        <f t="shared" si="4"/>
        <v>6</v>
      </c>
    </row>
    <row r="37" spans="1:8" s="350" customFormat="1" ht="17.100000000000001" customHeight="1"/>
    <row r="38" spans="1:8" s="350" customFormat="1" ht="17.100000000000001" customHeight="1">
      <c r="A38" s="785" t="s">
        <v>14</v>
      </c>
      <c r="B38" s="785"/>
      <c r="C38" s="785"/>
      <c r="D38" s="785"/>
      <c r="E38" s="785"/>
      <c r="F38" s="785"/>
      <c r="G38" s="785"/>
      <c r="H38" s="785"/>
    </row>
    <row r="39" spans="1:8" s="350" customFormat="1" ht="17.100000000000001" customHeight="1">
      <c r="A39" s="779" t="s">
        <v>2</v>
      </c>
      <c r="B39" s="781" t="s">
        <v>275</v>
      </c>
      <c r="C39" s="709" t="s">
        <v>4</v>
      </c>
      <c r="D39" s="709" t="s">
        <v>5</v>
      </c>
      <c r="E39" s="709" t="s">
        <v>6</v>
      </c>
      <c r="F39" s="709" t="s">
        <v>7</v>
      </c>
      <c r="G39" s="709" t="s">
        <v>8</v>
      </c>
      <c r="H39" s="709" t="s">
        <v>9</v>
      </c>
    </row>
    <row r="40" spans="1:8" s="350" customFormat="1" ht="17.100000000000001" customHeight="1">
      <c r="A40" s="780"/>
      <c r="B40" s="782"/>
      <c r="C40" s="4" t="s">
        <v>10</v>
      </c>
      <c r="D40" s="4" t="s">
        <v>77</v>
      </c>
      <c r="E40" s="4" t="s">
        <v>78</v>
      </c>
      <c r="F40" s="54" t="s">
        <v>79</v>
      </c>
      <c r="G40" s="54" t="s">
        <v>79</v>
      </c>
      <c r="H40" s="4" t="s">
        <v>12</v>
      </c>
    </row>
    <row r="41" spans="1:8" s="350" customFormat="1" ht="17.100000000000001" customHeight="1">
      <c r="A41" s="135">
        <v>1</v>
      </c>
      <c r="B41" s="20" t="s">
        <v>250</v>
      </c>
      <c r="C41" s="282">
        <f>Distt.Major!C48</f>
        <v>0</v>
      </c>
      <c r="D41" s="282">
        <f>Distt.Major!D48</f>
        <v>0</v>
      </c>
      <c r="E41" s="282">
        <f>Distt.Major!E48</f>
        <v>0</v>
      </c>
      <c r="F41" s="282">
        <f>Distt.Major!F48</f>
        <v>0</v>
      </c>
      <c r="G41" s="282">
        <f>Distt.Major!G48</f>
        <v>0</v>
      </c>
      <c r="H41" s="282">
        <f>Distt.Major!H48</f>
        <v>0</v>
      </c>
    </row>
    <row r="42" spans="1:8" s="350" customFormat="1" ht="17.100000000000001" customHeight="1">
      <c r="A42" s="135">
        <v>2</v>
      </c>
      <c r="B42" s="20" t="s">
        <v>351</v>
      </c>
      <c r="C42" s="282">
        <f>Distt.Major!C135</f>
        <v>0</v>
      </c>
      <c r="D42" s="282">
        <f>Distt.Major!D135</f>
        <v>0</v>
      </c>
      <c r="E42" s="282">
        <f>Distt.Major!E135</f>
        <v>0</v>
      </c>
      <c r="F42" s="282">
        <f>Distt.Major!F135</f>
        <v>0</v>
      </c>
      <c r="G42" s="282">
        <f>Distt.Major!G135</f>
        <v>0</v>
      </c>
      <c r="H42" s="282">
        <f>Distt.Major!H135</f>
        <v>0</v>
      </c>
    </row>
    <row r="43" spans="1:8" s="350" customFormat="1" ht="17.100000000000001" customHeight="1">
      <c r="A43" s="135">
        <v>3</v>
      </c>
      <c r="B43" s="20" t="s">
        <v>272</v>
      </c>
      <c r="C43" s="135">
        <f>Distt.Major!C170</f>
        <v>0</v>
      </c>
      <c r="D43" s="135">
        <f>Distt.Major!D170</f>
        <v>0</v>
      </c>
      <c r="E43" s="135">
        <f>Distt.Major!E170</f>
        <v>0</v>
      </c>
      <c r="F43" s="135">
        <f>Distt.Major!F170</f>
        <v>0</v>
      </c>
      <c r="G43" s="135">
        <f>Distt.Major!G170</f>
        <v>0</v>
      </c>
      <c r="H43" s="135">
        <f>Distt.Major!H170</f>
        <v>0</v>
      </c>
    </row>
    <row r="44" spans="1:8" s="350" customFormat="1" ht="17.100000000000001" customHeight="1">
      <c r="A44" s="773" t="s">
        <v>49</v>
      </c>
      <c r="B44" s="774"/>
      <c r="C44" s="256">
        <f t="shared" ref="C44:H44" si="5">SUM(C41:C43)</f>
        <v>0</v>
      </c>
      <c r="D44" s="257">
        <f t="shared" si="5"/>
        <v>0</v>
      </c>
      <c r="E44" s="481">
        <f t="shared" si="5"/>
        <v>0</v>
      </c>
      <c r="F44" s="258">
        <f t="shared" si="5"/>
        <v>0</v>
      </c>
      <c r="G44" s="258">
        <f t="shared" si="5"/>
        <v>0</v>
      </c>
      <c r="H44" s="256">
        <f t="shared" si="5"/>
        <v>0</v>
      </c>
    </row>
    <row r="45" spans="1:8" s="350" customFormat="1" ht="17.100000000000001" customHeight="1">
      <c r="A45" s="98"/>
      <c r="B45" s="98"/>
      <c r="C45" s="99"/>
      <c r="D45" s="100"/>
      <c r="E45" s="98"/>
      <c r="F45" s="98"/>
      <c r="G45" s="98"/>
      <c r="H45" s="98"/>
    </row>
    <row r="46" spans="1:8" s="350" customFormat="1" ht="17.100000000000001" customHeight="1">
      <c r="A46" s="785" t="s">
        <v>15</v>
      </c>
      <c r="B46" s="785"/>
      <c r="C46" s="785"/>
      <c r="D46" s="785"/>
      <c r="E46" s="785"/>
      <c r="F46" s="785"/>
      <c r="G46" s="785"/>
      <c r="H46" s="785"/>
    </row>
    <row r="47" spans="1:8" s="350" customFormat="1" ht="17.100000000000001" customHeight="1">
      <c r="A47" s="779" t="s">
        <v>2</v>
      </c>
      <c r="B47" s="781" t="s">
        <v>275</v>
      </c>
      <c r="C47" s="709" t="s">
        <v>4</v>
      </c>
      <c r="D47" s="709" t="s">
        <v>5</v>
      </c>
      <c r="E47" s="709" t="s">
        <v>6</v>
      </c>
      <c r="F47" s="709" t="s">
        <v>7</v>
      </c>
      <c r="G47" s="709" t="s">
        <v>8</v>
      </c>
      <c r="H47" s="709" t="s">
        <v>9</v>
      </c>
    </row>
    <row r="48" spans="1:8" s="350" customFormat="1" ht="17.100000000000001" customHeight="1">
      <c r="A48" s="780"/>
      <c r="B48" s="782"/>
      <c r="C48" s="4" t="s">
        <v>10</v>
      </c>
      <c r="D48" s="4" t="s">
        <v>77</v>
      </c>
      <c r="E48" s="4" t="s">
        <v>78</v>
      </c>
      <c r="F48" s="54" t="s">
        <v>79</v>
      </c>
      <c r="G48" s="54" t="s">
        <v>79</v>
      </c>
      <c r="H48" s="4" t="s">
        <v>12</v>
      </c>
    </row>
    <row r="49" spans="1:8" s="350" customFormat="1" ht="17.100000000000001" customHeight="1">
      <c r="A49" s="135">
        <v>1</v>
      </c>
      <c r="B49" s="196" t="s">
        <v>261</v>
      </c>
      <c r="C49" s="184">
        <f>Distt.Major!C101</f>
        <v>3</v>
      </c>
      <c r="D49" s="184">
        <f>Distt.Major!D101</f>
        <v>706.75</v>
      </c>
      <c r="E49" s="184">
        <f>Distt.Major!E101</f>
        <v>1103992</v>
      </c>
      <c r="F49" s="184">
        <f>Distt.Major!F101</f>
        <v>2207984000</v>
      </c>
      <c r="G49" s="184">
        <f>Distt.Major!G101</f>
        <v>169828000</v>
      </c>
      <c r="H49" s="184">
        <f>Distt.Major!H101</f>
        <v>1890</v>
      </c>
    </row>
    <row r="50" spans="1:8" s="350" customFormat="1" ht="17.100000000000001" customHeight="1">
      <c r="A50" s="773" t="s">
        <v>49</v>
      </c>
      <c r="B50" s="774"/>
      <c r="C50" s="256">
        <f t="shared" ref="C50:H50" si="6">SUM(C49:C49)</f>
        <v>3</v>
      </c>
      <c r="D50" s="257">
        <f t="shared" si="6"/>
        <v>706.75</v>
      </c>
      <c r="E50" s="258">
        <f t="shared" si="6"/>
        <v>1103992</v>
      </c>
      <c r="F50" s="258">
        <f t="shared" si="6"/>
        <v>2207984000</v>
      </c>
      <c r="G50" s="258">
        <f t="shared" si="6"/>
        <v>169828000</v>
      </c>
      <c r="H50" s="256">
        <f t="shared" si="6"/>
        <v>1890</v>
      </c>
    </row>
    <row r="51" spans="1:8" s="350" customFormat="1" ht="17.100000000000001" customHeight="1">
      <c r="A51" s="98"/>
      <c r="B51" s="98"/>
      <c r="C51" s="99"/>
      <c r="D51" s="100"/>
      <c r="E51" s="98"/>
      <c r="F51" s="98"/>
      <c r="G51" s="98"/>
      <c r="H51" s="98"/>
    </row>
    <row r="52" spans="1:8" s="350" customFormat="1" ht="17.100000000000001" customHeight="1">
      <c r="A52" s="785" t="s">
        <v>84</v>
      </c>
      <c r="B52" s="785"/>
      <c r="C52" s="785"/>
      <c r="D52" s="785"/>
      <c r="E52" s="785"/>
      <c r="F52" s="785"/>
      <c r="G52" s="785"/>
      <c r="H52" s="785"/>
    </row>
    <row r="53" spans="1:8" s="350" customFormat="1" ht="17.100000000000001" customHeight="1">
      <c r="A53" s="779" t="s">
        <v>2</v>
      </c>
      <c r="B53" s="781" t="s">
        <v>275</v>
      </c>
      <c r="C53" s="709" t="s">
        <v>4</v>
      </c>
      <c r="D53" s="709" t="s">
        <v>5</v>
      </c>
      <c r="E53" s="709" t="s">
        <v>6</v>
      </c>
      <c r="F53" s="709" t="s">
        <v>7</v>
      </c>
      <c r="G53" s="709" t="s">
        <v>8</v>
      </c>
      <c r="H53" s="709" t="s">
        <v>9</v>
      </c>
    </row>
    <row r="54" spans="1:8" s="350" customFormat="1" ht="17.100000000000001" customHeight="1">
      <c r="A54" s="780"/>
      <c r="B54" s="782"/>
      <c r="C54" s="4" t="s">
        <v>10</v>
      </c>
      <c r="D54" s="4" t="s">
        <v>77</v>
      </c>
      <c r="E54" s="4" t="s">
        <v>78</v>
      </c>
      <c r="F54" s="54" t="s">
        <v>79</v>
      </c>
      <c r="G54" s="54" t="s">
        <v>79</v>
      </c>
      <c r="H54" s="4" t="s">
        <v>12</v>
      </c>
    </row>
    <row r="55" spans="1:8" s="350" customFormat="1" ht="17.100000000000001" customHeight="1">
      <c r="A55" s="135">
        <v>1</v>
      </c>
      <c r="B55" s="196" t="s">
        <v>246</v>
      </c>
      <c r="C55" s="135">
        <f>Distt.Major!C21</f>
        <v>4</v>
      </c>
      <c r="D55" s="135">
        <f>Distt.Major!D21</f>
        <v>83.807000000000002</v>
      </c>
      <c r="E55" s="135">
        <f>Distt.Major!E21</f>
        <v>157800</v>
      </c>
      <c r="F55" s="135">
        <f>Distt.Major!F21</f>
        <v>44815200</v>
      </c>
      <c r="G55" s="135">
        <f>Distt.Major!G21</f>
        <v>4734000</v>
      </c>
      <c r="H55" s="135">
        <f>Distt.Major!H21</f>
        <v>150</v>
      </c>
    </row>
    <row r="56" spans="1:8" s="350" customFormat="1" ht="17.100000000000001" customHeight="1">
      <c r="A56" s="135">
        <v>2</v>
      </c>
      <c r="B56" s="196" t="s">
        <v>250</v>
      </c>
      <c r="C56" s="135">
        <f>Distt.Major!C50</f>
        <v>2</v>
      </c>
      <c r="D56" s="135">
        <f>Distt.Major!D50</f>
        <v>1989.2844</v>
      </c>
      <c r="E56" s="135">
        <f>Distt.Major!E50</f>
        <v>3928951</v>
      </c>
      <c r="F56" s="135">
        <f>Distt.Major!F50</f>
        <v>7857902000</v>
      </c>
      <c r="G56" s="135">
        <f>Distt.Major!G50</f>
        <v>300689234</v>
      </c>
      <c r="H56" s="135">
        <f>Distt.Major!H50</f>
        <v>815</v>
      </c>
    </row>
    <row r="57" spans="1:8" s="350" customFormat="1" ht="17.100000000000001" customHeight="1">
      <c r="A57" s="135">
        <v>3</v>
      </c>
      <c r="B57" s="196" t="s">
        <v>257</v>
      </c>
      <c r="C57" s="135">
        <f>Distt.Major!C82</f>
        <v>2</v>
      </c>
      <c r="D57" s="135">
        <f>Distt.Major!D82</f>
        <v>29.481999999999999</v>
      </c>
      <c r="E57" s="135">
        <f>Distt.Major!E82</f>
        <v>0</v>
      </c>
      <c r="F57" s="135">
        <f>Distt.Major!F82</f>
        <v>0</v>
      </c>
      <c r="G57" s="135">
        <f>Distt.Major!G82</f>
        <v>0</v>
      </c>
      <c r="H57" s="135">
        <f>Distt.Major!H82</f>
        <v>2</v>
      </c>
    </row>
    <row r="58" spans="1:8" s="350" customFormat="1" ht="17.100000000000001" customHeight="1">
      <c r="A58" s="135">
        <v>4</v>
      </c>
      <c r="B58" s="196" t="s">
        <v>269</v>
      </c>
      <c r="C58" s="135">
        <f>Distt.Major!C143</f>
        <v>2</v>
      </c>
      <c r="D58" s="135">
        <f>Distt.Major!D143</f>
        <v>29.56</v>
      </c>
      <c r="E58" s="135">
        <f>Distt.Major!E143</f>
        <v>14425</v>
      </c>
      <c r="F58" s="135">
        <f>Distt.Major!F143</f>
        <v>28855000</v>
      </c>
      <c r="G58" s="135">
        <f>Distt.Major!G143</f>
        <v>1410000</v>
      </c>
      <c r="H58" s="135">
        <f>Distt.Major!H143</f>
        <v>0</v>
      </c>
    </row>
    <row r="59" spans="1:8" s="350" customFormat="1" ht="17.100000000000001" customHeight="1">
      <c r="A59" s="135">
        <v>5</v>
      </c>
      <c r="B59" s="20" t="s">
        <v>261</v>
      </c>
      <c r="C59" s="184">
        <f>Distt.Major!C102</f>
        <v>7</v>
      </c>
      <c r="D59" s="184">
        <f>Distt.Major!D102</f>
        <v>102.96</v>
      </c>
      <c r="E59" s="184">
        <f>Distt.Major!E102</f>
        <v>32694</v>
      </c>
      <c r="F59" s="184">
        <f>Distt.Major!F102</f>
        <v>19616400</v>
      </c>
      <c r="G59" s="184">
        <f>Distt.Major!G102</f>
        <v>1634000</v>
      </c>
      <c r="H59" s="184">
        <f>Distt.Major!H102</f>
        <v>25</v>
      </c>
    </row>
    <row r="60" spans="1:8" s="350" customFormat="1" ht="17.100000000000001" customHeight="1">
      <c r="A60" s="773" t="s">
        <v>49</v>
      </c>
      <c r="B60" s="774"/>
      <c r="C60" s="256">
        <f t="shared" ref="C60:H60" si="7">SUM(C55:C59)</f>
        <v>17</v>
      </c>
      <c r="D60" s="257">
        <f t="shared" si="7"/>
        <v>2235.0933999999997</v>
      </c>
      <c r="E60" s="258">
        <f t="shared" si="7"/>
        <v>4133870</v>
      </c>
      <c r="F60" s="258">
        <f t="shared" si="7"/>
        <v>7951188600</v>
      </c>
      <c r="G60" s="258">
        <f t="shared" si="7"/>
        <v>308467234</v>
      </c>
      <c r="H60" s="256">
        <f t="shared" si="7"/>
        <v>992</v>
      </c>
    </row>
    <row r="61" spans="1:8" s="350" customFormat="1" ht="17.100000000000001" customHeight="1">
      <c r="A61" s="487"/>
      <c r="B61" s="488"/>
      <c r="C61" s="489"/>
      <c r="D61" s="490"/>
      <c r="E61" s="491"/>
      <c r="F61" s="491"/>
      <c r="G61" s="491"/>
      <c r="H61" s="489"/>
    </row>
    <row r="62" spans="1:8" s="350" customFormat="1" ht="17.100000000000001" customHeight="1">
      <c r="A62" s="785" t="s">
        <v>320</v>
      </c>
      <c r="B62" s="785"/>
      <c r="C62" s="785"/>
      <c r="D62" s="785"/>
      <c r="E62" s="785"/>
      <c r="F62" s="785"/>
      <c r="G62" s="785"/>
      <c r="H62" s="785"/>
    </row>
    <row r="63" spans="1:8" s="350" customFormat="1" ht="17.100000000000001" customHeight="1">
      <c r="A63" s="779" t="s">
        <v>2</v>
      </c>
      <c r="B63" s="781" t="s">
        <v>275</v>
      </c>
      <c r="C63" s="709" t="s">
        <v>4</v>
      </c>
      <c r="D63" s="709" t="s">
        <v>5</v>
      </c>
      <c r="E63" s="709" t="s">
        <v>6</v>
      </c>
      <c r="F63" s="709" t="s">
        <v>7</v>
      </c>
      <c r="G63" s="709" t="s">
        <v>8</v>
      </c>
      <c r="H63" s="709" t="s">
        <v>9</v>
      </c>
    </row>
    <row r="64" spans="1:8" s="350" customFormat="1" ht="17.100000000000001" customHeight="1">
      <c r="A64" s="780"/>
      <c r="B64" s="782"/>
      <c r="C64" s="4" t="s">
        <v>10</v>
      </c>
      <c r="D64" s="4" t="s">
        <v>77</v>
      </c>
      <c r="E64" s="4" t="s">
        <v>78</v>
      </c>
      <c r="F64" s="54" t="s">
        <v>79</v>
      </c>
      <c r="G64" s="54" t="s">
        <v>79</v>
      </c>
      <c r="H64" s="4" t="s">
        <v>12</v>
      </c>
    </row>
    <row r="65" spans="1:8" s="350" customFormat="1" ht="17.100000000000001" customHeight="1">
      <c r="A65" s="135">
        <v>1</v>
      </c>
      <c r="B65" s="196" t="s">
        <v>245</v>
      </c>
      <c r="C65" s="64">
        <f>Distt.Major!C12</f>
        <v>1</v>
      </c>
      <c r="D65" s="64">
        <f>Distt.Major!D12</f>
        <v>480.45</v>
      </c>
      <c r="E65" s="64">
        <f>Distt.Major!E12</f>
        <v>760100</v>
      </c>
      <c r="F65" s="64">
        <f>Distt.Major!F12</f>
        <v>1596210000</v>
      </c>
      <c r="G65" s="64">
        <f>Distt.Major!G12</f>
        <v>816172350</v>
      </c>
      <c r="H65" s="64">
        <f>Distt.Major!H12</f>
        <v>400</v>
      </c>
    </row>
    <row r="66" spans="1:8" s="350" customFormat="1" ht="17.100000000000001" customHeight="1">
      <c r="A66" s="135">
        <v>2</v>
      </c>
      <c r="B66" s="196" t="s">
        <v>250</v>
      </c>
      <c r="C66" s="113">
        <f>Distt.Major!C46</f>
        <v>1</v>
      </c>
      <c r="D66" s="113">
        <f>Distt.Major!D46</f>
        <v>1200</v>
      </c>
      <c r="E66" s="113">
        <f>Distt.Major!E46</f>
        <v>4704630.6919999998</v>
      </c>
      <c r="F66" s="113">
        <f>Distt.Major!F46</f>
        <v>9879724453.2000008</v>
      </c>
      <c r="G66" s="113">
        <f>Distt.Major!G46</f>
        <v>7361475687</v>
      </c>
      <c r="H66" s="113">
        <f>Distt.Major!H46</f>
        <v>2681</v>
      </c>
    </row>
    <row r="67" spans="1:8" s="350" customFormat="1" ht="17.100000000000001" customHeight="1">
      <c r="A67" s="135">
        <v>3</v>
      </c>
      <c r="B67" s="196" t="s">
        <v>280</v>
      </c>
      <c r="C67" s="102">
        <f>Distt.Major!C131</f>
        <v>1</v>
      </c>
      <c r="D67" s="102">
        <f>Distt.Major!D131</f>
        <v>383.78</v>
      </c>
      <c r="E67" s="102">
        <f>Distt.Major!E131</f>
        <v>0</v>
      </c>
      <c r="F67" s="102">
        <f>Distt.Major!F131</f>
        <v>0</v>
      </c>
      <c r="G67" s="102">
        <f>Distt.Major!G131</f>
        <v>2303000</v>
      </c>
      <c r="H67" s="102">
        <f>Distt.Major!H131</f>
        <v>0</v>
      </c>
    </row>
    <row r="68" spans="1:8" s="350" customFormat="1" ht="17.100000000000001" customHeight="1">
      <c r="A68" s="135">
        <v>4</v>
      </c>
      <c r="B68" s="196" t="s">
        <v>270</v>
      </c>
      <c r="C68" s="184">
        <f>Distt.Major!C151</f>
        <v>2</v>
      </c>
      <c r="D68" s="184">
        <f>Distt.Major!D151</f>
        <v>115</v>
      </c>
      <c r="E68" s="184">
        <f>Distt.Major!E151</f>
        <v>0</v>
      </c>
      <c r="F68" s="184">
        <f>Distt.Major!F151</f>
        <v>0</v>
      </c>
      <c r="G68" s="184">
        <f>Distt.Major!G151</f>
        <v>768000</v>
      </c>
      <c r="H68" s="184">
        <f>Distt.Major!H151</f>
        <v>0</v>
      </c>
    </row>
    <row r="69" spans="1:8" s="350" customFormat="1" ht="17.100000000000001" customHeight="1">
      <c r="A69" s="135">
        <v>5</v>
      </c>
      <c r="B69" s="196" t="s">
        <v>272</v>
      </c>
      <c r="C69" s="110">
        <f>Distt.Major!C165</f>
        <v>0</v>
      </c>
      <c r="D69" s="110">
        <f>Distt.Major!D165</f>
        <v>0</v>
      </c>
      <c r="E69" s="110">
        <f>Distt.Major!E165</f>
        <v>0</v>
      </c>
      <c r="F69" s="110">
        <f>Distt.Major!F165</f>
        <v>0</v>
      </c>
      <c r="G69" s="110">
        <f>Distt.Major!G165</f>
        <v>0</v>
      </c>
      <c r="H69" s="110">
        <f>Distt.Major!H165</f>
        <v>0</v>
      </c>
    </row>
    <row r="70" spans="1:8" s="350" customFormat="1" ht="17.100000000000001" customHeight="1">
      <c r="A70" s="773" t="s">
        <v>49</v>
      </c>
      <c r="B70" s="774"/>
      <c r="C70" s="256">
        <f t="shared" ref="C70:H70" si="8">SUM(C65:C69)</f>
        <v>5</v>
      </c>
      <c r="D70" s="257">
        <f t="shared" si="8"/>
        <v>2179.23</v>
      </c>
      <c r="E70" s="256">
        <f t="shared" si="8"/>
        <v>5464730.6919999998</v>
      </c>
      <c r="F70" s="258">
        <f t="shared" si="8"/>
        <v>11475934453.200001</v>
      </c>
      <c r="G70" s="258">
        <f t="shared" si="8"/>
        <v>8180719037</v>
      </c>
      <c r="H70" s="256">
        <f t="shared" si="8"/>
        <v>3081</v>
      </c>
    </row>
    <row r="71" spans="1:8" s="350" customFormat="1" ht="17.100000000000001" customHeight="1">
      <c r="A71" s="487"/>
      <c r="B71" s="488"/>
      <c r="C71" s="489"/>
      <c r="D71" s="490"/>
      <c r="E71" s="491"/>
      <c r="F71" s="491"/>
      <c r="G71" s="491"/>
      <c r="H71" s="489"/>
    </row>
    <row r="72" spans="1:8" s="350" customFormat="1" ht="17.100000000000001" customHeight="1">
      <c r="A72" s="786" t="s">
        <v>341</v>
      </c>
      <c r="B72" s="786"/>
      <c r="C72" s="786"/>
      <c r="D72" s="786"/>
      <c r="E72" s="786"/>
      <c r="F72" s="786"/>
      <c r="G72" s="786"/>
      <c r="H72" s="786"/>
    </row>
    <row r="73" spans="1:8" s="350" customFormat="1" ht="17.100000000000001" customHeight="1">
      <c r="A73" s="492"/>
      <c r="B73" s="493"/>
      <c r="C73" s="494"/>
      <c r="D73" s="495"/>
      <c r="E73" s="496"/>
      <c r="F73" s="496"/>
      <c r="G73" s="496"/>
      <c r="H73" s="494"/>
    </row>
    <row r="74" spans="1:8" s="350" customFormat="1" ht="17.100000000000001" customHeight="1">
      <c r="A74" s="779" t="s">
        <v>2</v>
      </c>
      <c r="B74" s="781" t="s">
        <v>76</v>
      </c>
      <c r="C74" s="709" t="s">
        <v>4</v>
      </c>
      <c r="D74" s="709" t="s">
        <v>5</v>
      </c>
      <c r="E74" s="709" t="s">
        <v>6</v>
      </c>
      <c r="F74" s="709" t="s">
        <v>7</v>
      </c>
      <c r="G74" s="709" t="s">
        <v>8</v>
      </c>
      <c r="H74" s="709" t="s">
        <v>9</v>
      </c>
    </row>
    <row r="75" spans="1:8" s="350" customFormat="1" ht="17.100000000000001" customHeight="1">
      <c r="A75" s="780"/>
      <c r="B75" s="782"/>
      <c r="C75" s="4" t="s">
        <v>10</v>
      </c>
      <c r="D75" s="4" t="s">
        <v>77</v>
      </c>
      <c r="E75" s="4" t="s">
        <v>78</v>
      </c>
      <c r="F75" s="54" t="s">
        <v>79</v>
      </c>
      <c r="G75" s="54" t="s">
        <v>79</v>
      </c>
      <c r="H75" s="4" t="s">
        <v>12</v>
      </c>
    </row>
    <row r="76" spans="1:8" s="350" customFormat="1" ht="17.100000000000001" customHeight="1">
      <c r="A76" s="135">
        <v>1</v>
      </c>
      <c r="B76" s="196" t="s">
        <v>250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/>
    </row>
    <row r="77" spans="1:8" s="350" customFormat="1" ht="17.100000000000001" customHeight="1">
      <c r="A77" s="135">
        <v>2</v>
      </c>
      <c r="B77" s="196" t="s">
        <v>280</v>
      </c>
      <c r="C77" s="113">
        <f>Distt.Major!C132</f>
        <v>2</v>
      </c>
      <c r="D77" s="113">
        <f>Distt.Major!D132</f>
        <v>1342.04</v>
      </c>
      <c r="E77" s="113">
        <f>Distt.Major!E132</f>
        <v>105017</v>
      </c>
      <c r="F77" s="113">
        <f>Distt.Major!F132</f>
        <v>0</v>
      </c>
      <c r="G77" s="113">
        <f>Distt.Major!G132</f>
        <v>2555547000</v>
      </c>
      <c r="H77" s="113">
        <f>Distt.Major!H132</f>
        <v>1520</v>
      </c>
    </row>
    <row r="78" spans="1:8" s="350" customFormat="1" ht="17.100000000000001" customHeight="1">
      <c r="A78" s="135">
        <v>3</v>
      </c>
      <c r="B78" s="196" t="s">
        <v>272</v>
      </c>
      <c r="C78" s="102">
        <f>Distt.Major!C163</f>
        <v>1</v>
      </c>
      <c r="D78" s="102">
        <f>Distt.Major!D163</f>
        <v>3443.7</v>
      </c>
      <c r="E78" s="102">
        <f>Distt.Major!E163</f>
        <v>44029</v>
      </c>
      <c r="F78" s="102">
        <f>Distt.Major!F163</f>
        <v>1007909999.9999999</v>
      </c>
      <c r="G78" s="102">
        <f>Distt.Major!G163</f>
        <v>421619000</v>
      </c>
      <c r="H78" s="102">
        <f>Distt.Major!H163</f>
        <v>2123</v>
      </c>
    </row>
    <row r="79" spans="1:8" s="350" customFormat="1" ht="17.100000000000001" customHeight="1">
      <c r="A79" s="773" t="s">
        <v>49</v>
      </c>
      <c r="B79" s="774"/>
      <c r="C79" s="256">
        <f t="shared" ref="C79:H79" si="9">SUM(C76:C78)</f>
        <v>3</v>
      </c>
      <c r="D79" s="257">
        <f t="shared" si="9"/>
        <v>4785.74</v>
      </c>
      <c r="E79" s="256">
        <f t="shared" si="9"/>
        <v>149046</v>
      </c>
      <c r="F79" s="258">
        <f t="shared" si="9"/>
        <v>1007909999.9999999</v>
      </c>
      <c r="G79" s="258">
        <f t="shared" si="9"/>
        <v>2977166000</v>
      </c>
      <c r="H79" s="256">
        <f t="shared" si="9"/>
        <v>3643</v>
      </c>
    </row>
    <row r="80" spans="1:8" s="350" customFormat="1" ht="17.100000000000001" customHeight="1">
      <c r="A80" s="492"/>
      <c r="B80" s="493"/>
      <c r="C80" s="494"/>
      <c r="D80" s="495"/>
      <c r="E80" s="496"/>
      <c r="F80" s="496"/>
      <c r="G80" s="496"/>
      <c r="H80" s="494"/>
    </row>
    <row r="81" spans="1:8" s="350" customFormat="1" ht="17.100000000000001" customHeight="1">
      <c r="A81" s="787" t="s">
        <v>359</v>
      </c>
      <c r="B81" s="787"/>
      <c r="C81" s="787"/>
      <c r="D81" s="787"/>
      <c r="E81" s="787"/>
      <c r="F81" s="787"/>
      <c r="G81" s="787"/>
      <c r="H81" s="787"/>
    </row>
    <row r="82" spans="1:8" s="350" customFormat="1" ht="17.100000000000001" customHeight="1">
      <c r="A82" s="779" t="s">
        <v>2</v>
      </c>
      <c r="B82" s="781" t="s">
        <v>76</v>
      </c>
      <c r="C82" s="709" t="s">
        <v>4</v>
      </c>
      <c r="D82" s="709" t="s">
        <v>5</v>
      </c>
      <c r="E82" s="709" t="s">
        <v>6</v>
      </c>
      <c r="F82" s="709" t="s">
        <v>7</v>
      </c>
      <c r="G82" s="709" t="s">
        <v>8</v>
      </c>
      <c r="H82" s="709" t="s">
        <v>9</v>
      </c>
    </row>
    <row r="83" spans="1:8" s="350" customFormat="1" ht="17.100000000000001" customHeight="1">
      <c r="A83" s="780"/>
      <c r="B83" s="782"/>
      <c r="C83" s="4" t="s">
        <v>10</v>
      </c>
      <c r="D83" s="4" t="s">
        <v>77</v>
      </c>
      <c r="E83" s="4" t="s">
        <v>78</v>
      </c>
      <c r="F83" s="54" t="s">
        <v>79</v>
      </c>
      <c r="G83" s="54" t="s">
        <v>79</v>
      </c>
      <c r="H83" s="4" t="s">
        <v>12</v>
      </c>
    </row>
    <row r="84" spans="1:8" s="350" customFormat="1" ht="17.100000000000001" customHeight="1">
      <c r="A84" s="135">
        <v>1</v>
      </c>
      <c r="B84" s="196" t="s">
        <v>250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</row>
    <row r="85" spans="1:8" s="350" customFormat="1" ht="17.100000000000001" customHeight="1">
      <c r="A85" s="135">
        <v>2</v>
      </c>
      <c r="B85" s="196" t="s">
        <v>280</v>
      </c>
      <c r="C85" s="113">
        <f>Distt.Major!C133</f>
        <v>0</v>
      </c>
      <c r="D85" s="113">
        <f>Distt.Major!D133</f>
        <v>0</v>
      </c>
      <c r="E85" s="113">
        <f>Distt.Major!E133</f>
        <v>227723</v>
      </c>
      <c r="F85" s="113">
        <f>Distt.Major!F133</f>
        <v>0</v>
      </c>
      <c r="G85" s="113">
        <f>Distt.Major!G133</f>
        <v>0</v>
      </c>
      <c r="H85" s="113">
        <f>Distt.Major!H133</f>
        <v>0</v>
      </c>
    </row>
    <row r="86" spans="1:8" s="350" customFormat="1" ht="17.100000000000001" customHeight="1">
      <c r="A86" s="135">
        <v>3</v>
      </c>
      <c r="B86" s="196" t="s">
        <v>272</v>
      </c>
      <c r="C86" s="102">
        <f>Distt.Major!C164</f>
        <v>0</v>
      </c>
      <c r="D86" s="102">
        <f>Distt.Major!D164</f>
        <v>0</v>
      </c>
      <c r="E86" s="102">
        <f>Distt.Major!E164</f>
        <v>58959</v>
      </c>
      <c r="F86" s="102">
        <f>Distt.Major!F164</f>
        <v>1555248000.0000002</v>
      </c>
      <c r="G86" s="102">
        <f>Distt.Major!G164</f>
        <v>397618000</v>
      </c>
      <c r="H86" s="102">
        <f>Distt.Major!H164</f>
        <v>0</v>
      </c>
    </row>
    <row r="87" spans="1:8" s="350" customFormat="1" ht="17.100000000000001" customHeight="1">
      <c r="A87" s="773" t="s">
        <v>49</v>
      </c>
      <c r="B87" s="774"/>
      <c r="C87" s="256">
        <f t="shared" ref="C87:H87" si="10">SUM(C84:C86)</f>
        <v>0</v>
      </c>
      <c r="D87" s="257">
        <f t="shared" si="10"/>
        <v>0</v>
      </c>
      <c r="E87" s="256">
        <f t="shared" si="10"/>
        <v>286682</v>
      </c>
      <c r="F87" s="258">
        <f t="shared" si="10"/>
        <v>1555248000.0000002</v>
      </c>
      <c r="G87" s="258">
        <f t="shared" si="10"/>
        <v>397618000</v>
      </c>
      <c r="H87" s="256">
        <f t="shared" si="10"/>
        <v>0</v>
      </c>
    </row>
    <row r="88" spans="1:8" s="350" customFormat="1" ht="17.100000000000001" customHeight="1">
      <c r="A88" s="492"/>
      <c r="B88" s="493"/>
      <c r="C88" s="494"/>
      <c r="D88" s="495"/>
      <c r="E88" s="496"/>
      <c r="F88" s="496"/>
      <c r="G88" s="496"/>
      <c r="H88" s="494"/>
    </row>
    <row r="89" spans="1:8" s="350" customFormat="1" ht="17.100000000000001" customHeight="1">
      <c r="A89" s="785" t="s">
        <v>20</v>
      </c>
      <c r="B89" s="785"/>
      <c r="C89" s="785"/>
      <c r="D89" s="785"/>
      <c r="E89" s="785"/>
      <c r="F89" s="785"/>
      <c r="G89" s="785"/>
      <c r="H89" s="785"/>
    </row>
    <row r="90" spans="1:8" s="350" customFormat="1" ht="17.100000000000001" customHeight="1">
      <c r="A90" s="779" t="s">
        <v>2</v>
      </c>
      <c r="B90" s="781" t="s">
        <v>275</v>
      </c>
      <c r="C90" s="709" t="s">
        <v>4</v>
      </c>
      <c r="D90" s="709" t="s">
        <v>5</v>
      </c>
      <c r="E90" s="709" t="s">
        <v>6</v>
      </c>
      <c r="F90" s="709" t="s">
        <v>7</v>
      </c>
      <c r="G90" s="709" t="s">
        <v>8</v>
      </c>
      <c r="H90" s="709" t="s">
        <v>9</v>
      </c>
    </row>
    <row r="91" spans="1:8" s="350" customFormat="1" ht="17.100000000000001" customHeight="1">
      <c r="A91" s="780"/>
      <c r="B91" s="782"/>
      <c r="C91" s="4" t="s">
        <v>10</v>
      </c>
      <c r="D91" s="4" t="s">
        <v>77</v>
      </c>
      <c r="E91" s="4" t="s">
        <v>78</v>
      </c>
      <c r="F91" s="54" t="s">
        <v>79</v>
      </c>
      <c r="G91" s="54" t="s">
        <v>79</v>
      </c>
      <c r="H91" s="4" t="s">
        <v>12</v>
      </c>
    </row>
    <row r="92" spans="1:8" s="350" customFormat="1" ht="17.100000000000001" customHeight="1">
      <c r="A92" s="135">
        <v>1</v>
      </c>
      <c r="B92" s="20" t="s">
        <v>247</v>
      </c>
      <c r="C92" s="135">
        <f>Distt.Major!C28</f>
        <v>1</v>
      </c>
      <c r="D92" s="135">
        <f>Distt.Major!D28</f>
        <v>18.898</v>
      </c>
      <c r="E92" s="135">
        <f>Distt.Major!E28</f>
        <v>3457</v>
      </c>
      <c r="F92" s="135">
        <f>Distt.Major!F28</f>
        <v>10371000</v>
      </c>
      <c r="G92" s="135">
        <f>Distt.Major!G28</f>
        <v>800000</v>
      </c>
      <c r="H92" s="135">
        <f>Distt.Major!H28</f>
        <v>70</v>
      </c>
    </row>
    <row r="93" spans="1:8" s="350" customFormat="1" ht="17.100000000000001" customHeight="1">
      <c r="A93" s="773" t="s">
        <v>49</v>
      </c>
      <c r="B93" s="774"/>
      <c r="C93" s="256">
        <f t="shared" ref="C93:H93" si="11">SUM(C92)</f>
        <v>1</v>
      </c>
      <c r="D93" s="257">
        <f t="shared" si="11"/>
        <v>18.898</v>
      </c>
      <c r="E93" s="258">
        <f t="shared" si="11"/>
        <v>3457</v>
      </c>
      <c r="F93" s="258">
        <f t="shared" si="11"/>
        <v>10371000</v>
      </c>
      <c r="G93" s="258">
        <f t="shared" si="11"/>
        <v>800000</v>
      </c>
      <c r="H93" s="256">
        <f t="shared" si="11"/>
        <v>70</v>
      </c>
    </row>
    <row r="94" spans="1:8" s="350" customFormat="1" ht="17.100000000000001" customHeight="1">
      <c r="A94" s="487"/>
      <c r="B94" s="98"/>
      <c r="C94" s="489"/>
      <c r="D94" s="490"/>
      <c r="E94" s="491"/>
      <c r="F94" s="491"/>
      <c r="G94" s="491"/>
      <c r="H94" s="489"/>
    </row>
    <row r="95" spans="1:8" s="350" customFormat="1" ht="17.100000000000001" customHeight="1">
      <c r="A95" s="492"/>
      <c r="B95" s="98"/>
      <c r="C95" s="494"/>
      <c r="D95" s="785" t="s">
        <v>92</v>
      </c>
      <c r="E95" s="785"/>
      <c r="F95" s="496"/>
      <c r="G95" s="496"/>
      <c r="H95" s="494"/>
    </row>
    <row r="96" spans="1:8" s="350" customFormat="1" ht="17.100000000000001" customHeight="1">
      <c r="A96" s="779" t="s">
        <v>2</v>
      </c>
      <c r="B96" s="781" t="s">
        <v>275</v>
      </c>
      <c r="C96" s="709" t="s">
        <v>4</v>
      </c>
      <c r="D96" s="709" t="s">
        <v>5</v>
      </c>
      <c r="E96" s="709" t="s">
        <v>6</v>
      </c>
      <c r="F96" s="709" t="s">
        <v>7</v>
      </c>
      <c r="G96" s="709" t="s">
        <v>8</v>
      </c>
      <c r="H96" s="709" t="s">
        <v>9</v>
      </c>
    </row>
    <row r="97" spans="1:8" s="350" customFormat="1" ht="17.100000000000001" customHeight="1">
      <c r="A97" s="780"/>
      <c r="B97" s="782"/>
      <c r="C97" s="4" t="s">
        <v>10</v>
      </c>
      <c r="D97" s="4" t="s">
        <v>77</v>
      </c>
      <c r="E97" s="4" t="s">
        <v>78</v>
      </c>
      <c r="F97" s="54" t="s">
        <v>79</v>
      </c>
      <c r="G97" s="54" t="s">
        <v>79</v>
      </c>
      <c r="H97" s="4" t="s">
        <v>12</v>
      </c>
    </row>
    <row r="98" spans="1:8" s="350" customFormat="1" ht="17.100000000000001" customHeight="1">
      <c r="A98" s="135">
        <v>1</v>
      </c>
      <c r="B98" s="196" t="s">
        <v>250</v>
      </c>
      <c r="C98" s="282">
        <f>Distt.Major!C47</f>
        <v>0</v>
      </c>
      <c r="D98" s="282">
        <f>Distt.Major!D47</f>
        <v>0</v>
      </c>
      <c r="E98" s="282">
        <f>Distt.Major!E47</f>
        <v>93.308000000000007</v>
      </c>
      <c r="F98" s="282">
        <f>Distt.Major!F47</f>
        <v>3386613860</v>
      </c>
      <c r="G98" s="282">
        <f>Distt.Major!G47</f>
        <v>0</v>
      </c>
      <c r="H98" s="282">
        <f>Distt.Major!H47</f>
        <v>0</v>
      </c>
    </row>
    <row r="99" spans="1:8" s="350" customFormat="1" ht="17.100000000000001" customHeight="1">
      <c r="A99" s="135">
        <v>2</v>
      </c>
      <c r="B99" s="196" t="s">
        <v>351</v>
      </c>
      <c r="C99" s="282">
        <f>Distt.Major!C134</f>
        <v>0</v>
      </c>
      <c r="D99" s="282">
        <f>Distt.Major!D134</f>
        <v>0</v>
      </c>
      <c r="E99" s="282">
        <f>Distt.Major!E134</f>
        <v>268</v>
      </c>
      <c r="F99" s="282">
        <f>Distt.Major!F134</f>
        <v>9727060000</v>
      </c>
      <c r="G99" s="282">
        <f>Distt.Major!G134</f>
        <v>584521000</v>
      </c>
      <c r="H99" s="282">
        <f>Distt.Major!H134</f>
        <v>0</v>
      </c>
    </row>
    <row r="100" spans="1:8" s="350" customFormat="1" ht="17.100000000000001" customHeight="1">
      <c r="A100" s="135">
        <v>2</v>
      </c>
      <c r="B100" s="196" t="s">
        <v>358</v>
      </c>
      <c r="C100" s="135">
        <f>Distt.Major!C166</f>
        <v>0</v>
      </c>
      <c r="D100" s="135">
        <f>Distt.Major!D166</f>
        <v>0</v>
      </c>
      <c r="E100" s="135">
        <f>Distt.Major!E166</f>
        <v>5.8780000000000001</v>
      </c>
      <c r="F100" s="135">
        <f>Distt.Major!F166</f>
        <v>213342010</v>
      </c>
      <c r="G100" s="135">
        <f>Distt.Major!G166</f>
        <v>83023000</v>
      </c>
      <c r="H100" s="135">
        <f>Distt.Major!H166</f>
        <v>0</v>
      </c>
    </row>
    <row r="101" spans="1:8" s="350" customFormat="1" ht="17.100000000000001" customHeight="1">
      <c r="A101" s="773" t="s">
        <v>49</v>
      </c>
      <c r="B101" s="774"/>
      <c r="C101" s="256">
        <f t="shared" ref="C101:H101" si="12">SUM(C98:C100)</f>
        <v>0</v>
      </c>
      <c r="D101" s="257">
        <f t="shared" si="12"/>
        <v>0</v>
      </c>
      <c r="E101" s="258">
        <f t="shared" si="12"/>
        <v>367.18599999999998</v>
      </c>
      <c r="F101" s="258">
        <f t="shared" si="12"/>
        <v>13327015870</v>
      </c>
      <c r="G101" s="258">
        <f t="shared" si="12"/>
        <v>667544000</v>
      </c>
      <c r="H101" s="256">
        <f t="shared" si="12"/>
        <v>0</v>
      </c>
    </row>
    <row r="102" spans="1:8" s="350" customFormat="1" ht="17.100000000000001" customHeight="1">
      <c r="A102" s="487"/>
      <c r="B102" s="488"/>
      <c r="C102" s="489"/>
      <c r="D102" s="490"/>
      <c r="E102" s="491"/>
      <c r="F102" s="491"/>
      <c r="G102" s="491"/>
      <c r="H102" s="489"/>
    </row>
    <row r="103" spans="1:8" s="350" customFormat="1" ht="17.100000000000001" customHeight="1">
      <c r="A103" s="492"/>
      <c r="B103" s="493"/>
      <c r="C103" s="494"/>
      <c r="D103" s="785" t="s">
        <v>28</v>
      </c>
      <c r="E103" s="785"/>
      <c r="F103" s="496"/>
      <c r="G103" s="496"/>
      <c r="H103" s="494"/>
    </row>
    <row r="104" spans="1:8" s="350" customFormat="1" ht="17.100000000000001" customHeight="1">
      <c r="A104" s="779" t="s">
        <v>2</v>
      </c>
      <c r="B104" s="781" t="s">
        <v>275</v>
      </c>
      <c r="C104" s="709" t="s">
        <v>4</v>
      </c>
      <c r="D104" s="709" t="s">
        <v>5</v>
      </c>
      <c r="E104" s="709" t="s">
        <v>6</v>
      </c>
      <c r="F104" s="709" t="s">
        <v>7</v>
      </c>
      <c r="G104" s="709" t="s">
        <v>8</v>
      </c>
      <c r="H104" s="709" t="s">
        <v>9</v>
      </c>
    </row>
    <row r="105" spans="1:8" s="350" customFormat="1" ht="17.100000000000001" customHeight="1">
      <c r="A105" s="780"/>
      <c r="B105" s="782"/>
      <c r="C105" s="4" t="s">
        <v>10</v>
      </c>
      <c r="D105" s="4" t="s">
        <v>77</v>
      </c>
      <c r="E105" s="4" t="s">
        <v>78</v>
      </c>
      <c r="F105" s="54" t="s">
        <v>79</v>
      </c>
      <c r="G105" s="54" t="s">
        <v>79</v>
      </c>
      <c r="H105" s="4" t="s">
        <v>12</v>
      </c>
    </row>
    <row r="106" spans="1:8" s="350" customFormat="1" ht="17.100000000000001" customHeight="1">
      <c r="A106" s="135">
        <v>1</v>
      </c>
      <c r="B106" s="20" t="s">
        <v>357</v>
      </c>
      <c r="C106" s="135">
        <f>Distt.Major!C75</f>
        <v>2</v>
      </c>
      <c r="D106" s="135">
        <f>Distt.Major!D75</f>
        <v>9.9499999999999993</v>
      </c>
      <c r="E106" s="135">
        <f>Distt.Major!E75</f>
        <v>0</v>
      </c>
      <c r="F106" s="135">
        <f>Distt.Major!F75</f>
        <v>0</v>
      </c>
      <c r="G106" s="135">
        <f>Distt.Major!G75</f>
        <v>10000</v>
      </c>
      <c r="H106" s="135">
        <f>Distt.Major!H75</f>
        <v>0</v>
      </c>
    </row>
    <row r="107" spans="1:8" s="350" customFormat="1" ht="17.100000000000001" customHeight="1">
      <c r="A107" s="135">
        <v>2</v>
      </c>
      <c r="B107" s="20" t="s">
        <v>260</v>
      </c>
      <c r="C107" s="110">
        <f>Distt.Major!C95</f>
        <v>6</v>
      </c>
      <c r="D107" s="110">
        <f>Distt.Major!D95</f>
        <v>1084</v>
      </c>
      <c r="E107" s="110">
        <f>Distt.Major!E95</f>
        <v>0</v>
      </c>
      <c r="F107" s="110">
        <f>Distt.Major!F95</f>
        <v>0</v>
      </c>
      <c r="G107" s="110">
        <f>Distt.Major!G95</f>
        <v>431000</v>
      </c>
      <c r="H107" s="110">
        <f>Distt.Major!H95</f>
        <v>0</v>
      </c>
    </row>
    <row r="108" spans="1:8" s="350" customFormat="1" ht="17.100000000000001" customHeight="1">
      <c r="A108" s="773" t="s">
        <v>49</v>
      </c>
      <c r="B108" s="774"/>
      <c r="C108" s="256">
        <f t="shared" ref="C108:H108" si="13">SUM(C106:C107)</f>
        <v>8</v>
      </c>
      <c r="D108" s="257">
        <f t="shared" si="13"/>
        <v>1093.95</v>
      </c>
      <c r="E108" s="258">
        <f t="shared" si="13"/>
        <v>0</v>
      </c>
      <c r="F108" s="258">
        <f t="shared" si="13"/>
        <v>0</v>
      </c>
      <c r="G108" s="258">
        <f t="shared" si="13"/>
        <v>441000</v>
      </c>
      <c r="H108" s="258">
        <f t="shared" si="13"/>
        <v>0</v>
      </c>
    </row>
    <row r="109" spans="1:8" s="350" customFormat="1" ht="17.100000000000001" customHeight="1"/>
    <row r="110" spans="1:8" s="350" customFormat="1" ht="17.100000000000001" customHeight="1">
      <c r="A110" s="785" t="s">
        <v>29</v>
      </c>
      <c r="B110" s="785"/>
      <c r="C110" s="785"/>
      <c r="D110" s="785"/>
      <c r="E110" s="785"/>
      <c r="F110" s="785"/>
      <c r="G110" s="785"/>
      <c r="H110" s="785"/>
    </row>
    <row r="111" spans="1:8" s="350" customFormat="1" ht="17.100000000000001" customHeight="1">
      <c r="A111" s="779" t="s">
        <v>2</v>
      </c>
      <c r="B111" s="781" t="s">
        <v>275</v>
      </c>
      <c r="C111" s="709" t="s">
        <v>4</v>
      </c>
      <c r="D111" s="709" t="s">
        <v>5</v>
      </c>
      <c r="E111" s="709" t="s">
        <v>6</v>
      </c>
      <c r="F111" s="709" t="s">
        <v>7</v>
      </c>
      <c r="G111" s="709" t="s">
        <v>8</v>
      </c>
      <c r="H111" s="709" t="s">
        <v>9</v>
      </c>
    </row>
    <row r="112" spans="1:8" s="350" customFormat="1" ht="17.100000000000001" customHeight="1">
      <c r="A112" s="780"/>
      <c r="B112" s="782"/>
      <c r="C112" s="4" t="s">
        <v>10</v>
      </c>
      <c r="D112" s="4" t="s">
        <v>77</v>
      </c>
      <c r="E112" s="4" t="s">
        <v>78</v>
      </c>
      <c r="F112" s="54" t="s">
        <v>79</v>
      </c>
      <c r="G112" s="54" t="s">
        <v>79</v>
      </c>
      <c r="H112" s="4" t="s">
        <v>12</v>
      </c>
    </row>
    <row r="113" spans="1:8" s="350" customFormat="1" ht="17.100000000000001" customHeight="1">
      <c r="A113" s="135">
        <v>1</v>
      </c>
      <c r="B113" s="20" t="s">
        <v>245</v>
      </c>
      <c r="C113" s="110">
        <f>Distt.Major!C13</f>
        <v>8</v>
      </c>
      <c r="D113" s="110">
        <f>Distt.Major!D13</f>
        <v>37.424999999999997</v>
      </c>
      <c r="E113" s="110">
        <f>Distt.Major!E13</f>
        <v>0</v>
      </c>
      <c r="F113" s="110">
        <f>Distt.Major!F13</f>
        <v>0</v>
      </c>
      <c r="G113" s="110">
        <f>Distt.Major!G13</f>
        <v>113900</v>
      </c>
      <c r="H113" s="110">
        <f>Distt.Major!H13</f>
        <v>0</v>
      </c>
    </row>
    <row r="114" spans="1:8" s="350" customFormat="1" ht="17.100000000000001" customHeight="1">
      <c r="A114" s="135">
        <v>2</v>
      </c>
      <c r="B114" s="20" t="s">
        <v>250</v>
      </c>
      <c r="C114" s="135">
        <f>Distt.Major!C49</f>
        <v>2</v>
      </c>
      <c r="D114" s="135">
        <f>Distt.Major!D49</f>
        <v>8.27</v>
      </c>
      <c r="E114" s="135">
        <f>Distt.Major!E49</f>
        <v>725</v>
      </c>
      <c r="F114" s="135">
        <f>Distt.Major!F49</f>
        <v>725000</v>
      </c>
      <c r="G114" s="135">
        <f>Distt.Major!G49</f>
        <v>65166</v>
      </c>
      <c r="H114" s="135">
        <f>Distt.Major!H49</f>
        <v>10</v>
      </c>
    </row>
    <row r="115" spans="1:8" s="350" customFormat="1" ht="17.100000000000001" customHeight="1">
      <c r="A115" s="135">
        <v>3</v>
      </c>
      <c r="B115" s="196" t="s">
        <v>351</v>
      </c>
      <c r="C115" s="135">
        <f>Distt.Major!C136</f>
        <v>1</v>
      </c>
      <c r="D115" s="135">
        <f>Distt.Major!D136</f>
        <v>4.3632999999999997</v>
      </c>
      <c r="E115" s="135">
        <f>Distt.Major!E136</f>
        <v>84</v>
      </c>
      <c r="F115" s="135">
        <f>Distt.Major!F136</f>
        <v>67200</v>
      </c>
      <c r="G115" s="135">
        <f>Distt.Major!G136</f>
        <v>15000</v>
      </c>
      <c r="H115" s="135">
        <f>Distt.Major!H136</f>
        <v>5</v>
      </c>
    </row>
    <row r="116" spans="1:8" s="350" customFormat="1" ht="17.100000000000001" customHeight="1">
      <c r="A116" s="135">
        <v>4</v>
      </c>
      <c r="B116" s="20" t="s">
        <v>283</v>
      </c>
      <c r="C116" s="186">
        <f>Distt.Major!C157</f>
        <v>6</v>
      </c>
      <c r="D116" s="186">
        <f>Distt.Major!D157</f>
        <v>29.258299999999998</v>
      </c>
      <c r="E116" s="186">
        <f>Distt.Major!E157</f>
        <v>0</v>
      </c>
      <c r="F116" s="186">
        <f>Distt.Major!F157</f>
        <v>0</v>
      </c>
      <c r="G116" s="186">
        <f>Distt.Major!G157</f>
        <v>63000</v>
      </c>
      <c r="H116" s="186">
        <f>Distt.Major!H157</f>
        <v>0</v>
      </c>
    </row>
    <row r="117" spans="1:8" s="350" customFormat="1" ht="17.100000000000001" customHeight="1">
      <c r="A117" s="773" t="s">
        <v>49</v>
      </c>
      <c r="B117" s="774"/>
      <c r="C117" s="256">
        <f t="shared" ref="C117:H117" si="14">SUM(C113:C116)</f>
        <v>17</v>
      </c>
      <c r="D117" s="257">
        <f t="shared" si="14"/>
        <v>79.316599999999994</v>
      </c>
      <c r="E117" s="258">
        <f t="shared" si="14"/>
        <v>809</v>
      </c>
      <c r="F117" s="258">
        <f t="shared" si="14"/>
        <v>792200</v>
      </c>
      <c r="G117" s="258">
        <f t="shared" si="14"/>
        <v>257066</v>
      </c>
      <c r="H117" s="256">
        <f t="shared" si="14"/>
        <v>15</v>
      </c>
    </row>
    <row r="118" spans="1:8" s="350" customFormat="1" ht="17.100000000000001" customHeight="1"/>
    <row r="119" spans="1:8" s="350" customFormat="1" ht="17.100000000000001" customHeight="1">
      <c r="A119" s="785" t="s">
        <v>32</v>
      </c>
      <c r="B119" s="785"/>
      <c r="C119" s="785"/>
      <c r="D119" s="785"/>
      <c r="E119" s="785"/>
      <c r="F119" s="785"/>
      <c r="G119" s="785"/>
      <c r="H119" s="785"/>
    </row>
    <row r="120" spans="1:8" s="350" customFormat="1" ht="17.100000000000001" customHeight="1">
      <c r="A120" s="779" t="s">
        <v>2</v>
      </c>
      <c r="B120" s="781" t="s">
        <v>275</v>
      </c>
      <c r="C120" s="709" t="s">
        <v>4</v>
      </c>
      <c r="D120" s="709" t="s">
        <v>5</v>
      </c>
      <c r="E120" s="709" t="s">
        <v>6</v>
      </c>
      <c r="F120" s="709" t="s">
        <v>7</v>
      </c>
      <c r="G120" s="709" t="s">
        <v>8</v>
      </c>
      <c r="H120" s="709" t="s">
        <v>9</v>
      </c>
    </row>
    <row r="121" spans="1:8" s="350" customFormat="1" ht="17.100000000000001" customHeight="1">
      <c r="A121" s="780"/>
      <c r="B121" s="782"/>
      <c r="C121" s="4" t="s">
        <v>10</v>
      </c>
      <c r="D121" s="4" t="s">
        <v>77</v>
      </c>
      <c r="E121" s="4" t="s">
        <v>78</v>
      </c>
      <c r="F121" s="54" t="s">
        <v>79</v>
      </c>
      <c r="G121" s="54" t="s">
        <v>79</v>
      </c>
      <c r="H121" s="4" t="s">
        <v>12</v>
      </c>
    </row>
    <row r="122" spans="1:8" s="350" customFormat="1" ht="17.100000000000001" customHeight="1">
      <c r="A122" s="192">
        <v>1</v>
      </c>
      <c r="B122" s="20" t="s">
        <v>250</v>
      </c>
      <c r="C122" s="163">
        <f>Distt.Major!C45</f>
        <v>3</v>
      </c>
      <c r="D122" s="163">
        <f>Distt.Major!D45</f>
        <v>154</v>
      </c>
      <c r="E122" s="163">
        <f>Distt.Major!E45</f>
        <v>0</v>
      </c>
      <c r="F122" s="163">
        <f>Distt.Major!F45</f>
        <v>0</v>
      </c>
      <c r="G122" s="163">
        <f>Distt.Major!G45</f>
        <v>120973</v>
      </c>
      <c r="H122" s="163">
        <f>Distt.Major!H45</f>
        <v>0</v>
      </c>
    </row>
    <row r="123" spans="1:8" s="350" customFormat="1" ht="17.100000000000001" customHeight="1">
      <c r="A123" s="135">
        <v>2</v>
      </c>
      <c r="B123" s="20" t="s">
        <v>272</v>
      </c>
      <c r="C123" s="135">
        <f>Distt.Major!C173</f>
        <v>2</v>
      </c>
      <c r="D123" s="135">
        <f>Distt.Major!D173</f>
        <v>9.01</v>
      </c>
      <c r="E123" s="135">
        <f>Distt.Major!E173</f>
        <v>0</v>
      </c>
      <c r="F123" s="135">
        <f>Distt.Major!F173</f>
        <v>0</v>
      </c>
      <c r="G123" s="135">
        <f>Distt.Major!G173</f>
        <v>0</v>
      </c>
      <c r="H123" s="135">
        <f>Distt.Major!H173</f>
        <v>0</v>
      </c>
    </row>
    <row r="124" spans="1:8" s="350" customFormat="1" ht="17.100000000000001" customHeight="1">
      <c r="A124" s="773" t="s">
        <v>49</v>
      </c>
      <c r="B124" s="774"/>
      <c r="C124" s="256">
        <f>SUM(C123+C122)</f>
        <v>5</v>
      </c>
      <c r="D124" s="256">
        <f t="shared" ref="D124:H124" si="15">SUM(D123+D122)</f>
        <v>163.01</v>
      </c>
      <c r="E124" s="256">
        <f t="shared" si="15"/>
        <v>0</v>
      </c>
      <c r="F124" s="256">
        <f t="shared" si="15"/>
        <v>0</v>
      </c>
      <c r="G124" s="256">
        <f t="shared" si="15"/>
        <v>120973</v>
      </c>
      <c r="H124" s="256">
        <f t="shared" si="15"/>
        <v>0</v>
      </c>
    </row>
    <row r="125" spans="1:8" s="350" customFormat="1" ht="17.100000000000001" customHeight="1">
      <c r="A125" s="487"/>
      <c r="B125" s="488"/>
      <c r="C125" s="489"/>
      <c r="D125" s="490"/>
      <c r="E125" s="491"/>
      <c r="F125" s="491"/>
      <c r="G125" s="491"/>
      <c r="H125" s="489"/>
    </row>
    <row r="126" spans="1:8" s="350" customFormat="1" ht="17.100000000000001" customHeight="1">
      <c r="A126" s="785" t="s">
        <v>34</v>
      </c>
      <c r="B126" s="785"/>
      <c r="C126" s="785"/>
      <c r="D126" s="785"/>
      <c r="E126" s="785"/>
      <c r="F126" s="785"/>
      <c r="G126" s="785"/>
      <c r="H126" s="785"/>
    </row>
    <row r="127" spans="1:8" s="350" customFormat="1" ht="17.100000000000001" customHeight="1">
      <c r="A127" s="779" t="s">
        <v>2</v>
      </c>
      <c r="B127" s="781" t="s">
        <v>275</v>
      </c>
      <c r="C127" s="709" t="s">
        <v>4</v>
      </c>
      <c r="D127" s="709" t="s">
        <v>5</v>
      </c>
      <c r="E127" s="709" t="s">
        <v>6</v>
      </c>
      <c r="F127" s="709" t="s">
        <v>7</v>
      </c>
      <c r="G127" s="709" t="s">
        <v>8</v>
      </c>
      <c r="H127" s="709" t="s">
        <v>9</v>
      </c>
    </row>
    <row r="128" spans="1:8" s="350" customFormat="1" ht="17.100000000000001" customHeight="1">
      <c r="A128" s="780"/>
      <c r="B128" s="782"/>
      <c r="C128" s="4" t="s">
        <v>10</v>
      </c>
      <c r="D128" s="4" t="s">
        <v>77</v>
      </c>
      <c r="E128" s="4" t="s">
        <v>78</v>
      </c>
      <c r="F128" s="54" t="s">
        <v>79</v>
      </c>
      <c r="G128" s="54" t="s">
        <v>79</v>
      </c>
      <c r="H128" s="4" t="s">
        <v>12</v>
      </c>
    </row>
    <row r="129" spans="1:8" s="350" customFormat="1" ht="17.100000000000001" customHeight="1">
      <c r="A129" s="135">
        <v>1</v>
      </c>
      <c r="B129" s="196" t="s">
        <v>352</v>
      </c>
      <c r="C129" s="112">
        <f>Distt.Major!C15</f>
        <v>1</v>
      </c>
      <c r="D129" s="112">
        <f>Distt.Major!D15</f>
        <v>856.33</v>
      </c>
      <c r="E129" s="112">
        <f>Distt.Major!E15</f>
        <v>1635302</v>
      </c>
      <c r="F129" s="112">
        <f>Distt.Major!F15</f>
        <v>294354360</v>
      </c>
      <c r="G129" s="112">
        <f>Distt.Major!G15</f>
        <v>123481501</v>
      </c>
      <c r="H129" s="112">
        <f>Distt.Major!H15</f>
        <v>0</v>
      </c>
    </row>
    <row r="130" spans="1:8" s="350" customFormat="1" ht="17.100000000000001" customHeight="1">
      <c r="A130" s="135">
        <v>2</v>
      </c>
      <c r="B130" s="196" t="s">
        <v>276</v>
      </c>
      <c r="C130" s="102">
        <f>Distt.Major!C22</f>
        <v>2</v>
      </c>
      <c r="D130" s="102">
        <f>Distt.Major!D22</f>
        <v>581.15</v>
      </c>
      <c r="E130" s="102">
        <f>Distt.Major!E22</f>
        <v>4284872</v>
      </c>
      <c r="F130" s="102">
        <f>Distt.Major!F22</f>
        <v>1499705200</v>
      </c>
      <c r="G130" s="102">
        <f>Distt.Major!G22</f>
        <v>334365000</v>
      </c>
      <c r="H130" s="102">
        <f>Distt.Major!H22</f>
        <v>320</v>
      </c>
    </row>
    <row r="131" spans="1:8" s="350" customFormat="1" ht="17.100000000000001" customHeight="1">
      <c r="A131" s="135">
        <v>3</v>
      </c>
      <c r="B131" s="196" t="s">
        <v>355</v>
      </c>
      <c r="C131" s="135">
        <f>Distt.Major!C29</f>
        <v>1</v>
      </c>
      <c r="D131" s="135">
        <f>Distt.Major!D29</f>
        <v>65.819999999999993</v>
      </c>
      <c r="E131" s="135">
        <f>Distt.Major!E29</f>
        <v>1373477.85</v>
      </c>
      <c r="F131" s="135">
        <f>Distt.Major!F29</f>
        <v>0</v>
      </c>
      <c r="G131" s="135">
        <f>Distt.Major!G29</f>
        <v>108753000</v>
      </c>
      <c r="H131" s="135">
        <f>Distt.Major!H29</f>
        <v>250</v>
      </c>
    </row>
    <row r="132" spans="1:8" s="350" customFormat="1" ht="17.100000000000001" customHeight="1">
      <c r="A132" s="135">
        <v>4</v>
      </c>
      <c r="B132" s="196" t="s">
        <v>264</v>
      </c>
      <c r="C132" s="110">
        <f>Distt.Major!C117</f>
        <v>7</v>
      </c>
      <c r="D132" s="110">
        <f>Distt.Major!D117</f>
        <v>3203.24</v>
      </c>
      <c r="E132" s="110">
        <f>Distt.Major!E117</f>
        <v>1162426.18</v>
      </c>
      <c r="F132" s="110">
        <f>Distt.Major!F117</f>
        <v>274157823.89999998</v>
      </c>
      <c r="G132" s="110">
        <f>Distt.Major!G117</f>
        <v>106809000</v>
      </c>
      <c r="H132" s="110">
        <f>Distt.Major!H117</f>
        <v>140</v>
      </c>
    </row>
    <row r="133" spans="1:8" s="350" customFormat="1" ht="17.100000000000001" customHeight="1">
      <c r="A133" s="135">
        <v>5</v>
      </c>
      <c r="B133" s="196" t="s">
        <v>252</v>
      </c>
      <c r="C133" s="249">
        <f>Distt.Major!C64</f>
        <v>1</v>
      </c>
      <c r="D133" s="249">
        <f>Distt.Major!D64</f>
        <v>1516.8</v>
      </c>
      <c r="E133" s="249">
        <f>Distt.Major!E64</f>
        <v>791582.4</v>
      </c>
      <c r="F133" s="249">
        <f>Distt.Major!F64</f>
        <v>179926679.52000001</v>
      </c>
      <c r="G133" s="249">
        <f>Distt.Major!G64</f>
        <v>74263200</v>
      </c>
      <c r="H133" s="249">
        <f>Distt.Major!H64</f>
        <v>573</v>
      </c>
    </row>
    <row r="134" spans="1:8" s="350" customFormat="1" ht="17.100000000000001" customHeight="1">
      <c r="A134" s="135">
        <v>6</v>
      </c>
      <c r="B134" s="196" t="s">
        <v>269</v>
      </c>
      <c r="C134" s="113">
        <f>Distt.Major!C142</f>
        <v>2</v>
      </c>
      <c r="D134" s="113">
        <f>Distt.Major!D142</f>
        <v>73.05</v>
      </c>
      <c r="E134" s="113">
        <f>Distt.Major!E142</f>
        <v>37950</v>
      </c>
      <c r="F134" s="113">
        <f>Distt.Major!F142</f>
        <v>7590000</v>
      </c>
      <c r="G134" s="113">
        <f>Distt.Major!G142</f>
        <v>2861000</v>
      </c>
      <c r="H134" s="113">
        <f>Distt.Major!H142</f>
        <v>0</v>
      </c>
    </row>
    <row r="135" spans="1:8" s="350" customFormat="1" ht="17.100000000000001" customHeight="1">
      <c r="A135" s="135">
        <v>7</v>
      </c>
      <c r="B135" s="196" t="s">
        <v>253</v>
      </c>
      <c r="C135" s="110">
        <f>Distt.Major!C70</f>
        <v>10</v>
      </c>
      <c r="D135" s="110">
        <f>Distt.Major!D70</f>
        <v>5569.5120000000006</v>
      </c>
      <c r="E135" s="110">
        <f>Distt.Major!E70</f>
        <v>21941332.289999999</v>
      </c>
      <c r="F135" s="110">
        <f>Distt.Major!F70</f>
        <v>2552857615</v>
      </c>
      <c r="G135" s="110">
        <f>Distt.Major!G70</f>
        <v>1786776338</v>
      </c>
      <c r="H135" s="110">
        <f>Distt.Major!H70</f>
        <v>2160</v>
      </c>
    </row>
    <row r="136" spans="1:8" s="350" customFormat="1" ht="17.100000000000001" customHeight="1">
      <c r="A136" s="135">
        <v>8</v>
      </c>
      <c r="B136" s="196" t="s">
        <v>279</v>
      </c>
      <c r="C136" s="198">
        <f>Distt.Major!C110</f>
        <v>1</v>
      </c>
      <c r="D136" s="198">
        <f>Distt.Major!D110</f>
        <v>895.42</v>
      </c>
      <c r="E136" s="198">
        <f>Distt.Major!E110</f>
        <v>2377543.21</v>
      </c>
      <c r="F136" s="198">
        <f>Distt.Major!F110</f>
        <v>0</v>
      </c>
      <c r="G136" s="198">
        <f>Distt.Major!G110</f>
        <v>180426000</v>
      </c>
      <c r="H136" s="198">
        <f>Distt.Major!H110</f>
        <v>68</v>
      </c>
    </row>
    <row r="137" spans="1:8" s="350" customFormat="1" ht="17.100000000000001" customHeight="1">
      <c r="A137" s="135">
        <v>9</v>
      </c>
      <c r="B137" s="196" t="s">
        <v>356</v>
      </c>
      <c r="C137" s="184">
        <f>Distt.Major!C149</f>
        <v>5</v>
      </c>
      <c r="D137" s="184">
        <f>Distt.Major!D149</f>
        <v>1124.01</v>
      </c>
      <c r="E137" s="184">
        <f>Distt.Major!E149</f>
        <v>11442371</v>
      </c>
      <c r="F137" s="184">
        <f>Distt.Major!F149</f>
        <v>1441136520</v>
      </c>
      <c r="G137" s="184">
        <f>Distt.Major!G149</f>
        <v>907946000</v>
      </c>
      <c r="H137" s="184">
        <f>Distt.Major!H149</f>
        <v>900</v>
      </c>
    </row>
    <row r="138" spans="1:8" s="350" customFormat="1" ht="17.100000000000001" customHeight="1">
      <c r="A138" s="135">
        <v>10</v>
      </c>
      <c r="B138" s="196" t="s">
        <v>265</v>
      </c>
      <c r="C138" s="135">
        <f>Distt.Major!C123</f>
        <v>6</v>
      </c>
      <c r="D138" s="135">
        <f>Distt.Major!D123</f>
        <v>2576</v>
      </c>
      <c r="E138" s="135">
        <f>Distt.Major!E123</f>
        <v>20046721</v>
      </c>
      <c r="F138" s="135">
        <f>Distt.Major!F123</f>
        <v>5011680250</v>
      </c>
      <c r="G138" s="135">
        <f>Distt.Major!G123</f>
        <v>1616377000</v>
      </c>
      <c r="H138" s="135">
        <f>Distt.Major!H123</f>
        <v>421</v>
      </c>
    </row>
    <row r="139" spans="1:8" s="350" customFormat="1" ht="17.100000000000001" customHeight="1">
      <c r="A139" s="135">
        <v>11</v>
      </c>
      <c r="B139" s="196" t="s">
        <v>272</v>
      </c>
      <c r="C139" s="135">
        <f>Distt.Major!C172</f>
        <v>2</v>
      </c>
      <c r="D139" s="135">
        <f>Distt.Major!D172</f>
        <v>916.64</v>
      </c>
      <c r="E139" s="135">
        <f>Distt.Major!E172</f>
        <v>0</v>
      </c>
      <c r="F139" s="135">
        <f>Distt.Major!F172</f>
        <v>0</v>
      </c>
      <c r="G139" s="135">
        <f>Distt.Major!G172</f>
        <v>0</v>
      </c>
      <c r="H139" s="135">
        <f>Distt.Major!H172</f>
        <v>0</v>
      </c>
    </row>
    <row r="140" spans="1:8" s="350" customFormat="1" ht="17.100000000000001" customHeight="1">
      <c r="A140" s="135">
        <v>12</v>
      </c>
      <c r="B140" s="196" t="s">
        <v>259</v>
      </c>
      <c r="C140" s="110">
        <f>Distt.Major!C88</f>
        <v>2</v>
      </c>
      <c r="D140" s="110">
        <f>Distt.Major!D88</f>
        <v>1998.325</v>
      </c>
      <c r="E140" s="110">
        <f>Distt.Major!E88</f>
        <v>2369514.7200000002</v>
      </c>
      <c r="F140" s="110">
        <f>Distt.Major!F88</f>
        <v>1445403979</v>
      </c>
      <c r="G140" s="110">
        <f>Distt.Major!G88</f>
        <v>218425000</v>
      </c>
      <c r="H140" s="110">
        <f>Distt.Major!H88</f>
        <v>310</v>
      </c>
    </row>
    <row r="141" spans="1:8" s="350" customFormat="1" ht="17.100000000000001" customHeight="1">
      <c r="A141" s="773" t="s">
        <v>49</v>
      </c>
      <c r="B141" s="774"/>
      <c r="C141" s="256">
        <f>SUM(C129:C140)</f>
        <v>40</v>
      </c>
      <c r="D141" s="257">
        <f t="shared" ref="D141:H141" si="16">SUM(D129:D140)</f>
        <v>19376.297000000002</v>
      </c>
      <c r="E141" s="258">
        <f t="shared" si="16"/>
        <v>67463092.650000006</v>
      </c>
      <c r="F141" s="258">
        <f t="shared" si="16"/>
        <v>12706812427.42</v>
      </c>
      <c r="G141" s="258">
        <f t="shared" si="16"/>
        <v>5460483039</v>
      </c>
      <c r="H141" s="256">
        <f t="shared" si="16"/>
        <v>5142</v>
      </c>
    </row>
    <row r="142" spans="1:8" s="350" customFormat="1" ht="17.100000000000001" customHeight="1"/>
    <row r="143" spans="1:8" s="350" customFormat="1" ht="17.100000000000001" customHeight="1">
      <c r="A143" s="785" t="s">
        <v>33</v>
      </c>
      <c r="B143" s="785"/>
      <c r="C143" s="785"/>
      <c r="D143" s="785"/>
      <c r="E143" s="785"/>
      <c r="F143" s="785"/>
      <c r="G143" s="785"/>
      <c r="H143" s="785"/>
    </row>
    <row r="144" spans="1:8" s="350" customFormat="1" ht="17.100000000000001" customHeight="1">
      <c r="A144" s="779" t="s">
        <v>2</v>
      </c>
      <c r="B144" s="781" t="s">
        <v>275</v>
      </c>
      <c r="C144" s="709" t="s">
        <v>4</v>
      </c>
      <c r="D144" s="709" t="s">
        <v>5</v>
      </c>
      <c r="E144" s="709" t="s">
        <v>6</v>
      </c>
      <c r="F144" s="709" t="s">
        <v>7</v>
      </c>
      <c r="G144" s="709" t="s">
        <v>8</v>
      </c>
      <c r="H144" s="709" t="s">
        <v>9</v>
      </c>
    </row>
    <row r="145" spans="1:8" s="350" customFormat="1" ht="17.100000000000001" customHeight="1">
      <c r="A145" s="780"/>
      <c r="B145" s="782"/>
      <c r="C145" s="4" t="s">
        <v>10</v>
      </c>
      <c r="D145" s="4" t="s">
        <v>77</v>
      </c>
      <c r="E145" s="4" t="s">
        <v>78</v>
      </c>
      <c r="F145" s="54" t="s">
        <v>79</v>
      </c>
      <c r="G145" s="54" t="s">
        <v>79</v>
      </c>
      <c r="H145" s="4" t="s">
        <v>12</v>
      </c>
    </row>
    <row r="146" spans="1:8" s="350" customFormat="1" ht="17.100000000000001" customHeight="1">
      <c r="A146" s="135">
        <v>1</v>
      </c>
      <c r="B146" s="196" t="s">
        <v>285</v>
      </c>
      <c r="C146" s="135">
        <f>Distt.Major!C35</f>
        <v>4</v>
      </c>
      <c r="D146" s="135">
        <f>Distt.Major!D35</f>
        <v>11358.14</v>
      </c>
      <c r="E146" s="135">
        <f>Distt.Major!E35</f>
        <v>7543368.1699999999</v>
      </c>
      <c r="F146" s="135">
        <f>Distt.Major!F35</f>
        <v>9806378621</v>
      </c>
      <c r="G146" s="135">
        <f>Distt.Major!G35</f>
        <v>541694163</v>
      </c>
      <c r="H146" s="135">
        <f>Distt.Major!H35</f>
        <v>104</v>
      </c>
    </row>
    <row r="147" spans="1:8" s="350" customFormat="1" ht="17.100000000000001" customHeight="1">
      <c r="A147" s="135">
        <v>2</v>
      </c>
      <c r="B147" s="196" t="s">
        <v>251</v>
      </c>
      <c r="C147" s="110">
        <f>Distt.Major!C57</f>
        <v>2</v>
      </c>
      <c r="D147" s="110">
        <f>Distt.Major!D57</f>
        <v>2212.7399999999998</v>
      </c>
      <c r="E147" s="110">
        <f>Distt.Major!E57</f>
        <v>1840360</v>
      </c>
      <c r="F147" s="110">
        <f>Distt.Major!F57</f>
        <v>2760540000</v>
      </c>
      <c r="G147" s="110">
        <f>Distt.Major!G57</f>
        <v>101272092</v>
      </c>
      <c r="H147" s="110">
        <f>Distt.Major!H57</f>
        <v>150</v>
      </c>
    </row>
    <row r="148" spans="1:8" s="350" customFormat="1" ht="17.100000000000001" customHeight="1">
      <c r="A148" s="135">
        <v>3</v>
      </c>
      <c r="B148" s="196" t="s">
        <v>264</v>
      </c>
      <c r="C148" s="175">
        <f>Distt.Major!C116</f>
        <v>1</v>
      </c>
      <c r="D148" s="175">
        <f>Distt.Major!D116</f>
        <v>1063.3499999999999</v>
      </c>
      <c r="E148" s="175">
        <f>Distt.Major!E116</f>
        <v>107188.8</v>
      </c>
      <c r="F148" s="175">
        <f>Distt.Major!F116</f>
        <v>42875204</v>
      </c>
      <c r="G148" s="175">
        <f>Distt.Major!G116</f>
        <v>10000000</v>
      </c>
      <c r="H148" s="175">
        <f>Distt.Major!H116</f>
        <v>70</v>
      </c>
    </row>
    <row r="149" spans="1:8" s="350" customFormat="1" ht="17.100000000000001" customHeight="1">
      <c r="A149" s="773" t="s">
        <v>49</v>
      </c>
      <c r="B149" s="774"/>
      <c r="C149" s="256">
        <f t="shared" ref="C149:H149" si="17">SUM(C146:C148)</f>
        <v>7</v>
      </c>
      <c r="D149" s="257">
        <f t="shared" si="17"/>
        <v>14634.23</v>
      </c>
      <c r="E149" s="258">
        <f t="shared" si="17"/>
        <v>9490916.9700000007</v>
      </c>
      <c r="F149" s="258">
        <f t="shared" si="17"/>
        <v>12609793825</v>
      </c>
      <c r="G149" s="258">
        <f t="shared" si="17"/>
        <v>652966255</v>
      </c>
      <c r="H149" s="256">
        <f t="shared" si="17"/>
        <v>324</v>
      </c>
    </row>
    <row r="150" spans="1:8" s="350" customFormat="1" ht="17.100000000000001" customHeight="1"/>
    <row r="151" spans="1:8" s="350" customFormat="1" ht="17.100000000000001" customHeight="1">
      <c r="A151" s="785" t="s">
        <v>35</v>
      </c>
      <c r="B151" s="785"/>
      <c r="C151" s="785"/>
      <c r="D151" s="785"/>
      <c r="E151" s="785"/>
      <c r="F151" s="785"/>
      <c r="G151" s="785"/>
      <c r="H151" s="785"/>
    </row>
    <row r="152" spans="1:8" s="350" customFormat="1" ht="17.100000000000001" customHeight="1">
      <c r="A152" s="779" t="s">
        <v>2</v>
      </c>
      <c r="B152" s="781" t="s">
        <v>275</v>
      </c>
      <c r="C152" s="709" t="s">
        <v>4</v>
      </c>
      <c r="D152" s="709" t="s">
        <v>5</v>
      </c>
      <c r="E152" s="709" t="s">
        <v>6</v>
      </c>
      <c r="F152" s="709" t="s">
        <v>7</v>
      </c>
      <c r="G152" s="709" t="s">
        <v>8</v>
      </c>
      <c r="H152" s="709" t="s">
        <v>9</v>
      </c>
    </row>
    <row r="153" spans="1:8" s="350" customFormat="1" ht="17.100000000000001" customHeight="1">
      <c r="A153" s="780"/>
      <c r="B153" s="782"/>
      <c r="C153" s="4" t="s">
        <v>10</v>
      </c>
      <c r="D153" s="4" t="s">
        <v>77</v>
      </c>
      <c r="E153" s="4" t="s">
        <v>78</v>
      </c>
      <c r="F153" s="54" t="s">
        <v>79</v>
      </c>
      <c r="G153" s="54" t="s">
        <v>79</v>
      </c>
      <c r="H153" s="4" t="s">
        <v>12</v>
      </c>
    </row>
    <row r="154" spans="1:8" s="350" customFormat="1" ht="17.100000000000001" customHeight="1">
      <c r="A154" s="135">
        <v>1</v>
      </c>
      <c r="B154" s="20" t="s">
        <v>245</v>
      </c>
      <c r="C154" s="110">
        <f>Distt.Major!C11</f>
        <v>1</v>
      </c>
      <c r="D154" s="110">
        <f>Distt.Major!D11</f>
        <v>4.75</v>
      </c>
      <c r="E154" s="110">
        <f>Distt.Major!E11</f>
        <v>0</v>
      </c>
      <c r="F154" s="110">
        <f>Distt.Major!F11</f>
        <v>0</v>
      </c>
      <c r="G154" s="110">
        <f>Distt.Major!G11</f>
        <v>13720</v>
      </c>
      <c r="H154" s="110">
        <f>Distt.Major!H11</f>
        <v>0</v>
      </c>
    </row>
    <row r="155" spans="1:8" s="350" customFormat="1" ht="17.100000000000001" customHeight="1">
      <c r="A155" s="135">
        <v>2</v>
      </c>
      <c r="B155" s="20" t="s">
        <v>265</v>
      </c>
      <c r="C155" s="135">
        <f>Distt.Major!C125</f>
        <v>1</v>
      </c>
      <c r="D155" s="135">
        <f>Distt.Major!D125</f>
        <v>5</v>
      </c>
      <c r="E155" s="135">
        <f>Distt.Major!E125</f>
        <v>0</v>
      </c>
      <c r="F155" s="135">
        <f>Distt.Major!F125</f>
        <v>0</v>
      </c>
      <c r="G155" s="135">
        <f>Distt.Major!G125</f>
        <v>0</v>
      </c>
      <c r="H155" s="135">
        <f>Distt.Major!H125</f>
        <v>0</v>
      </c>
    </row>
    <row r="156" spans="1:8" s="350" customFormat="1" ht="17.100000000000001" customHeight="1">
      <c r="A156" s="773" t="s">
        <v>49</v>
      </c>
      <c r="B156" s="774"/>
      <c r="C156" s="256">
        <f t="shared" ref="C156:H156" si="18">SUM(C154:C155)</f>
        <v>2</v>
      </c>
      <c r="D156" s="257">
        <f t="shared" si="18"/>
        <v>9.75</v>
      </c>
      <c r="E156" s="258">
        <f t="shared" si="18"/>
        <v>0</v>
      </c>
      <c r="F156" s="481">
        <f t="shared" si="18"/>
        <v>0</v>
      </c>
      <c r="G156" s="258">
        <f t="shared" si="18"/>
        <v>13720</v>
      </c>
      <c r="H156" s="258">
        <f t="shared" si="18"/>
        <v>0</v>
      </c>
    </row>
    <row r="157" spans="1:8" s="350" customFormat="1" ht="17.100000000000001" customHeight="1"/>
    <row r="158" spans="1:8" s="350" customFormat="1" ht="17.100000000000001" customHeight="1">
      <c r="B158" s="492"/>
      <c r="C158" s="21"/>
      <c r="D158" s="785" t="s">
        <v>41</v>
      </c>
      <c r="E158" s="785"/>
      <c r="F158" s="496"/>
      <c r="G158" s="496"/>
      <c r="H158" s="496"/>
    </row>
    <row r="159" spans="1:8" s="350" customFormat="1" ht="17.100000000000001" customHeight="1">
      <c r="A159" s="779" t="s">
        <v>2</v>
      </c>
      <c r="B159" s="781" t="s">
        <v>275</v>
      </c>
      <c r="C159" s="709" t="s">
        <v>4</v>
      </c>
      <c r="D159" s="709" t="s">
        <v>5</v>
      </c>
      <c r="E159" s="709" t="s">
        <v>6</v>
      </c>
      <c r="F159" s="709" t="s">
        <v>7</v>
      </c>
      <c r="G159" s="709" t="s">
        <v>8</v>
      </c>
      <c r="H159" s="709" t="s">
        <v>9</v>
      </c>
    </row>
    <row r="160" spans="1:8" s="350" customFormat="1" ht="17.100000000000001" customHeight="1">
      <c r="A160" s="780"/>
      <c r="B160" s="782"/>
      <c r="C160" s="4" t="s">
        <v>10</v>
      </c>
      <c r="D160" s="4" t="s">
        <v>77</v>
      </c>
      <c r="E160" s="4" t="s">
        <v>78</v>
      </c>
      <c r="F160" s="54" t="s">
        <v>79</v>
      </c>
      <c r="G160" s="54" t="s">
        <v>79</v>
      </c>
      <c r="H160" s="4" t="s">
        <v>12</v>
      </c>
    </row>
    <row r="161" spans="1:8" s="350" customFormat="1" ht="17.100000000000001" customHeight="1">
      <c r="A161" s="135">
        <v>1</v>
      </c>
      <c r="B161" s="20" t="s">
        <v>272</v>
      </c>
      <c r="C161" s="135">
        <f>Distt.Major!C167</f>
        <v>3</v>
      </c>
      <c r="D161" s="135">
        <f>Distt.Major!D167</f>
        <v>1673.38</v>
      </c>
      <c r="E161" s="135">
        <f>Distt.Major!E167</f>
        <v>1584479</v>
      </c>
      <c r="F161" s="135">
        <f>Distt.Major!F167</f>
        <v>3168958000</v>
      </c>
      <c r="G161" s="135">
        <f>Distt.Major!G167</f>
        <v>542019000</v>
      </c>
      <c r="H161" s="135">
        <f>Distt.Major!H167</f>
        <v>615</v>
      </c>
    </row>
    <row r="162" spans="1:8" s="350" customFormat="1" ht="17.100000000000001" customHeight="1">
      <c r="A162" s="773" t="s">
        <v>49</v>
      </c>
      <c r="B162" s="774"/>
      <c r="C162" s="256">
        <f t="shared" ref="C162:H162" si="19">SUM(C161)</f>
        <v>3</v>
      </c>
      <c r="D162" s="257">
        <f t="shared" si="19"/>
        <v>1673.38</v>
      </c>
      <c r="E162" s="256">
        <f t="shared" si="19"/>
        <v>1584479</v>
      </c>
      <c r="F162" s="256">
        <f t="shared" si="19"/>
        <v>3168958000</v>
      </c>
      <c r="G162" s="256">
        <f t="shared" si="19"/>
        <v>542019000</v>
      </c>
      <c r="H162" s="256">
        <f t="shared" si="19"/>
        <v>615</v>
      </c>
    </row>
    <row r="163" spans="1:8" s="350" customFormat="1" ht="17.100000000000001" customHeight="1">
      <c r="A163" s="487"/>
      <c r="B163" s="488"/>
      <c r="C163" s="489"/>
      <c r="D163" s="490"/>
      <c r="E163" s="491"/>
      <c r="F163" s="491"/>
      <c r="G163" s="491"/>
      <c r="H163" s="489"/>
    </row>
    <row r="164" spans="1:8" s="350" customFormat="1" ht="17.100000000000001" customHeight="1">
      <c r="A164" s="492"/>
      <c r="B164" s="493"/>
      <c r="C164" s="494"/>
      <c r="D164" s="785" t="s">
        <v>42</v>
      </c>
      <c r="E164" s="785"/>
      <c r="F164" s="496"/>
      <c r="G164" s="496"/>
      <c r="H164" s="494"/>
    </row>
    <row r="165" spans="1:8" s="350" customFormat="1" ht="17.100000000000001" customHeight="1">
      <c r="A165" s="779" t="s">
        <v>2</v>
      </c>
      <c r="B165" s="781" t="s">
        <v>275</v>
      </c>
      <c r="C165" s="709" t="s">
        <v>4</v>
      </c>
      <c r="D165" s="709" t="s">
        <v>5</v>
      </c>
      <c r="E165" s="709" t="s">
        <v>6</v>
      </c>
      <c r="F165" s="709" t="s">
        <v>7</v>
      </c>
      <c r="G165" s="709" t="s">
        <v>8</v>
      </c>
      <c r="H165" s="709" t="s">
        <v>9</v>
      </c>
    </row>
    <row r="166" spans="1:8" s="350" customFormat="1" ht="17.100000000000001" customHeight="1">
      <c r="A166" s="780"/>
      <c r="B166" s="782"/>
      <c r="C166" s="4" t="s">
        <v>10</v>
      </c>
      <c r="D166" s="4" t="s">
        <v>77</v>
      </c>
      <c r="E166" s="4" t="s">
        <v>78</v>
      </c>
      <c r="F166" s="54" t="s">
        <v>79</v>
      </c>
      <c r="G166" s="54" t="s">
        <v>79</v>
      </c>
      <c r="H166" s="4" t="s">
        <v>12</v>
      </c>
    </row>
    <row r="167" spans="1:8" s="350" customFormat="1" ht="17.100000000000001" customHeight="1">
      <c r="A167" s="135">
        <v>1</v>
      </c>
      <c r="B167" s="499" t="s">
        <v>248</v>
      </c>
      <c r="C167" s="135">
        <f>Distt.Major!C37</f>
        <v>3</v>
      </c>
      <c r="D167" s="135">
        <f>Distt.Major!D37</f>
        <v>480</v>
      </c>
      <c r="E167" s="135">
        <f>Distt.Major!E37</f>
        <v>1800</v>
      </c>
      <c r="F167" s="135">
        <f>Distt.Major!F37</f>
        <v>1440000</v>
      </c>
      <c r="G167" s="135">
        <f>Distt.Major!G37</f>
        <v>1411076</v>
      </c>
      <c r="H167" s="135">
        <f>Distt.Major!H37</f>
        <v>16</v>
      </c>
    </row>
    <row r="168" spans="1:8" s="350" customFormat="1" ht="17.100000000000001" customHeight="1">
      <c r="A168" s="135">
        <v>2</v>
      </c>
      <c r="B168" s="20" t="s">
        <v>354</v>
      </c>
      <c r="C168" s="135">
        <f>Distt.Major!C56</f>
        <v>1</v>
      </c>
      <c r="D168" s="135">
        <f>Distt.Major!D56</f>
        <v>531</v>
      </c>
      <c r="E168" s="135">
        <f>Distt.Major!E56</f>
        <v>0</v>
      </c>
      <c r="F168" s="135">
        <f>Distt.Major!F56</f>
        <v>0</v>
      </c>
      <c r="G168" s="135">
        <f>Distt.Major!G56</f>
        <v>290000</v>
      </c>
      <c r="H168" s="135">
        <f>Distt.Major!H56</f>
        <v>3</v>
      </c>
    </row>
    <row r="169" spans="1:8" s="350" customFormat="1" ht="17.100000000000001" customHeight="1">
      <c r="A169" s="135">
        <v>3</v>
      </c>
      <c r="B169" s="20" t="s">
        <v>272</v>
      </c>
      <c r="C169" s="186">
        <f>Distt.Major!C174</f>
        <v>1</v>
      </c>
      <c r="D169" s="186">
        <f>Distt.Major!D174</f>
        <v>4.95</v>
      </c>
      <c r="E169" s="186">
        <f>Distt.Major!E174</f>
        <v>0</v>
      </c>
      <c r="F169" s="186">
        <f>Distt.Major!F174</f>
        <v>0</v>
      </c>
      <c r="G169" s="186">
        <f>Distt.Major!G174</f>
        <v>0</v>
      </c>
      <c r="H169" s="186">
        <f>Distt.Major!H174</f>
        <v>0</v>
      </c>
    </row>
    <row r="170" spans="1:8" s="350" customFormat="1" ht="17.100000000000001" customHeight="1">
      <c r="A170" s="929" t="s">
        <v>49</v>
      </c>
      <c r="B170" s="930"/>
      <c r="C170" s="256">
        <f>SUM(C167:C169)</f>
        <v>5</v>
      </c>
      <c r="D170" s="257">
        <f t="shared" ref="D170:H170" si="20">SUM(D167:D169)</f>
        <v>1015.95</v>
      </c>
      <c r="E170" s="258">
        <f t="shared" si="20"/>
        <v>1800</v>
      </c>
      <c r="F170" s="258">
        <f t="shared" si="20"/>
        <v>1440000</v>
      </c>
      <c r="G170" s="258">
        <f t="shared" si="20"/>
        <v>1701076</v>
      </c>
      <c r="H170" s="256">
        <f t="shared" si="20"/>
        <v>19</v>
      </c>
    </row>
    <row r="171" spans="1:8" s="350" customFormat="1" ht="17.100000000000001" customHeight="1">
      <c r="A171" s="487"/>
      <c r="B171" s="488"/>
      <c r="C171" s="489"/>
      <c r="D171" s="490"/>
      <c r="E171" s="491"/>
      <c r="F171" s="491"/>
      <c r="G171" s="491"/>
      <c r="H171" s="489"/>
    </row>
    <row r="172" spans="1:8" s="350" customFormat="1" ht="17.100000000000001" customHeight="1"/>
    <row r="173" spans="1:8" s="350" customFormat="1" ht="17.100000000000001" customHeight="1">
      <c r="A173" s="492"/>
      <c r="B173" s="493"/>
      <c r="C173" s="494"/>
      <c r="D173" s="785" t="s">
        <v>125</v>
      </c>
      <c r="E173" s="785"/>
      <c r="F173" s="496"/>
      <c r="G173" s="496"/>
      <c r="H173" s="494"/>
    </row>
    <row r="174" spans="1:8" s="350" customFormat="1" ht="17.100000000000001" customHeight="1">
      <c r="A174" s="779" t="s">
        <v>2</v>
      </c>
      <c r="B174" s="781" t="s">
        <v>275</v>
      </c>
      <c r="C174" s="709" t="s">
        <v>4</v>
      </c>
      <c r="D174" s="709" t="s">
        <v>5</v>
      </c>
      <c r="E174" s="709" t="s">
        <v>6</v>
      </c>
      <c r="F174" s="709" t="s">
        <v>7</v>
      </c>
      <c r="G174" s="709" t="s">
        <v>8</v>
      </c>
      <c r="H174" s="709" t="s">
        <v>9</v>
      </c>
    </row>
    <row r="175" spans="1:8" s="350" customFormat="1" ht="17.100000000000001" customHeight="1">
      <c r="A175" s="780"/>
      <c r="B175" s="782"/>
      <c r="C175" s="4" t="s">
        <v>10</v>
      </c>
      <c r="D175" s="4" t="s">
        <v>77</v>
      </c>
      <c r="E175" s="4" t="s">
        <v>78</v>
      </c>
      <c r="F175" s="54" t="s">
        <v>79</v>
      </c>
      <c r="G175" s="54" t="s">
        <v>79</v>
      </c>
      <c r="H175" s="4" t="s">
        <v>12</v>
      </c>
    </row>
    <row r="176" spans="1:8" s="350" customFormat="1" ht="17.100000000000001" customHeight="1">
      <c r="A176" s="135">
        <v>1</v>
      </c>
      <c r="B176" s="499" t="s">
        <v>285</v>
      </c>
      <c r="C176" s="135">
        <f>Distt.Major!C36</f>
        <v>11</v>
      </c>
      <c r="D176" s="135">
        <f>Distt.Major!D36</f>
        <v>115.59</v>
      </c>
      <c r="E176" s="135">
        <f>Distt.Major!E36</f>
        <v>12120</v>
      </c>
      <c r="F176" s="135">
        <f>Distt.Major!F36</f>
        <v>2666400</v>
      </c>
      <c r="G176" s="135">
        <f>Distt.Major!G36</f>
        <v>392966</v>
      </c>
      <c r="H176" s="135">
        <f>Distt.Major!H36</f>
        <v>38</v>
      </c>
    </row>
    <row r="177" spans="1:8" s="350" customFormat="1" ht="17.100000000000001" customHeight="1">
      <c r="A177" s="135">
        <v>2</v>
      </c>
      <c r="B177" s="20" t="s">
        <v>259</v>
      </c>
      <c r="C177" s="110">
        <f>Distt.Major!C89</f>
        <v>13</v>
      </c>
      <c r="D177" s="110">
        <f>Distt.Major!D89</f>
        <v>105.944</v>
      </c>
      <c r="E177" s="110">
        <f>Distt.Major!E89</f>
        <v>15680</v>
      </c>
      <c r="F177" s="110">
        <f>Distt.Major!F89</f>
        <v>12544000</v>
      </c>
      <c r="G177" s="110">
        <f>Distt.Major!G89</f>
        <v>1129000</v>
      </c>
      <c r="H177" s="110">
        <f>Distt.Major!H89</f>
        <v>75</v>
      </c>
    </row>
    <row r="178" spans="1:8" s="350" customFormat="1" ht="17.100000000000001" customHeight="1">
      <c r="A178" s="929" t="s">
        <v>49</v>
      </c>
      <c r="B178" s="930"/>
      <c r="C178" s="256">
        <f t="shared" ref="C178:H178" si="21">SUM(C176:C177)</f>
        <v>24</v>
      </c>
      <c r="D178" s="257">
        <f t="shared" si="21"/>
        <v>221.53399999999999</v>
      </c>
      <c r="E178" s="258">
        <f t="shared" si="21"/>
        <v>27800</v>
      </c>
      <c r="F178" s="258">
        <f t="shared" si="21"/>
        <v>15210400</v>
      </c>
      <c r="G178" s="258">
        <f t="shared" si="21"/>
        <v>1521966</v>
      </c>
      <c r="H178" s="258">
        <f t="shared" si="21"/>
        <v>113</v>
      </c>
    </row>
    <row r="179" spans="1:8" s="350" customFormat="1" ht="17.100000000000001" customHeight="1">
      <c r="A179" s="365"/>
      <c r="B179" s="500"/>
      <c r="C179" s="494"/>
      <c r="D179" s="501"/>
      <c r="E179" s="502"/>
      <c r="F179" s="502"/>
      <c r="G179" s="502"/>
      <c r="H179" s="502"/>
    </row>
    <row r="180" spans="1:8" s="350" customFormat="1" ht="17.100000000000001" customHeight="1">
      <c r="A180" s="492"/>
      <c r="B180" s="493"/>
      <c r="C180" s="494"/>
      <c r="D180" s="785" t="s">
        <v>46</v>
      </c>
      <c r="E180" s="785"/>
      <c r="F180" s="496"/>
      <c r="G180" s="496"/>
      <c r="H180" s="494"/>
    </row>
    <row r="181" spans="1:8" s="350" customFormat="1" ht="17.100000000000001" customHeight="1">
      <c r="A181" s="779" t="s">
        <v>2</v>
      </c>
      <c r="B181" s="781" t="s">
        <v>275</v>
      </c>
      <c r="C181" s="709" t="s">
        <v>4</v>
      </c>
      <c r="D181" s="709" t="s">
        <v>5</v>
      </c>
      <c r="E181" s="709" t="s">
        <v>6</v>
      </c>
      <c r="F181" s="709" t="s">
        <v>7</v>
      </c>
      <c r="G181" s="709" t="s">
        <v>8</v>
      </c>
      <c r="H181" s="709" t="s">
        <v>9</v>
      </c>
    </row>
    <row r="182" spans="1:8" s="350" customFormat="1" ht="17.100000000000001" customHeight="1">
      <c r="A182" s="780"/>
      <c r="B182" s="782"/>
      <c r="C182" s="4" t="s">
        <v>10</v>
      </c>
      <c r="D182" s="4" t="s">
        <v>77</v>
      </c>
      <c r="E182" s="4" t="s">
        <v>78</v>
      </c>
      <c r="F182" s="54" t="s">
        <v>79</v>
      </c>
      <c r="G182" s="54" t="s">
        <v>79</v>
      </c>
      <c r="H182" s="4" t="s">
        <v>12</v>
      </c>
    </row>
    <row r="183" spans="1:8" s="350" customFormat="1" ht="17.100000000000001" customHeight="1">
      <c r="A183" s="135">
        <v>1</v>
      </c>
      <c r="B183" s="20" t="s">
        <v>352</v>
      </c>
      <c r="C183" s="110">
        <f>Distt.Major!C14</f>
        <v>2</v>
      </c>
      <c r="D183" s="110">
        <f>Distt.Major!D14</f>
        <v>30.32</v>
      </c>
      <c r="E183" s="110">
        <f>Distt.Major!E14</f>
        <v>1030</v>
      </c>
      <c r="F183" s="110">
        <f>Distt.Major!F14</f>
        <v>0</v>
      </c>
      <c r="G183" s="110">
        <f>Distt.Major!G14</f>
        <v>279466</v>
      </c>
      <c r="H183" s="110">
        <f>Distt.Major!H14</f>
        <v>5</v>
      </c>
    </row>
    <row r="184" spans="1:8" s="350" customFormat="1" ht="17.100000000000001" customHeight="1">
      <c r="A184" s="773" t="s">
        <v>49</v>
      </c>
      <c r="B184" s="774"/>
      <c r="C184" s="256">
        <f t="shared" ref="C184:H184" si="22">SUM(C183:C183)</f>
        <v>2</v>
      </c>
      <c r="D184" s="257">
        <f t="shared" si="22"/>
        <v>30.32</v>
      </c>
      <c r="E184" s="256">
        <f t="shared" si="22"/>
        <v>1030</v>
      </c>
      <c r="F184" s="256">
        <f t="shared" si="22"/>
        <v>0</v>
      </c>
      <c r="G184" s="256">
        <f t="shared" si="22"/>
        <v>279466</v>
      </c>
      <c r="H184" s="256">
        <f t="shared" si="22"/>
        <v>5</v>
      </c>
    </row>
    <row r="185" spans="1:8" s="350" customFormat="1" ht="17.100000000000001" customHeight="1"/>
    <row r="186" spans="1:8" s="350" customFormat="1" ht="17.100000000000001" customHeight="1">
      <c r="A186" s="492"/>
      <c r="B186" s="493"/>
      <c r="C186" s="494"/>
      <c r="D186" s="785" t="s">
        <v>47</v>
      </c>
      <c r="E186" s="785"/>
      <c r="F186" s="496"/>
      <c r="G186" s="496"/>
      <c r="H186" s="494"/>
    </row>
    <row r="187" spans="1:8" s="350" customFormat="1" ht="17.100000000000001" customHeight="1">
      <c r="A187" s="779" t="s">
        <v>2</v>
      </c>
      <c r="B187" s="781" t="s">
        <v>275</v>
      </c>
      <c r="C187" s="709" t="s">
        <v>4</v>
      </c>
      <c r="D187" s="709" t="s">
        <v>5</v>
      </c>
      <c r="E187" s="709" t="s">
        <v>6</v>
      </c>
      <c r="F187" s="709" t="s">
        <v>7</v>
      </c>
      <c r="G187" s="709" t="s">
        <v>8</v>
      </c>
      <c r="H187" s="709" t="s">
        <v>9</v>
      </c>
    </row>
    <row r="188" spans="1:8" s="350" customFormat="1" ht="17.100000000000001" customHeight="1">
      <c r="A188" s="780"/>
      <c r="B188" s="782"/>
      <c r="C188" s="4" t="s">
        <v>10</v>
      </c>
      <c r="D188" s="4" t="s">
        <v>77</v>
      </c>
      <c r="E188" s="4" t="s">
        <v>78</v>
      </c>
      <c r="F188" s="54" t="s">
        <v>79</v>
      </c>
      <c r="G188" s="54" t="s">
        <v>79</v>
      </c>
      <c r="H188" s="4" t="s">
        <v>12</v>
      </c>
    </row>
    <row r="189" spans="1:8" s="350" customFormat="1" ht="17.100000000000001" customHeight="1">
      <c r="A189" s="135">
        <v>1</v>
      </c>
      <c r="B189" s="196" t="s">
        <v>245</v>
      </c>
      <c r="C189" s="112">
        <f>Distt.Major!C8</f>
        <v>11</v>
      </c>
      <c r="D189" s="112">
        <f>Distt.Major!D8</f>
        <v>104.55</v>
      </c>
      <c r="E189" s="112">
        <f>Distt.Major!E8</f>
        <v>15128</v>
      </c>
      <c r="F189" s="112">
        <f>Distt.Major!F8</f>
        <v>12102400</v>
      </c>
      <c r="G189" s="112">
        <f>Distt.Major!G8</f>
        <v>1952481</v>
      </c>
      <c r="H189" s="112">
        <f>Distt.Major!H8</f>
        <v>11</v>
      </c>
    </row>
    <row r="190" spans="1:8" s="350" customFormat="1" ht="17.100000000000001" customHeight="1">
      <c r="A190" s="135">
        <v>2</v>
      </c>
      <c r="B190" s="196" t="s">
        <v>353</v>
      </c>
      <c r="C190" s="102">
        <f>Distt.Major!C124</f>
        <v>2</v>
      </c>
      <c r="D190" s="102">
        <f>Distt.Major!D124</f>
        <v>28.87</v>
      </c>
      <c r="E190" s="102">
        <f>Distt.Major!E124</f>
        <v>72</v>
      </c>
      <c r="F190" s="102">
        <f>Distt.Major!F124</f>
        <v>57600</v>
      </c>
      <c r="G190" s="102">
        <f>Distt.Major!G124</f>
        <v>152850</v>
      </c>
      <c r="H190" s="102">
        <f>Distt.Major!H124</f>
        <v>4</v>
      </c>
    </row>
    <row r="191" spans="1:8" s="350" customFormat="1" ht="17.100000000000001" customHeight="1">
      <c r="A191" s="135">
        <v>3</v>
      </c>
      <c r="B191" s="196" t="s">
        <v>270</v>
      </c>
      <c r="C191" s="184">
        <f>Distt.Major!C150</f>
        <v>2</v>
      </c>
      <c r="D191" s="184" t="str">
        <f>Distt.Major!D150</f>
        <v>49-48</v>
      </c>
      <c r="E191" s="184">
        <f>Distt.Major!E150</f>
        <v>157284</v>
      </c>
      <c r="F191" s="184">
        <f>Distt.Major!F150</f>
        <v>155069130</v>
      </c>
      <c r="G191" s="184">
        <f>Distt.Major!G150</f>
        <v>20601000</v>
      </c>
      <c r="H191" s="184">
        <f>Distt.Major!H150</f>
        <v>240</v>
      </c>
    </row>
    <row r="192" spans="1:8" s="350" customFormat="1" ht="17.100000000000001" customHeight="1">
      <c r="A192" s="135">
        <v>4</v>
      </c>
      <c r="B192" s="196" t="s">
        <v>272</v>
      </c>
      <c r="C192" s="135">
        <f>Distt.Major!C171</f>
        <v>1</v>
      </c>
      <c r="D192" s="135">
        <f>Distt.Major!D171</f>
        <v>112.5</v>
      </c>
      <c r="E192" s="135">
        <f>Distt.Major!E171</f>
        <v>0</v>
      </c>
      <c r="F192" s="135">
        <f>Distt.Major!F171</f>
        <v>0</v>
      </c>
      <c r="G192" s="135">
        <f>Distt.Major!G171</f>
        <v>0</v>
      </c>
      <c r="H192" s="135">
        <f>Distt.Major!H171</f>
        <v>0</v>
      </c>
    </row>
    <row r="193" spans="1:8" s="350" customFormat="1" ht="17.100000000000001" customHeight="1">
      <c r="A193" s="773" t="s">
        <v>49</v>
      </c>
      <c r="B193" s="774"/>
      <c r="C193" s="256">
        <f>SUM(C189:C192)</f>
        <v>16</v>
      </c>
      <c r="D193" s="257">
        <f t="shared" ref="D193:H193" si="23">SUM(D189:D192)</f>
        <v>245.92</v>
      </c>
      <c r="E193" s="258">
        <f t="shared" si="23"/>
        <v>172484</v>
      </c>
      <c r="F193" s="258">
        <f t="shared" si="23"/>
        <v>167229130</v>
      </c>
      <c r="G193" s="258">
        <f t="shared" si="23"/>
        <v>22706331</v>
      </c>
      <c r="H193" s="256">
        <f t="shared" si="23"/>
        <v>255</v>
      </c>
    </row>
    <row r="196" spans="1:8">
      <c r="B196" s="103"/>
      <c r="C196" s="22"/>
      <c r="D196" s="23"/>
      <c r="E196" s="24"/>
      <c r="F196" s="25"/>
      <c r="G196" s="25"/>
      <c r="H196" s="23"/>
    </row>
    <row r="197" spans="1:8" ht="34.5">
      <c r="A197" s="933" t="s">
        <v>0</v>
      </c>
      <c r="B197" s="766"/>
      <c r="C197" s="766"/>
      <c r="D197" s="766"/>
      <c r="E197" s="766"/>
      <c r="F197" s="766"/>
      <c r="G197" s="766"/>
      <c r="H197" s="766"/>
    </row>
    <row r="198" spans="1:8" ht="25.5">
      <c r="A198" s="927" t="s">
        <v>128</v>
      </c>
      <c r="B198" s="928"/>
      <c r="C198" s="928"/>
      <c r="D198" s="928"/>
      <c r="E198" s="928"/>
      <c r="F198" s="928"/>
      <c r="G198" s="928"/>
      <c r="H198" s="928"/>
    </row>
    <row r="199" spans="1:8" ht="22.5">
      <c r="A199" s="931" t="s">
        <v>319</v>
      </c>
      <c r="B199" s="932"/>
      <c r="C199" s="932"/>
      <c r="D199" s="932"/>
      <c r="E199" s="932"/>
      <c r="F199" s="932"/>
      <c r="G199" s="932"/>
      <c r="H199" s="932"/>
    </row>
    <row r="200" spans="1:8" ht="15.75">
      <c r="B200" s="104"/>
      <c r="C200" s="26"/>
      <c r="D200" s="68"/>
      <c r="E200" s="27"/>
      <c r="F200" s="105"/>
      <c r="G200" s="94"/>
      <c r="H200" s="94"/>
    </row>
    <row r="201" spans="1:8" s="350" customFormat="1" ht="17.100000000000001" customHeight="1">
      <c r="A201" s="788" t="s">
        <v>2</v>
      </c>
      <c r="B201" s="781" t="s">
        <v>325</v>
      </c>
      <c r="C201" s="95" t="s">
        <v>4</v>
      </c>
      <c r="D201" s="95" t="s">
        <v>5</v>
      </c>
      <c r="E201" s="95" t="s">
        <v>6</v>
      </c>
      <c r="F201" s="95" t="s">
        <v>7</v>
      </c>
      <c r="G201" s="95" t="s">
        <v>8</v>
      </c>
      <c r="H201" s="95" t="s">
        <v>9</v>
      </c>
    </row>
    <row r="202" spans="1:8" s="350" customFormat="1" ht="17.100000000000001" customHeight="1">
      <c r="A202" s="789"/>
      <c r="B202" s="782"/>
      <c r="C202" s="96" t="s">
        <v>10</v>
      </c>
      <c r="D202" s="96" t="s">
        <v>77</v>
      </c>
      <c r="E202" s="96" t="s">
        <v>78</v>
      </c>
      <c r="F202" s="626" t="s">
        <v>79</v>
      </c>
      <c r="G202" s="626" t="s">
        <v>79</v>
      </c>
      <c r="H202" s="96" t="s">
        <v>12</v>
      </c>
    </row>
    <row r="203" spans="1:8" s="350" customFormat="1" ht="17.100000000000001" customHeight="1">
      <c r="A203" s="627">
        <v>1</v>
      </c>
      <c r="B203" s="724" t="s">
        <v>385</v>
      </c>
      <c r="C203" s="629">
        <f>C9</f>
        <v>0</v>
      </c>
      <c r="D203" s="629">
        <f t="shared" ref="D203:H203" si="24">D9</f>
        <v>0</v>
      </c>
      <c r="E203" s="629">
        <f t="shared" si="24"/>
        <v>0</v>
      </c>
      <c r="F203" s="629">
        <f t="shared" si="24"/>
        <v>0</v>
      </c>
      <c r="G203" s="629">
        <f t="shared" si="24"/>
        <v>0</v>
      </c>
      <c r="H203" s="629">
        <f t="shared" si="24"/>
        <v>0</v>
      </c>
    </row>
    <row r="204" spans="1:8" s="350" customFormat="1" ht="17.100000000000001" customHeight="1">
      <c r="A204" s="627">
        <v>2</v>
      </c>
      <c r="B204" s="724" t="s">
        <v>386</v>
      </c>
      <c r="C204" s="629">
        <f>C16</f>
        <v>3</v>
      </c>
      <c r="D204" s="629">
        <f t="shared" ref="D204:H204" si="25">D16</f>
        <v>14.335000000000001</v>
      </c>
      <c r="E204" s="629">
        <f t="shared" si="25"/>
        <v>0</v>
      </c>
      <c r="F204" s="629">
        <f t="shared" si="25"/>
        <v>0</v>
      </c>
      <c r="G204" s="629">
        <f t="shared" si="25"/>
        <v>233963</v>
      </c>
      <c r="H204" s="629">
        <f t="shared" si="25"/>
        <v>12</v>
      </c>
    </row>
    <row r="205" spans="1:8" s="350" customFormat="1" ht="17.100000000000001" customHeight="1">
      <c r="A205" s="627">
        <v>3</v>
      </c>
      <c r="B205" s="628" t="s">
        <v>338</v>
      </c>
      <c r="C205" s="629">
        <f>C36</f>
        <v>1</v>
      </c>
      <c r="D205" s="629">
        <f t="shared" ref="D205:H205" si="26">D36</f>
        <v>123.5</v>
      </c>
      <c r="E205" s="629">
        <f t="shared" si="26"/>
        <v>3221.49</v>
      </c>
      <c r="F205" s="629">
        <f t="shared" si="26"/>
        <v>0</v>
      </c>
      <c r="G205" s="629">
        <f t="shared" si="26"/>
        <v>323000</v>
      </c>
      <c r="H205" s="629">
        <f t="shared" si="26"/>
        <v>6</v>
      </c>
    </row>
    <row r="206" spans="1:8" s="350" customFormat="1" ht="17.100000000000001" customHeight="1">
      <c r="A206" s="627">
        <v>4</v>
      </c>
      <c r="B206" s="157" t="s">
        <v>14</v>
      </c>
      <c r="C206" s="158">
        <f t="shared" ref="C206:H206" si="27">C44</f>
        <v>0</v>
      </c>
      <c r="D206" s="630">
        <f t="shared" si="27"/>
        <v>0</v>
      </c>
      <c r="E206" s="631">
        <f t="shared" si="27"/>
        <v>0</v>
      </c>
      <c r="F206" s="150">
        <f t="shared" si="27"/>
        <v>0</v>
      </c>
      <c r="G206" s="150">
        <f t="shared" si="27"/>
        <v>0</v>
      </c>
      <c r="H206" s="158">
        <f t="shared" si="27"/>
        <v>0</v>
      </c>
    </row>
    <row r="207" spans="1:8" s="350" customFormat="1" ht="17.100000000000001" customHeight="1">
      <c r="A207" s="627">
        <v>5</v>
      </c>
      <c r="B207" s="264" t="s">
        <v>15</v>
      </c>
      <c r="C207" s="158">
        <f t="shared" ref="C207:H207" si="28">C50</f>
        <v>3</v>
      </c>
      <c r="D207" s="630">
        <f t="shared" si="28"/>
        <v>706.75</v>
      </c>
      <c r="E207" s="150">
        <f t="shared" si="28"/>
        <v>1103992</v>
      </c>
      <c r="F207" s="150">
        <f t="shared" si="28"/>
        <v>2207984000</v>
      </c>
      <c r="G207" s="150">
        <f t="shared" si="28"/>
        <v>169828000</v>
      </c>
      <c r="H207" s="158">
        <f t="shared" si="28"/>
        <v>1890</v>
      </c>
    </row>
    <row r="208" spans="1:8" s="350" customFormat="1" ht="17.100000000000001" customHeight="1">
      <c r="A208" s="627">
        <v>6</v>
      </c>
      <c r="B208" s="724" t="s">
        <v>387</v>
      </c>
      <c r="C208" s="158">
        <f>C29</f>
        <v>1</v>
      </c>
      <c r="D208" s="158">
        <f t="shared" ref="D208:H208" si="29">D29</f>
        <v>46.32</v>
      </c>
      <c r="E208" s="158">
        <f t="shared" si="29"/>
        <v>0</v>
      </c>
      <c r="F208" s="158">
        <f t="shared" si="29"/>
        <v>0</v>
      </c>
      <c r="G208" s="158">
        <f t="shared" si="29"/>
        <v>185280</v>
      </c>
      <c r="H208" s="158">
        <f t="shared" si="29"/>
        <v>4</v>
      </c>
    </row>
    <row r="209" spans="1:8" s="350" customFormat="1" ht="17.100000000000001" customHeight="1">
      <c r="A209" s="627">
        <v>7</v>
      </c>
      <c r="B209" s="724" t="s">
        <v>388</v>
      </c>
      <c r="C209" s="158">
        <f>C23</f>
        <v>0</v>
      </c>
      <c r="D209" s="158">
        <f t="shared" ref="D209:H209" si="30">D23</f>
        <v>0</v>
      </c>
      <c r="E209" s="158">
        <f t="shared" si="30"/>
        <v>0</v>
      </c>
      <c r="F209" s="158">
        <f t="shared" si="30"/>
        <v>0</v>
      </c>
      <c r="G209" s="158">
        <f t="shared" si="30"/>
        <v>0</v>
      </c>
      <c r="H209" s="158">
        <f t="shared" si="30"/>
        <v>0</v>
      </c>
    </row>
    <row r="210" spans="1:8" s="350" customFormat="1" ht="17.100000000000001" customHeight="1">
      <c r="A210" s="627">
        <v>8</v>
      </c>
      <c r="B210" s="157" t="s">
        <v>16</v>
      </c>
      <c r="C210" s="158">
        <f t="shared" ref="C210:H210" si="31">C60</f>
        <v>17</v>
      </c>
      <c r="D210" s="630">
        <f t="shared" si="31"/>
        <v>2235.0933999999997</v>
      </c>
      <c r="E210" s="150">
        <f t="shared" si="31"/>
        <v>4133870</v>
      </c>
      <c r="F210" s="150">
        <f t="shared" si="31"/>
        <v>7951188600</v>
      </c>
      <c r="G210" s="158">
        <f t="shared" si="31"/>
        <v>308467234</v>
      </c>
      <c r="H210" s="158">
        <f t="shared" si="31"/>
        <v>992</v>
      </c>
    </row>
    <row r="211" spans="1:8" s="350" customFormat="1" ht="17.100000000000001" customHeight="1">
      <c r="A211" s="627">
        <v>9</v>
      </c>
      <c r="B211" s="264" t="s">
        <v>320</v>
      </c>
      <c r="C211" s="158">
        <f t="shared" ref="C211:H211" si="32">C70</f>
        <v>5</v>
      </c>
      <c r="D211" s="630">
        <f t="shared" si="32"/>
        <v>2179.23</v>
      </c>
      <c r="E211" s="150">
        <f t="shared" si="32"/>
        <v>5464730.6919999998</v>
      </c>
      <c r="F211" s="150">
        <f t="shared" si="32"/>
        <v>11475934453.200001</v>
      </c>
      <c r="G211" s="158">
        <f t="shared" si="32"/>
        <v>8180719037</v>
      </c>
      <c r="H211" s="158">
        <f t="shared" si="32"/>
        <v>3081</v>
      </c>
    </row>
    <row r="212" spans="1:8" s="350" customFormat="1" ht="17.100000000000001" customHeight="1">
      <c r="A212" s="627">
        <v>10</v>
      </c>
      <c r="B212" s="264" t="s">
        <v>360</v>
      </c>
      <c r="C212" s="158">
        <f>C79</f>
        <v>3</v>
      </c>
      <c r="D212" s="158">
        <f t="shared" ref="D212:H212" si="33">D79</f>
        <v>4785.74</v>
      </c>
      <c r="E212" s="158">
        <f t="shared" si="33"/>
        <v>149046</v>
      </c>
      <c r="F212" s="158">
        <f t="shared" si="33"/>
        <v>1007909999.9999999</v>
      </c>
      <c r="G212" s="158">
        <f t="shared" si="33"/>
        <v>2977166000</v>
      </c>
      <c r="H212" s="158">
        <f t="shared" si="33"/>
        <v>3643</v>
      </c>
    </row>
    <row r="213" spans="1:8" s="350" customFormat="1" ht="17.100000000000001" customHeight="1">
      <c r="A213" s="627">
        <v>11</v>
      </c>
      <c r="B213" s="264" t="s">
        <v>359</v>
      </c>
      <c r="C213" s="158">
        <f>C87</f>
        <v>0</v>
      </c>
      <c r="D213" s="158">
        <f t="shared" ref="D213:H213" si="34">D87</f>
        <v>0</v>
      </c>
      <c r="E213" s="158">
        <f t="shared" si="34"/>
        <v>286682</v>
      </c>
      <c r="F213" s="158">
        <f t="shared" si="34"/>
        <v>1555248000.0000002</v>
      </c>
      <c r="G213" s="158">
        <f t="shared" si="34"/>
        <v>397618000</v>
      </c>
      <c r="H213" s="158">
        <f t="shared" si="34"/>
        <v>0</v>
      </c>
    </row>
    <row r="214" spans="1:8" s="350" customFormat="1" ht="17.100000000000001" customHeight="1">
      <c r="A214" s="627">
        <v>12</v>
      </c>
      <c r="B214" s="157" t="s">
        <v>19</v>
      </c>
      <c r="C214" s="158">
        <f t="shared" ref="C214:H214" si="35">C101</f>
        <v>0</v>
      </c>
      <c r="D214" s="630">
        <f t="shared" si="35"/>
        <v>0</v>
      </c>
      <c r="E214" s="150">
        <f t="shared" si="35"/>
        <v>367.18599999999998</v>
      </c>
      <c r="F214" s="150">
        <f t="shared" si="35"/>
        <v>13327015870</v>
      </c>
      <c r="G214" s="158">
        <f t="shared" si="35"/>
        <v>667544000</v>
      </c>
      <c r="H214" s="158">
        <f t="shared" si="35"/>
        <v>0</v>
      </c>
    </row>
    <row r="215" spans="1:8" s="350" customFormat="1" ht="17.100000000000001" customHeight="1">
      <c r="A215" s="627">
        <v>13</v>
      </c>
      <c r="B215" s="264" t="s">
        <v>20</v>
      </c>
      <c r="C215" s="158">
        <f t="shared" ref="C215:H215" si="36">C93</f>
        <v>1</v>
      </c>
      <c r="D215" s="630">
        <f t="shared" si="36"/>
        <v>18.898</v>
      </c>
      <c r="E215" s="150">
        <f t="shared" si="36"/>
        <v>3457</v>
      </c>
      <c r="F215" s="150">
        <f t="shared" si="36"/>
        <v>10371000</v>
      </c>
      <c r="G215" s="150">
        <f t="shared" si="36"/>
        <v>800000</v>
      </c>
      <c r="H215" s="158">
        <f t="shared" si="36"/>
        <v>70</v>
      </c>
    </row>
    <row r="216" spans="1:8" s="350" customFormat="1" ht="17.100000000000001" customHeight="1">
      <c r="A216" s="627">
        <v>14</v>
      </c>
      <c r="B216" s="157" t="s">
        <v>28</v>
      </c>
      <c r="C216" s="158">
        <f t="shared" ref="C216:H216" si="37">C108</f>
        <v>8</v>
      </c>
      <c r="D216" s="630">
        <f t="shared" si="37"/>
        <v>1093.95</v>
      </c>
      <c r="E216" s="158">
        <f t="shared" si="37"/>
        <v>0</v>
      </c>
      <c r="F216" s="158">
        <f t="shared" si="37"/>
        <v>0</v>
      </c>
      <c r="G216" s="150">
        <f t="shared" si="37"/>
        <v>441000</v>
      </c>
      <c r="H216" s="158">
        <f t="shared" si="37"/>
        <v>0</v>
      </c>
    </row>
    <row r="217" spans="1:8" s="350" customFormat="1" ht="17.100000000000001" customHeight="1">
      <c r="A217" s="627">
        <v>15</v>
      </c>
      <c r="B217" s="264" t="s">
        <v>129</v>
      </c>
      <c r="C217" s="158">
        <f t="shared" ref="C217:H217" si="38">C117</f>
        <v>17</v>
      </c>
      <c r="D217" s="630">
        <f t="shared" si="38"/>
        <v>79.316599999999994</v>
      </c>
      <c r="E217" s="150">
        <f t="shared" si="38"/>
        <v>809</v>
      </c>
      <c r="F217" s="150">
        <f t="shared" si="38"/>
        <v>792200</v>
      </c>
      <c r="G217" s="150">
        <f t="shared" si="38"/>
        <v>257066</v>
      </c>
      <c r="H217" s="158">
        <f t="shared" si="38"/>
        <v>15</v>
      </c>
    </row>
    <row r="218" spans="1:8" s="350" customFormat="1" ht="17.100000000000001" customHeight="1">
      <c r="A218" s="627">
        <v>16</v>
      </c>
      <c r="B218" s="264" t="s">
        <v>32</v>
      </c>
      <c r="C218" s="158">
        <f t="shared" ref="C218:H218" si="39">C124</f>
        <v>5</v>
      </c>
      <c r="D218" s="630">
        <f t="shared" si="39"/>
        <v>163.01</v>
      </c>
      <c r="E218" s="158">
        <f t="shared" si="39"/>
        <v>0</v>
      </c>
      <c r="F218" s="158">
        <f t="shared" si="39"/>
        <v>0</v>
      </c>
      <c r="G218" s="158">
        <f t="shared" si="39"/>
        <v>120973</v>
      </c>
      <c r="H218" s="158">
        <f t="shared" si="39"/>
        <v>0</v>
      </c>
    </row>
    <row r="219" spans="1:8" s="350" customFormat="1" ht="17.100000000000001" customHeight="1">
      <c r="A219" s="627">
        <v>17</v>
      </c>
      <c r="B219" s="264" t="s">
        <v>33</v>
      </c>
      <c r="C219" s="158">
        <f t="shared" ref="C219:H219" si="40">C149</f>
        <v>7</v>
      </c>
      <c r="D219" s="630">
        <f t="shared" si="40"/>
        <v>14634.23</v>
      </c>
      <c r="E219" s="150">
        <f t="shared" si="40"/>
        <v>9490916.9700000007</v>
      </c>
      <c r="F219" s="150">
        <f t="shared" si="40"/>
        <v>12609793825</v>
      </c>
      <c r="G219" s="150">
        <f t="shared" si="40"/>
        <v>652966255</v>
      </c>
      <c r="H219" s="158">
        <f t="shared" si="40"/>
        <v>324</v>
      </c>
    </row>
    <row r="220" spans="1:8" s="350" customFormat="1" ht="17.100000000000001" customHeight="1">
      <c r="A220" s="627">
        <v>18</v>
      </c>
      <c r="B220" s="157" t="s">
        <v>34</v>
      </c>
      <c r="C220" s="158">
        <f t="shared" ref="C220:H220" si="41">C141</f>
        <v>40</v>
      </c>
      <c r="D220" s="630">
        <f t="shared" si="41"/>
        <v>19376.297000000002</v>
      </c>
      <c r="E220" s="150">
        <f t="shared" si="41"/>
        <v>67463092.650000006</v>
      </c>
      <c r="F220" s="150">
        <f t="shared" si="41"/>
        <v>12706812427.42</v>
      </c>
      <c r="G220" s="150">
        <f t="shared" si="41"/>
        <v>5460483039</v>
      </c>
      <c r="H220" s="158">
        <f t="shared" si="41"/>
        <v>5142</v>
      </c>
    </row>
    <row r="221" spans="1:8" s="350" customFormat="1" ht="17.100000000000001" customHeight="1">
      <c r="A221" s="627">
        <v>19</v>
      </c>
      <c r="B221" s="157" t="s">
        <v>35</v>
      </c>
      <c r="C221" s="158">
        <f t="shared" ref="C221:H221" si="42">C156</f>
        <v>2</v>
      </c>
      <c r="D221" s="630">
        <f t="shared" si="42"/>
        <v>9.75</v>
      </c>
      <c r="E221" s="150">
        <f t="shared" si="42"/>
        <v>0</v>
      </c>
      <c r="F221" s="150">
        <f t="shared" si="42"/>
        <v>0</v>
      </c>
      <c r="G221" s="150">
        <f t="shared" si="42"/>
        <v>13720</v>
      </c>
      <c r="H221" s="158">
        <f t="shared" si="42"/>
        <v>0</v>
      </c>
    </row>
    <row r="222" spans="1:8" s="350" customFormat="1" ht="17.100000000000001" customHeight="1">
      <c r="A222" s="627">
        <v>20</v>
      </c>
      <c r="B222" s="157" t="s">
        <v>41</v>
      </c>
      <c r="C222" s="158">
        <f t="shared" ref="C222:H222" si="43">C162</f>
        <v>3</v>
      </c>
      <c r="D222" s="630">
        <f t="shared" si="43"/>
        <v>1673.38</v>
      </c>
      <c r="E222" s="150">
        <f t="shared" si="43"/>
        <v>1584479</v>
      </c>
      <c r="F222" s="150">
        <f t="shared" si="43"/>
        <v>3168958000</v>
      </c>
      <c r="G222" s="150">
        <f t="shared" si="43"/>
        <v>542019000</v>
      </c>
      <c r="H222" s="158">
        <f t="shared" si="43"/>
        <v>615</v>
      </c>
    </row>
    <row r="223" spans="1:8" s="350" customFormat="1" ht="17.100000000000001" customHeight="1">
      <c r="A223" s="627">
        <v>21</v>
      </c>
      <c r="B223" s="264" t="s">
        <v>42</v>
      </c>
      <c r="C223" s="158">
        <f t="shared" ref="C223:H223" si="44">C170</f>
        <v>5</v>
      </c>
      <c r="D223" s="630">
        <f t="shared" si="44"/>
        <v>1015.95</v>
      </c>
      <c r="E223" s="150">
        <f t="shared" si="44"/>
        <v>1800</v>
      </c>
      <c r="F223" s="150">
        <f t="shared" si="44"/>
        <v>1440000</v>
      </c>
      <c r="G223" s="150">
        <f t="shared" si="44"/>
        <v>1701076</v>
      </c>
      <c r="H223" s="158">
        <f t="shared" si="44"/>
        <v>19</v>
      </c>
    </row>
    <row r="224" spans="1:8" s="350" customFormat="1" ht="17.100000000000001" customHeight="1">
      <c r="A224" s="627">
        <v>22</v>
      </c>
      <c r="B224" s="264" t="s">
        <v>44</v>
      </c>
      <c r="C224" s="158">
        <f t="shared" ref="C224:H224" si="45">C178</f>
        <v>24</v>
      </c>
      <c r="D224" s="630">
        <f t="shared" si="45"/>
        <v>221.53399999999999</v>
      </c>
      <c r="E224" s="150">
        <f t="shared" si="45"/>
        <v>27800</v>
      </c>
      <c r="F224" s="150">
        <f t="shared" si="45"/>
        <v>15210400</v>
      </c>
      <c r="G224" s="150">
        <f t="shared" si="45"/>
        <v>1521966</v>
      </c>
      <c r="H224" s="158">
        <f t="shared" si="45"/>
        <v>113</v>
      </c>
    </row>
    <row r="225" spans="1:8" s="350" customFormat="1" ht="17.100000000000001" customHeight="1">
      <c r="A225" s="627">
        <v>23</v>
      </c>
      <c r="B225" s="264" t="s">
        <v>46</v>
      </c>
      <c r="C225" s="158">
        <f t="shared" ref="C225:H225" si="46">C184</f>
        <v>2</v>
      </c>
      <c r="D225" s="630">
        <f t="shared" si="46"/>
        <v>30.32</v>
      </c>
      <c r="E225" s="150">
        <f t="shared" si="46"/>
        <v>1030</v>
      </c>
      <c r="F225" s="150">
        <f t="shared" si="46"/>
        <v>0</v>
      </c>
      <c r="G225" s="150">
        <f t="shared" si="46"/>
        <v>279466</v>
      </c>
      <c r="H225" s="158">
        <f t="shared" si="46"/>
        <v>5</v>
      </c>
    </row>
    <row r="226" spans="1:8" s="350" customFormat="1" ht="17.100000000000001" customHeight="1">
      <c r="A226" s="627">
        <v>24</v>
      </c>
      <c r="B226" s="157" t="s">
        <v>47</v>
      </c>
      <c r="C226" s="158">
        <f t="shared" ref="C226:H226" si="47">C193</f>
        <v>16</v>
      </c>
      <c r="D226" s="630">
        <f t="shared" si="47"/>
        <v>245.92</v>
      </c>
      <c r="E226" s="150">
        <f t="shared" si="47"/>
        <v>172484</v>
      </c>
      <c r="F226" s="150">
        <f t="shared" si="47"/>
        <v>167229130</v>
      </c>
      <c r="G226" s="150">
        <f t="shared" si="47"/>
        <v>22706331</v>
      </c>
      <c r="H226" s="158">
        <f t="shared" si="47"/>
        <v>255</v>
      </c>
    </row>
    <row r="227" spans="1:8" s="350" customFormat="1" ht="17.100000000000001" customHeight="1">
      <c r="A227" s="632"/>
      <c r="B227" s="260" t="s">
        <v>49</v>
      </c>
      <c r="C227" s="261">
        <f>SUM(C203:C226)</f>
        <v>163</v>
      </c>
      <c r="D227" s="261">
        <f t="shared" ref="D227:H227" si="48">SUM(D203:D226)</f>
        <v>48653.52399999999</v>
      </c>
      <c r="E227" s="261">
        <f t="shared" si="48"/>
        <v>89887777.988000005</v>
      </c>
      <c r="F227" s="261">
        <f t="shared" si="48"/>
        <v>66205887905.619995</v>
      </c>
      <c r="G227" s="261">
        <f t="shared" si="48"/>
        <v>19385394406</v>
      </c>
      <c r="H227" s="261">
        <f t="shared" si="48"/>
        <v>16186</v>
      </c>
    </row>
  </sheetData>
  <mergeCells count="104">
    <mergeCell ref="A52:H52"/>
    <mergeCell ref="A44:B44"/>
    <mergeCell ref="A46:H46"/>
    <mergeCell ref="A47:A48"/>
    <mergeCell ref="B47:B48"/>
    <mergeCell ref="A50:B50"/>
    <mergeCell ref="A1:H1"/>
    <mergeCell ref="A2:H2"/>
    <mergeCell ref="A3:H3"/>
    <mergeCell ref="A38:H38"/>
    <mergeCell ref="A39:A40"/>
    <mergeCell ref="B39:B40"/>
    <mergeCell ref="A32:H32"/>
    <mergeCell ref="A33:A34"/>
    <mergeCell ref="B33:B34"/>
    <mergeCell ref="A36:B36"/>
    <mergeCell ref="A5:H5"/>
    <mergeCell ref="A6:A7"/>
    <mergeCell ref="B6:B7"/>
    <mergeCell ref="A9:B9"/>
    <mergeCell ref="A11:H11"/>
    <mergeCell ref="A13:A14"/>
    <mergeCell ref="A25:H25"/>
    <mergeCell ref="A26:A27"/>
    <mergeCell ref="D103:E103"/>
    <mergeCell ref="A96:A97"/>
    <mergeCell ref="B96:B97"/>
    <mergeCell ref="A101:B101"/>
    <mergeCell ref="D95:E95"/>
    <mergeCell ref="A53:A54"/>
    <mergeCell ref="B53:B54"/>
    <mergeCell ref="A60:B60"/>
    <mergeCell ref="A62:H62"/>
    <mergeCell ref="A63:A64"/>
    <mergeCell ref="B63:B64"/>
    <mergeCell ref="A70:B70"/>
    <mergeCell ref="A89:H89"/>
    <mergeCell ref="A90:A91"/>
    <mergeCell ref="B90:B91"/>
    <mergeCell ref="A93:B93"/>
    <mergeCell ref="A72:H72"/>
    <mergeCell ref="A74:A75"/>
    <mergeCell ref="B74:B75"/>
    <mergeCell ref="A79:B79"/>
    <mergeCell ref="A81:H81"/>
    <mergeCell ref="A82:A83"/>
    <mergeCell ref="B82:B83"/>
    <mergeCell ref="A87:B87"/>
    <mergeCell ref="A126:H126"/>
    <mergeCell ref="A104:A105"/>
    <mergeCell ref="B104:B105"/>
    <mergeCell ref="A108:B108"/>
    <mergeCell ref="A110:H110"/>
    <mergeCell ref="A111:A112"/>
    <mergeCell ref="B111:B112"/>
    <mergeCell ref="A117:B117"/>
    <mergeCell ref="A119:H119"/>
    <mergeCell ref="A120:A121"/>
    <mergeCell ref="B120:B121"/>
    <mergeCell ref="A124:B124"/>
    <mergeCell ref="A141:B141"/>
    <mergeCell ref="A143:H143"/>
    <mergeCell ref="A144:A145"/>
    <mergeCell ref="B144:B145"/>
    <mergeCell ref="A149:B149"/>
    <mergeCell ref="A151:H151"/>
    <mergeCell ref="A152:A153"/>
    <mergeCell ref="B152:B153"/>
    <mergeCell ref="A156:B156"/>
    <mergeCell ref="A199:H199"/>
    <mergeCell ref="A201:A202"/>
    <mergeCell ref="B201:B202"/>
    <mergeCell ref="A193:B193"/>
    <mergeCell ref="A197:H197"/>
    <mergeCell ref="A181:A182"/>
    <mergeCell ref="B181:B182"/>
    <mergeCell ref="A184:B184"/>
    <mergeCell ref="D186:E186"/>
    <mergeCell ref="A187:A188"/>
    <mergeCell ref="B187:B188"/>
    <mergeCell ref="B26:B27"/>
    <mergeCell ref="A29:B29"/>
    <mergeCell ref="A19:H19"/>
    <mergeCell ref="A20:A21"/>
    <mergeCell ref="B20:B21"/>
    <mergeCell ref="A23:B23"/>
    <mergeCell ref="B13:B14"/>
    <mergeCell ref="A16:B16"/>
    <mergeCell ref="A198:H198"/>
    <mergeCell ref="D180:E180"/>
    <mergeCell ref="A159:A160"/>
    <mergeCell ref="B159:B160"/>
    <mergeCell ref="A162:B162"/>
    <mergeCell ref="D164:E164"/>
    <mergeCell ref="A165:A166"/>
    <mergeCell ref="B165:B166"/>
    <mergeCell ref="A170:B170"/>
    <mergeCell ref="D173:E173"/>
    <mergeCell ref="A174:A175"/>
    <mergeCell ref="B174:B175"/>
    <mergeCell ref="A178:B178"/>
    <mergeCell ref="D158:E158"/>
    <mergeCell ref="A127:A128"/>
    <mergeCell ref="B127:B128"/>
  </mergeCells>
  <pageMargins left="0.7" right="0.7" top="0.75" bottom="0.75" header="0.3" footer="0.3"/>
  <pageSetup paperSize="9" scale="80" orientation="portrait" r:id="rId1"/>
  <rowBreaks count="3" manualBreakCount="3">
    <brk id="51" max="16383" man="1"/>
    <brk id="102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Major Front</vt:lpstr>
      <vt:lpstr>Minor Front</vt:lpstr>
      <vt:lpstr>Major Minerals</vt:lpstr>
      <vt:lpstr>Minor Minerals</vt:lpstr>
      <vt:lpstr>Office Major</vt:lpstr>
      <vt:lpstr>Office Minor</vt:lpstr>
      <vt:lpstr>Distt.Major</vt:lpstr>
      <vt:lpstr>Distt.Minor</vt:lpstr>
      <vt:lpstr>Distt. Major Minerals</vt:lpstr>
      <vt:lpstr>Distt. Minor Minerals</vt:lpstr>
      <vt:lpstr>Categorywise</vt:lpstr>
      <vt:lpstr>Distt. Lease</vt:lpstr>
      <vt:lpstr>Sheet1</vt:lpstr>
      <vt:lpstr>Distt.Major!Print_Area</vt:lpstr>
      <vt:lpstr>Distt.Minor!Print_Area</vt:lpstr>
      <vt:lpstr>'Major Front'!Print_Area</vt:lpstr>
      <vt:lpstr>'Major Minerals'!Print_Area</vt:lpstr>
      <vt:lpstr>'Minor Minerals'!Print_Area</vt:lpstr>
      <vt:lpstr>'Office Major'!Print_Area</vt:lpstr>
      <vt:lpstr>'Office Minor'!Print_Area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2018-02-02T09:53:58Z</dcterms:modified>
</cp:coreProperties>
</file>