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ajor Front" sheetId="1" r:id="rId1"/>
    <sheet name="Minor Front" sheetId="2" r:id="rId2"/>
    <sheet name="Major Minerals" sheetId="3" r:id="rId3"/>
    <sheet name="Minor Minerals" sheetId="4" r:id="rId4"/>
    <sheet name="Office Major" sheetId="5" r:id="rId5"/>
    <sheet name="Office Minor" sheetId="6" r:id="rId6"/>
    <sheet name="Distt.Major" sheetId="7" r:id="rId7"/>
    <sheet name="Distt.Minor" sheetId="8" r:id="rId8"/>
    <sheet name="Distt. Major Minerals" sheetId="9" r:id="rId9"/>
    <sheet name="Distt. Minor Minerals" sheetId="10" r:id="rId10"/>
  </sheets>
  <definedNames>
    <definedName name="_xlnm.Print_Area" localSheetId="6">'Distt.Major'!$A$1:$H$200</definedName>
    <definedName name="_xlnm.Print_Area" localSheetId="7">'Distt.Minor'!$A$1:$H$583</definedName>
    <definedName name="_xlnm.Print_Area" localSheetId="0">'Major Front'!$A$1:$H$27</definedName>
    <definedName name="_xlnm.Print_Area" localSheetId="2">'Major Minerals'!$A$1:$H$203</definedName>
    <definedName name="_xlnm.Print_Area" localSheetId="1">'Minor Front'!$A$1:$H$46</definedName>
    <definedName name="_xlnm.Print_Area" localSheetId="3">'Minor Minerals'!$A$1:$H$735</definedName>
    <definedName name="_xlnm.Print_Area" localSheetId="4">'Office Major'!$A$1:$H$243</definedName>
    <definedName name="_xlnm.Print_Area" localSheetId="5">'Office Minor'!$A$1:$H$798</definedName>
  </definedNames>
  <calcPr fullCalcOnLoad="1"/>
</workbook>
</file>

<file path=xl/sharedStrings.xml><?xml version="1.0" encoding="utf-8"?>
<sst xmlns="http://schemas.openxmlformats.org/spreadsheetml/2006/main" count="6341" uniqueCount="368">
  <si>
    <t>Department of Mines &amp; Geology , Udaipur</t>
  </si>
  <si>
    <t>Mineralwise Summary Report (Major Minerals )</t>
  </si>
  <si>
    <t>S. No.</t>
  </si>
  <si>
    <t>Mineral</t>
  </si>
  <si>
    <t>Leases</t>
  </si>
  <si>
    <t>Area</t>
  </si>
  <si>
    <t>Production</t>
  </si>
  <si>
    <t>Sale Value</t>
  </si>
  <si>
    <t>Revenue</t>
  </si>
  <si>
    <t>Employment</t>
  </si>
  <si>
    <t>( No.)</t>
  </si>
  <si>
    <t>(in Hec.)</t>
  </si>
  <si>
    <t>(Nos.)</t>
  </si>
  <si>
    <t xml:space="preserve">  Metallic Minerals</t>
  </si>
  <si>
    <t>Cadmium</t>
  </si>
  <si>
    <t>Copper Ore</t>
  </si>
  <si>
    <t>Iron ore</t>
  </si>
  <si>
    <t xml:space="preserve">Lead </t>
  </si>
  <si>
    <t xml:space="preserve">Zinc </t>
  </si>
  <si>
    <t xml:space="preserve">Silver </t>
  </si>
  <si>
    <t>Manganese</t>
  </si>
  <si>
    <t xml:space="preserve">  Other  Minerals</t>
  </si>
  <si>
    <t>Ball Clay</t>
  </si>
  <si>
    <t>Barytes</t>
  </si>
  <si>
    <t>Calcite</t>
  </si>
  <si>
    <t>China Clay</t>
  </si>
  <si>
    <t>Dolomite</t>
  </si>
  <si>
    <t>Fire Clay</t>
  </si>
  <si>
    <t>Fluorite</t>
  </si>
  <si>
    <t>Garnet (Abr.&amp; Crude)</t>
  </si>
  <si>
    <t>Gypsum</t>
  </si>
  <si>
    <t>Jasper</t>
  </si>
  <si>
    <t>Kyanite</t>
  </si>
  <si>
    <t>Lignite</t>
  </si>
  <si>
    <t>Limestone</t>
  </si>
  <si>
    <t>Magnesite</t>
  </si>
  <si>
    <t xml:space="preserve">Mica  </t>
  </si>
  <si>
    <t>Ochres</t>
  </si>
  <si>
    <t>Phyrophilite</t>
  </si>
  <si>
    <t>Quartz</t>
  </si>
  <si>
    <t>Felspar</t>
  </si>
  <si>
    <t>Rock-Phosphate</t>
  </si>
  <si>
    <t>Selenite</t>
  </si>
  <si>
    <t>Silica Sand</t>
  </si>
  <si>
    <t>Siliceous Earth</t>
  </si>
  <si>
    <t>Soapstone</t>
  </si>
  <si>
    <t>Vermiculite</t>
  </si>
  <si>
    <t>Wollastonite</t>
  </si>
  <si>
    <t>Misc. Income</t>
  </si>
  <si>
    <t>Total</t>
  </si>
  <si>
    <t>Mineralwise Summary Report (Minor Minerals)</t>
  </si>
  <si>
    <t>(in Hectors)</t>
  </si>
  <si>
    <t>Bentonite</t>
  </si>
  <si>
    <t>Brick Earth</t>
  </si>
  <si>
    <t>Chert</t>
  </si>
  <si>
    <t>Chips Powder/Limestone</t>
  </si>
  <si>
    <t>Fuller's Earth/Kharia Mitti</t>
  </si>
  <si>
    <t>Granite</t>
  </si>
  <si>
    <t>Kankar-Bajri</t>
  </si>
  <si>
    <t>Limestone (Burning)</t>
  </si>
  <si>
    <t>Limestone (Dimnl.)</t>
  </si>
  <si>
    <t>Marble</t>
  </si>
  <si>
    <t>Masonary Stone</t>
  </si>
  <si>
    <t>Mill Stone</t>
  </si>
  <si>
    <t>Mitti</t>
  </si>
  <si>
    <t xml:space="preserve">Murram/Gravel/Gitti </t>
  </si>
  <si>
    <t>Phylite-shist/Patti Katla</t>
  </si>
  <si>
    <t>Quartzite</t>
  </si>
  <si>
    <t>Rhyolite</t>
  </si>
  <si>
    <t>Salt Petre</t>
  </si>
  <si>
    <t>Sandstone</t>
  </si>
  <si>
    <t>Serpentine</t>
  </si>
  <si>
    <t>Slate Stone</t>
  </si>
  <si>
    <t>Stone Balast</t>
  </si>
  <si>
    <t>Inc. from Govt. Deptt.</t>
  </si>
  <si>
    <t xml:space="preserve">Mineralwise Report (Major Minerals ) </t>
  </si>
  <si>
    <t>Office</t>
  </si>
  <si>
    <t>(in Hector)</t>
  </si>
  <si>
    <t>(Tons)</t>
  </si>
  <si>
    <t>(Rs.)</t>
  </si>
  <si>
    <t>ME Bhilwara</t>
  </si>
  <si>
    <t>ME Rajasmand II</t>
  </si>
  <si>
    <t>ME Udaipur</t>
  </si>
  <si>
    <t>ME Jhunjhunu</t>
  </si>
  <si>
    <t>Iron Ore</t>
  </si>
  <si>
    <t>ME Alwar</t>
  </si>
  <si>
    <t>ME Jaipur</t>
  </si>
  <si>
    <t>AME Kotputli</t>
  </si>
  <si>
    <t>AME Neem Ka Thana</t>
  </si>
  <si>
    <t>ME Rajsamand II</t>
  </si>
  <si>
    <t>ME Sirohi</t>
  </si>
  <si>
    <t>ME Ajmer</t>
  </si>
  <si>
    <t>Silver</t>
  </si>
  <si>
    <t>ME Rajasman II</t>
  </si>
  <si>
    <t>ME Sojat City</t>
  </si>
  <si>
    <t>ME Bikaner</t>
  </si>
  <si>
    <t>ME Jalore</t>
  </si>
  <si>
    <t>ME Rajsamand I</t>
  </si>
  <si>
    <t>AME Salumber</t>
  </si>
  <si>
    <t>ME Sikar</t>
  </si>
  <si>
    <t>AME Barmer</t>
  </si>
  <si>
    <t>ME Bijoliya</t>
  </si>
  <si>
    <t>ME Bundi II</t>
  </si>
  <si>
    <t>ME Chittorgarh</t>
  </si>
  <si>
    <t>AME Gotan</t>
  </si>
  <si>
    <t>ME Karoli</t>
  </si>
  <si>
    <t>ME Nagaur</t>
  </si>
  <si>
    <t>AME Nimbahera</t>
  </si>
  <si>
    <t>AME Sawai Madhpur</t>
  </si>
  <si>
    <t>AME Dausa</t>
  </si>
  <si>
    <t>ME Pratapgarh</t>
  </si>
  <si>
    <t>AME Neem KA Thana</t>
  </si>
  <si>
    <t>ME Bharatpur</t>
  </si>
  <si>
    <t>AME Dungarpur</t>
  </si>
  <si>
    <t>AME Jalore</t>
  </si>
  <si>
    <t>AME Tonk</t>
  </si>
  <si>
    <t>AME Hanumanghar</t>
  </si>
  <si>
    <t>ME Jodhpur</t>
  </si>
  <si>
    <t>ME Kota</t>
  </si>
  <si>
    <t>ME Ramganj Mandi</t>
  </si>
  <si>
    <t>Ochres/ Red Ochre/ Yellow Ochre</t>
  </si>
  <si>
    <t>Pyrophylite</t>
  </si>
  <si>
    <t>ME Amet</t>
  </si>
  <si>
    <t>ME Makrana</t>
  </si>
  <si>
    <t>AME Sawai Madhopur</t>
  </si>
  <si>
    <t>Siliceous earth</t>
  </si>
  <si>
    <t>AME Rishabhdev</t>
  </si>
  <si>
    <t>AME Jhalawar</t>
  </si>
  <si>
    <t>Mineral wise Summary Report (Major Minerals)</t>
  </si>
  <si>
    <t>Garnet(Abr.&amp; Crude)</t>
  </si>
  <si>
    <t xml:space="preserve"> </t>
  </si>
  <si>
    <t>Mineralwise Report (Minor Minerals)</t>
  </si>
  <si>
    <t>Brick earth</t>
  </si>
  <si>
    <t>ME Dholpur</t>
  </si>
  <si>
    <t>ME Jhunujhunu</t>
  </si>
  <si>
    <t>ME Karauli</t>
  </si>
  <si>
    <t>Fuller's Earth/ Chikani mitti/other mitti/kharia mitti</t>
  </si>
  <si>
    <t>ME Aamet</t>
  </si>
  <si>
    <t>ME Sojatcity</t>
  </si>
  <si>
    <t>AME Baran</t>
  </si>
  <si>
    <t>ME Bijolia</t>
  </si>
  <si>
    <t>ME Bundi -II</t>
  </si>
  <si>
    <t>ME Jhunjhnu</t>
  </si>
  <si>
    <t>Limestone (Dimn.)</t>
  </si>
  <si>
    <t>AME Balesar</t>
  </si>
  <si>
    <t>Masanory stone</t>
  </si>
  <si>
    <t>Murram/Gitti /Gravel</t>
  </si>
  <si>
    <t>ME Bundi -I</t>
  </si>
  <si>
    <t>Stone ballast</t>
  </si>
  <si>
    <t>ME Banswara</t>
  </si>
  <si>
    <t>ME Barmer</t>
  </si>
  <si>
    <t>ME Bundi - I</t>
  </si>
  <si>
    <t>ME Dungarpur</t>
  </si>
  <si>
    <t>ME Jaisalmer</t>
  </si>
  <si>
    <t>ME Sriganganagar</t>
  </si>
  <si>
    <t>Mineralwise Report (Minor Minerals )</t>
  </si>
  <si>
    <t>Officewise Report (Major Minerals)</t>
  </si>
  <si>
    <t xml:space="preserve">Quartz/Felspar </t>
  </si>
  <si>
    <t>TOTAL</t>
  </si>
  <si>
    <t>Mica</t>
  </si>
  <si>
    <t>Lead-Zinc</t>
  </si>
  <si>
    <t>Garnet</t>
  </si>
  <si>
    <t>Felspar/Quartz</t>
  </si>
  <si>
    <t>Silicious Earth</t>
  </si>
  <si>
    <t>Red Ochre</t>
  </si>
  <si>
    <t>Ochres (Yellow)</t>
  </si>
  <si>
    <t>Limestone(SMS)</t>
  </si>
  <si>
    <t>Silicious earth</t>
  </si>
  <si>
    <t>Falspar-Quartz/Silica</t>
  </si>
  <si>
    <t>Fire Clay, Red Ocher</t>
  </si>
  <si>
    <t>Quartz-Felspar</t>
  </si>
  <si>
    <t>China clay</t>
  </si>
  <si>
    <t>AME Neem ka Thana</t>
  </si>
  <si>
    <t>Quartz-Felspar/Silica Sand</t>
  </si>
  <si>
    <t>Lead</t>
  </si>
  <si>
    <t>Zinc</t>
  </si>
  <si>
    <t>Quartz.Felspar</t>
  </si>
  <si>
    <t>ME Shri Ganganagar</t>
  </si>
  <si>
    <t>Ochres(Red Ochre)</t>
  </si>
  <si>
    <t>Officewise Summary Report (Major Minerals)</t>
  </si>
  <si>
    <t>No.</t>
  </si>
  <si>
    <t xml:space="preserve"> Department of Mines &amp; Geology, Udaipur</t>
  </si>
  <si>
    <t xml:space="preserve">Officewise Report (Minor  Minerals) </t>
  </si>
  <si>
    <t>S.No.</t>
  </si>
  <si>
    <t>Phylite- shist</t>
  </si>
  <si>
    <t>Kankar-Bazri</t>
  </si>
  <si>
    <t>Patti Katla/Phylite-Shisht</t>
  </si>
  <si>
    <t>Patti Katla</t>
  </si>
  <si>
    <t>Murram/ Gravel</t>
  </si>
  <si>
    <t>Gravel</t>
  </si>
  <si>
    <t>Masanory Stone</t>
  </si>
  <si>
    <t>Fuller,s Earth</t>
  </si>
  <si>
    <t>ME Beawar</t>
  </si>
  <si>
    <t>Phylite-Shisht</t>
  </si>
  <si>
    <t>Fuller's Earth</t>
  </si>
  <si>
    <t>Murram</t>
  </si>
  <si>
    <t>AME  Dausa</t>
  </si>
  <si>
    <t>Masonary Stone/Patti katla</t>
  </si>
  <si>
    <t>Sand stone</t>
  </si>
  <si>
    <t>Bantonite</t>
  </si>
  <si>
    <t xml:space="preserve"> Mitti</t>
  </si>
  <si>
    <t>Phylite/ Patti Katla</t>
  </si>
  <si>
    <t>Mill stone</t>
  </si>
  <si>
    <t>Kharia Mitti</t>
  </si>
  <si>
    <t>Greval</t>
  </si>
  <si>
    <t>Chips Powder</t>
  </si>
  <si>
    <t>Phylite-Shist</t>
  </si>
  <si>
    <t>Chikani Mitti</t>
  </si>
  <si>
    <t>Limestone(Burning)</t>
  </si>
  <si>
    <t>Limestone(Dimensional)</t>
  </si>
  <si>
    <t>ME Sri Ganganagar</t>
  </si>
  <si>
    <t>Officewise Summary Report (Minor Minerals)</t>
  </si>
  <si>
    <t>ME  Aamet</t>
  </si>
  <si>
    <t>ME  Ajmer</t>
  </si>
  <si>
    <t>ME  Alwar</t>
  </si>
  <si>
    <t>A.M.E. Baran</t>
  </si>
  <si>
    <t>M.E. Beawar</t>
  </si>
  <si>
    <t>ME  Bijoliya</t>
  </si>
  <si>
    <t>ME  Bharatpur</t>
  </si>
  <si>
    <t>ME  Bhilwara</t>
  </si>
  <si>
    <t>ME  Bikaner</t>
  </si>
  <si>
    <t>ME  Bundi I</t>
  </si>
  <si>
    <t>ME  Bundi II</t>
  </si>
  <si>
    <t>ME  Chittorgarh</t>
  </si>
  <si>
    <t>A.M.E. Dausa</t>
  </si>
  <si>
    <t>ME  Dholpur</t>
  </si>
  <si>
    <t>A.M.E. Hanumanghar</t>
  </si>
  <si>
    <t>ME  Jaipur</t>
  </si>
  <si>
    <t>ME  Jalore</t>
  </si>
  <si>
    <t>M.E. Jhunjhunu</t>
  </si>
  <si>
    <t>ME  Jodhpur</t>
  </si>
  <si>
    <t>ME  Karoli</t>
  </si>
  <si>
    <t>ME  Kota</t>
  </si>
  <si>
    <t>ME  Makarana</t>
  </si>
  <si>
    <t>ME  Nagaur</t>
  </si>
  <si>
    <t>A.M.E. Neem Ka Thana</t>
  </si>
  <si>
    <t>ME  Rajsamand I</t>
  </si>
  <si>
    <t>ME  Rajsamand II</t>
  </si>
  <si>
    <t>ME  Ramganj Mandi</t>
  </si>
  <si>
    <t>A.M.E. Sawai Madhopur</t>
  </si>
  <si>
    <t>ME  Sikar</t>
  </si>
  <si>
    <t>ME  Sirohi</t>
  </si>
  <si>
    <t>ME  Sojat City</t>
  </si>
  <si>
    <t>ME  Udaipur</t>
  </si>
  <si>
    <t>Gr.Total</t>
  </si>
  <si>
    <t xml:space="preserve">Districtwise Report (Major Minerals) </t>
  </si>
  <si>
    <t>Ajmer</t>
  </si>
  <si>
    <t xml:space="preserve"> Alwar</t>
  </si>
  <si>
    <t>Banswara</t>
  </si>
  <si>
    <t>Barmer</t>
  </si>
  <si>
    <t>Bharatpur</t>
  </si>
  <si>
    <t>Bhilwara</t>
  </si>
  <si>
    <t>Bikaner</t>
  </si>
  <si>
    <t>Bundi</t>
  </si>
  <si>
    <t>Chittorgarh</t>
  </si>
  <si>
    <t>Dausa</t>
  </si>
  <si>
    <t>Dungarpur</t>
  </si>
  <si>
    <t>Hanumangarh</t>
  </si>
  <si>
    <t>Jaipur</t>
  </si>
  <si>
    <t xml:space="preserve">Mica   </t>
  </si>
  <si>
    <t>Jaisalmer</t>
  </si>
  <si>
    <t>Jalore</t>
  </si>
  <si>
    <t>Jhunjhunu</t>
  </si>
  <si>
    <t>Jodhpur</t>
  </si>
  <si>
    <t xml:space="preserve"> Kota</t>
  </si>
  <si>
    <t>Nagaur</t>
  </si>
  <si>
    <t>Pali</t>
  </si>
  <si>
    <t>Pratapgarh</t>
  </si>
  <si>
    <t>Rajsamand</t>
  </si>
  <si>
    <t xml:space="preserve">Sawai Madhopur </t>
  </si>
  <si>
    <t>Sikar</t>
  </si>
  <si>
    <t>Sirohi</t>
  </si>
  <si>
    <t xml:space="preserve">Tonk </t>
  </si>
  <si>
    <t>Udaipur</t>
  </si>
  <si>
    <t>Mines &amp; Geology Department, Udaipur</t>
  </si>
  <si>
    <t>DISTRICTWISE MAJOR MINERAL STATISTICS</t>
  </si>
  <si>
    <t>District</t>
  </si>
  <si>
    <t>Alwar</t>
  </si>
  <si>
    <t>Jaiselmer</t>
  </si>
  <si>
    <t>Karoli</t>
  </si>
  <si>
    <t>Kota</t>
  </si>
  <si>
    <t xml:space="preserve">Rajsamand </t>
  </si>
  <si>
    <t>Sawai Madhopur</t>
  </si>
  <si>
    <t>Shri Ganganagar</t>
  </si>
  <si>
    <t>Tonk</t>
  </si>
  <si>
    <t xml:space="preserve">Districtwise Report (Minor Minerals) </t>
  </si>
  <si>
    <t xml:space="preserve"> Barmer</t>
  </si>
  <si>
    <t>Baran</t>
  </si>
  <si>
    <t xml:space="preserve">Bundi </t>
  </si>
  <si>
    <t>Churu</t>
  </si>
  <si>
    <t>Dholpur</t>
  </si>
  <si>
    <t>Jhalawar</t>
  </si>
  <si>
    <t xml:space="preserve"> Jodhpur</t>
  </si>
  <si>
    <t>Karauli</t>
  </si>
  <si>
    <t>Sriganganagar</t>
  </si>
  <si>
    <t>DISTRICTWISE MINOR MINERAL STATISTICS</t>
  </si>
  <si>
    <t>ME Churu</t>
  </si>
  <si>
    <t>A.M.E. Sawar</t>
  </si>
  <si>
    <t>AME Rupvash</t>
  </si>
  <si>
    <t>AME Sawar</t>
  </si>
  <si>
    <t>AME Churu</t>
  </si>
  <si>
    <t xml:space="preserve">Mill Stone  </t>
  </si>
  <si>
    <t>(In Hector)</t>
  </si>
  <si>
    <t>F.Y. : 2015-16</t>
  </si>
  <si>
    <t>YEAR 2015-16</t>
  </si>
  <si>
    <t xml:space="preserve">Lead Zinc </t>
  </si>
  <si>
    <t xml:space="preserve">YEAR 2015-16 </t>
  </si>
  <si>
    <t xml:space="preserve">                    YEAR 2015-16                    </t>
  </si>
  <si>
    <t xml:space="preserve">                    YEAR 2015-16                     </t>
  </si>
  <si>
    <t xml:space="preserve">F.Y. : 2015-16 </t>
  </si>
  <si>
    <t>Minerals</t>
  </si>
  <si>
    <t>ME Gotan</t>
  </si>
  <si>
    <t>Felspar-Quartz</t>
  </si>
  <si>
    <t xml:space="preserve"> Clay</t>
  </si>
  <si>
    <t>ME Makanra</t>
  </si>
  <si>
    <t>AME Roopwas</t>
  </si>
  <si>
    <t>Silica Send</t>
  </si>
  <si>
    <t>Mitt</t>
  </si>
  <si>
    <t>Bajari</t>
  </si>
  <si>
    <t>Lime Stone</t>
  </si>
  <si>
    <t>Quartz/Felspar /Garnet</t>
  </si>
  <si>
    <t>White Clay</t>
  </si>
  <si>
    <t>AME Kotputali</t>
  </si>
  <si>
    <t>Bauxite</t>
  </si>
  <si>
    <t xml:space="preserve">Limestone </t>
  </si>
  <si>
    <t>ME Udaipu</t>
  </si>
  <si>
    <t>Lead Con.</t>
  </si>
  <si>
    <t>49-48</t>
  </si>
  <si>
    <t>Kaolin</t>
  </si>
  <si>
    <t>ME Naguar</t>
  </si>
  <si>
    <t>Phylite-Shist/Patti Katla</t>
  </si>
  <si>
    <t>ME Pratapghar</t>
  </si>
  <si>
    <t>Ocher /China Clay</t>
  </si>
  <si>
    <t>Red Ocher</t>
  </si>
  <si>
    <t>AME Swai Madhopur</t>
  </si>
  <si>
    <t>White Clay/China Clay</t>
  </si>
  <si>
    <t xml:space="preserve">Rajasmand </t>
  </si>
  <si>
    <t xml:space="preserve"> Ajmer</t>
  </si>
  <si>
    <t xml:space="preserve"> Pali</t>
  </si>
  <si>
    <t xml:space="preserve"> Bikaner</t>
  </si>
  <si>
    <t xml:space="preserve"> Banswara</t>
  </si>
  <si>
    <t xml:space="preserve"> Sirohi</t>
  </si>
  <si>
    <t xml:space="preserve"> Dungarpur</t>
  </si>
  <si>
    <t xml:space="preserve"> Udaipur</t>
  </si>
  <si>
    <t>Zinc Con.</t>
  </si>
  <si>
    <t>Lead  Con.</t>
  </si>
  <si>
    <t>Hanumanghar</t>
  </si>
  <si>
    <t>Jhunujhunu</t>
  </si>
  <si>
    <t xml:space="preserve"> Bundi </t>
  </si>
  <si>
    <t xml:space="preserve"> Hanumanghar</t>
  </si>
  <si>
    <t>Chittorghar</t>
  </si>
  <si>
    <t>Jhunjhnu</t>
  </si>
  <si>
    <t>Sawai Madhpur</t>
  </si>
  <si>
    <t>Nagour</t>
  </si>
  <si>
    <t>Partapghar</t>
  </si>
  <si>
    <t>Ochres/Red Ochres</t>
  </si>
  <si>
    <t>Kankar-Bajari</t>
  </si>
  <si>
    <t>Shree Ganganagar</t>
  </si>
  <si>
    <t>Red Ochre/Yellow Ocher</t>
  </si>
  <si>
    <t>Phylite- Shist</t>
  </si>
  <si>
    <t>China Clay/ White Clay</t>
  </si>
  <si>
    <t>Naguar</t>
  </si>
  <si>
    <t>(Lac' Rs.)</t>
  </si>
  <si>
    <t>(Crore' Rs.)</t>
  </si>
  <si>
    <t>(Lac' Tons)</t>
  </si>
  <si>
    <t>( Lac' Tons)</t>
  </si>
  <si>
    <t xml:space="preserve">Districtwise Minerals Report (Major Minerals) </t>
  </si>
  <si>
    <t xml:space="preserve">Districtwise Minerals Report (Minor Minerals) </t>
  </si>
</sst>
</file>

<file path=xl/styles.xml><?xml version="1.0" encoding="utf-8"?>
<styleSheet xmlns="http://schemas.openxmlformats.org/spreadsheetml/2006/main">
  <numFmts count="1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00"/>
    <numFmt numFmtId="166" formatCode="0.0000"/>
    <numFmt numFmtId="167" formatCode="0.0"/>
    <numFmt numFmtId="168" formatCode="_ * #,##0_ ;_ * \-#,##0_ ;_ * \-??_ ;_ @_ "/>
    <numFmt numFmtId="169" formatCode="dddd&quot;, &quot;mmmm\ dd&quot;, &quot;yyyy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18"/>
      <color indexed="8"/>
      <name val="Calibri"/>
      <family val="2"/>
    </font>
    <font>
      <b/>
      <sz val="2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6"/>
      <color indexed="36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i/>
      <sz val="16"/>
      <name val="Monotype Corsiva"/>
      <family val="4"/>
    </font>
    <font>
      <sz val="9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9"/>
      <color indexed="10"/>
      <name val="Times New Roman"/>
      <family val="1"/>
    </font>
    <font>
      <sz val="16"/>
      <color indexed="10"/>
      <name val="Times New Roman"/>
      <family val="1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60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name val="Calibri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20"/>
      <name val="Segoe UI Symbol"/>
      <family val="2"/>
    </font>
    <font>
      <b/>
      <sz val="25"/>
      <name val="Segoe UI Symbol"/>
      <family val="2"/>
    </font>
    <font>
      <b/>
      <sz val="18"/>
      <name val="Segoe UI Symbol"/>
      <family val="2"/>
    </font>
    <font>
      <b/>
      <sz val="25"/>
      <name val="Times New Roman"/>
      <family val="1"/>
    </font>
    <font>
      <b/>
      <sz val="25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sz val="10.5"/>
      <color indexed="8"/>
      <name val="Times New Roman"/>
      <family val="1"/>
    </font>
    <font>
      <b/>
      <sz val="20"/>
      <color indexed="36"/>
      <name val="Times New Roman"/>
      <family val="1"/>
    </font>
    <font>
      <b/>
      <sz val="10.5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.5"/>
      <color theme="1"/>
      <name val="Times New Roman"/>
      <family val="1"/>
    </font>
    <font>
      <sz val="11.5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6"/>
      <color rgb="FFFF0000"/>
      <name val="Times New Roman"/>
      <family val="1"/>
    </font>
    <font>
      <sz val="12"/>
      <color rgb="FFFF0000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25"/>
      <color theme="1"/>
      <name val="Times New Roman"/>
      <family val="1"/>
    </font>
    <font>
      <b/>
      <sz val="16"/>
      <color theme="1"/>
      <name val="Times New Roman"/>
      <family val="1"/>
    </font>
    <font>
      <b/>
      <sz val="26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1009">
    <xf numFmtId="0" fontId="0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93" fillId="33" borderId="0" xfId="0" applyFont="1" applyFill="1" applyAlignment="1">
      <alignment horizontal="center" vertical="center"/>
    </xf>
    <xf numFmtId="0" fontId="13" fillId="34" borderId="11" xfId="55" applyFont="1" applyFill="1" applyBorder="1" applyAlignment="1">
      <alignment horizontal="center" vertical="center"/>
      <protection/>
    </xf>
    <xf numFmtId="0" fontId="14" fillId="0" borderId="11" xfId="55" applyFont="1" applyFill="1" applyBorder="1" applyAlignment="1">
      <alignment horizontal="left"/>
      <protection/>
    </xf>
    <xf numFmtId="0" fontId="8" fillId="34" borderId="11" xfId="55" applyFont="1" applyFill="1" applyBorder="1" applyAlignment="1">
      <alignment horizontal="right"/>
      <protection/>
    </xf>
    <xf numFmtId="2" fontId="8" fillId="34" borderId="11" xfId="55" applyNumberFormat="1" applyFont="1" applyFill="1" applyBorder="1" applyAlignment="1">
      <alignment horizontal="right"/>
      <protection/>
    </xf>
    <xf numFmtId="165" fontId="8" fillId="34" borderId="11" xfId="55" applyNumberFormat="1" applyFont="1" applyFill="1" applyBorder="1" applyAlignment="1">
      <alignment horizontal="right"/>
      <protection/>
    </xf>
    <xf numFmtId="1" fontId="8" fillId="34" borderId="11" xfId="55" applyNumberFormat="1" applyFont="1" applyFill="1" applyBorder="1" applyAlignment="1">
      <alignment horizontal="right"/>
      <protection/>
    </xf>
    <xf numFmtId="2" fontId="14" fillId="0" borderId="12" xfId="55" applyNumberFormat="1" applyFont="1" applyFill="1" applyBorder="1">
      <alignment/>
      <protection/>
    </xf>
    <xf numFmtId="0" fontId="13" fillId="0" borderId="12" xfId="55" applyFont="1" applyFill="1" applyBorder="1" applyAlignment="1">
      <alignment horizontal="right"/>
      <protection/>
    </xf>
    <xf numFmtId="165" fontId="13" fillId="0" borderId="12" xfId="55" applyNumberFormat="1" applyFont="1" applyFill="1" applyBorder="1" applyAlignment="1">
      <alignment horizontal="right"/>
      <protection/>
    </xf>
    <xf numFmtId="1" fontId="13" fillId="0" borderId="12" xfId="55" applyNumberFormat="1" applyFont="1" applyFill="1" applyBorder="1" applyAlignment="1">
      <alignment horizontal="right"/>
      <protection/>
    </xf>
    <xf numFmtId="0" fontId="13" fillId="0" borderId="13" xfId="55" applyFont="1" applyFill="1" applyBorder="1" applyAlignment="1">
      <alignment vertical="center"/>
      <protection/>
    </xf>
    <xf numFmtId="0" fontId="13" fillId="0" borderId="11" xfId="55" applyFont="1" applyFill="1" applyBorder="1" applyAlignment="1">
      <alignment vertical="center"/>
      <protection/>
    </xf>
    <xf numFmtId="0" fontId="13" fillId="0" borderId="0" xfId="55" applyFont="1" applyFill="1" applyBorder="1" applyAlignment="1">
      <alignment horizontal="right"/>
      <protection/>
    </xf>
    <xf numFmtId="1" fontId="13" fillId="0" borderId="0" xfId="55" applyNumberFormat="1" applyFont="1" applyFill="1" applyBorder="1" applyAlignment="1">
      <alignment horizontal="right"/>
      <protection/>
    </xf>
    <xf numFmtId="2" fontId="14" fillId="0" borderId="11" xfId="55" applyNumberFormat="1" applyFont="1" applyFill="1" applyBorder="1">
      <alignment/>
      <protection/>
    </xf>
    <xf numFmtId="0" fontId="16" fillId="0" borderId="11" xfId="55" applyFont="1" applyFill="1" applyBorder="1" applyAlignment="1">
      <alignment vertical="center" wrapText="1"/>
      <protection/>
    </xf>
    <xf numFmtId="167" fontId="8" fillId="34" borderId="11" xfId="55" applyNumberFormat="1" applyFont="1" applyFill="1" applyBorder="1" applyAlignment="1">
      <alignment horizontal="right"/>
      <protection/>
    </xf>
    <xf numFmtId="2" fontId="14" fillId="0" borderId="0" xfId="55" applyNumberFormat="1" applyFont="1" applyFill="1" applyBorder="1">
      <alignment/>
      <protection/>
    </xf>
    <xf numFmtId="0" fontId="16" fillId="0" borderId="11" xfId="55" applyFont="1" applyFill="1" applyBorder="1" applyAlignment="1">
      <alignment vertical="center"/>
      <protection/>
    </xf>
    <xf numFmtId="0" fontId="14" fillId="0" borderId="11" xfId="55" applyFont="1" applyFill="1" applyBorder="1" applyAlignment="1">
      <alignment horizontal="left" vertical="center"/>
      <protection/>
    </xf>
    <xf numFmtId="0" fontId="13" fillId="0" borderId="0" xfId="55" applyFont="1" applyFill="1" applyBorder="1" applyAlignment="1">
      <alignment vertical="center"/>
      <protection/>
    </xf>
    <xf numFmtId="0" fontId="13" fillId="0" borderId="0" xfId="55" applyFont="1" applyAlignment="1">
      <alignment vertical="center"/>
      <protection/>
    </xf>
    <xf numFmtId="0" fontId="13" fillId="0" borderId="0" xfId="55" applyFont="1" applyAlignment="1">
      <alignment horizontal="right"/>
      <protection/>
    </xf>
    <xf numFmtId="165" fontId="13" fillId="0" borderId="0" xfId="55" applyNumberFormat="1" applyFont="1" applyAlignment="1">
      <alignment horizontal="right"/>
      <protection/>
    </xf>
    <xf numFmtId="1" fontId="13" fillId="0" borderId="0" xfId="55" applyNumberFormat="1" applyFont="1" applyAlignment="1">
      <alignment horizontal="right"/>
      <protection/>
    </xf>
    <xf numFmtId="0" fontId="13" fillId="0" borderId="0" xfId="55" applyFont="1" applyFill="1">
      <alignment/>
      <protection/>
    </xf>
    <xf numFmtId="165" fontId="13" fillId="0" borderId="14" xfId="55" applyNumberFormat="1" applyFont="1" applyFill="1" applyBorder="1">
      <alignment/>
      <protection/>
    </xf>
    <xf numFmtId="0" fontId="20" fillId="0" borderId="0" xfId="0" applyFont="1" applyAlignment="1">
      <alignment/>
    </xf>
    <xf numFmtId="0" fontId="22" fillId="0" borderId="0" xfId="55" applyFont="1" applyFill="1" applyAlignment="1">
      <alignment horizontal="center" vertical="center"/>
      <protection/>
    </xf>
    <xf numFmtId="0" fontId="23" fillId="0" borderId="0" xfId="55" applyFont="1" applyFill="1" applyAlignment="1">
      <alignment horizontal="center" vertical="center"/>
      <protection/>
    </xf>
    <xf numFmtId="0" fontId="8" fillId="0" borderId="0" xfId="55" applyFont="1" applyFill="1" applyAlignment="1">
      <alignment horizontal="center" vertical="center"/>
      <protection/>
    </xf>
    <xf numFmtId="0" fontId="9" fillId="34" borderId="11" xfId="55" applyFont="1" applyFill="1" applyBorder="1" applyAlignment="1">
      <alignment horizontal="center" vertical="center"/>
      <protection/>
    </xf>
    <xf numFmtId="1" fontId="8" fillId="34" borderId="11" xfId="55" applyNumberFormat="1" applyFont="1" applyFill="1" applyBorder="1">
      <alignment/>
      <protection/>
    </xf>
    <xf numFmtId="165" fontId="8" fillId="34" borderId="11" xfId="55" applyNumberFormat="1" applyFont="1" applyFill="1" applyBorder="1">
      <alignment/>
      <protection/>
    </xf>
    <xf numFmtId="0" fontId="8" fillId="34" borderId="11" xfId="55" applyFont="1" applyFill="1" applyBorder="1">
      <alignment/>
      <protection/>
    </xf>
    <xf numFmtId="0" fontId="8" fillId="0" borderId="0" xfId="55" applyFont="1" applyFill="1" applyBorder="1">
      <alignment/>
      <protection/>
    </xf>
    <xf numFmtId="165" fontId="8" fillId="0" borderId="0" xfId="55" applyNumberFormat="1" applyFont="1" applyFill="1" applyBorder="1">
      <alignment/>
      <protection/>
    </xf>
    <xf numFmtId="1" fontId="8" fillId="0" borderId="0" xfId="55" applyNumberFormat="1" applyFont="1" applyFill="1" applyBorder="1">
      <alignment/>
      <protection/>
    </xf>
    <xf numFmtId="0" fontId="13" fillId="0" borderId="13" xfId="55" applyFont="1" applyFill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center"/>
      <protection/>
    </xf>
    <xf numFmtId="0" fontId="13" fillId="0" borderId="0" xfId="55" applyFont="1" applyFill="1" applyAlignment="1">
      <alignment horizontal="center" vertical="center"/>
      <protection/>
    </xf>
    <xf numFmtId="0" fontId="14" fillId="0" borderId="0" xfId="55" applyFont="1" applyFill="1" applyBorder="1">
      <alignment/>
      <protection/>
    </xf>
    <xf numFmtId="165" fontId="14" fillId="0" borderId="0" xfId="55" applyNumberFormat="1" applyFont="1" applyFill="1" applyBorder="1">
      <alignment/>
      <protection/>
    </xf>
    <xf numFmtId="1" fontId="14" fillId="0" borderId="0" xfId="55" applyNumberFormat="1" applyFont="1" applyFill="1" applyBorder="1">
      <alignment/>
      <protection/>
    </xf>
    <xf numFmtId="0" fontId="13" fillId="0" borderId="11" xfId="0" applyFont="1" applyBorder="1" applyAlignment="1">
      <alignment horizontal="right" vertical="center" wrapText="1"/>
    </xf>
    <xf numFmtId="2" fontId="8" fillId="34" borderId="11" xfId="55" applyNumberFormat="1" applyFont="1" applyFill="1" applyBorder="1">
      <alignment/>
      <protection/>
    </xf>
    <xf numFmtId="0" fontId="24" fillId="0" borderId="14" xfId="55" applyFont="1" applyFill="1" applyBorder="1" applyAlignment="1">
      <alignment horizontal="center"/>
      <protection/>
    </xf>
    <xf numFmtId="0" fontId="23" fillId="0" borderId="0" xfId="55" applyFont="1" applyFill="1" applyBorder="1">
      <alignment/>
      <protection/>
    </xf>
    <xf numFmtId="0" fontId="25" fillId="0" borderId="0" xfId="55" applyFont="1" applyFill="1" applyBorder="1">
      <alignment/>
      <protection/>
    </xf>
    <xf numFmtId="2" fontId="8" fillId="34" borderId="13" xfId="55" applyNumberFormat="1" applyFont="1" applyFill="1" applyBorder="1" applyAlignment="1">
      <alignment horizontal="center" vertical="center"/>
      <protection/>
    </xf>
    <xf numFmtId="1" fontId="8" fillId="34" borderId="13" xfId="55" applyNumberFormat="1" applyFont="1" applyFill="1" applyBorder="1" applyAlignment="1">
      <alignment horizontal="center" vertical="center"/>
      <protection/>
    </xf>
    <xf numFmtId="0" fontId="8" fillId="34" borderId="13" xfId="55" applyFont="1" applyFill="1" applyBorder="1" applyAlignment="1">
      <alignment horizontal="center" vertical="center"/>
      <protection/>
    </xf>
    <xf numFmtId="2" fontId="13" fillId="34" borderId="13" xfId="55" applyNumberFormat="1" applyFont="1" applyFill="1" applyBorder="1" applyAlignment="1">
      <alignment horizontal="center" vertical="center"/>
      <protection/>
    </xf>
    <xf numFmtId="1" fontId="13" fillId="34" borderId="13" xfId="55" applyNumberFormat="1" applyFont="1" applyFill="1" applyBorder="1" applyAlignment="1">
      <alignment horizontal="center" vertical="center"/>
      <protection/>
    </xf>
    <xf numFmtId="0" fontId="13" fillId="34" borderId="15" xfId="55" applyFont="1" applyFill="1" applyBorder="1" applyAlignment="1">
      <alignment horizontal="center" vertical="center"/>
      <protection/>
    </xf>
    <xf numFmtId="0" fontId="13" fillId="34" borderId="13" xfId="55" applyFont="1" applyFill="1" applyBorder="1" applyAlignment="1">
      <alignment horizontal="center" vertical="center"/>
      <protection/>
    </xf>
    <xf numFmtId="2" fontId="13" fillId="34" borderId="15" xfId="55" applyNumberFormat="1" applyFont="1" applyFill="1" applyBorder="1" applyAlignment="1">
      <alignment horizontal="center" vertical="center"/>
      <protection/>
    </xf>
    <xf numFmtId="1" fontId="13" fillId="34" borderId="15" xfId="55" applyNumberFormat="1" applyFont="1" applyFill="1" applyBorder="1" applyAlignment="1">
      <alignment horizontal="center" vertical="center"/>
      <protection/>
    </xf>
    <xf numFmtId="2" fontId="8" fillId="34" borderId="15" xfId="55" applyNumberFormat="1" applyFont="1" applyFill="1" applyBorder="1" applyAlignment="1">
      <alignment horizontal="center" vertical="center"/>
      <protection/>
    </xf>
    <xf numFmtId="1" fontId="8" fillId="34" borderId="15" xfId="55" applyNumberFormat="1" applyFont="1" applyFill="1" applyBorder="1" applyAlignment="1">
      <alignment horizontal="center" vertical="center"/>
      <protection/>
    </xf>
    <xf numFmtId="2" fontId="13" fillId="34" borderId="11" xfId="55" applyNumberFormat="1" applyFont="1" applyFill="1" applyBorder="1" applyAlignment="1">
      <alignment horizontal="center" vertical="center"/>
      <protection/>
    </xf>
    <xf numFmtId="1" fontId="13" fillId="34" borderId="11" xfId="55" applyNumberFormat="1" applyFont="1" applyFill="1" applyBorder="1" applyAlignment="1">
      <alignment horizontal="center" vertical="center"/>
      <protection/>
    </xf>
    <xf numFmtId="2" fontId="16" fillId="0" borderId="0" xfId="55" applyNumberFormat="1" applyFont="1" applyFill="1">
      <alignment/>
      <protection/>
    </xf>
    <xf numFmtId="0" fontId="9" fillId="0" borderId="13" xfId="55" applyFont="1" applyFill="1" applyBorder="1" applyAlignment="1">
      <alignment vertical="center"/>
      <protection/>
    </xf>
    <xf numFmtId="0" fontId="8" fillId="34" borderId="16" xfId="55" applyFont="1" applyFill="1" applyBorder="1" applyAlignment="1">
      <alignment horizontal="center" vertical="center"/>
      <protection/>
    </xf>
    <xf numFmtId="0" fontId="13" fillId="34" borderId="17" xfId="55" applyFont="1" applyFill="1" applyBorder="1" applyAlignment="1">
      <alignment horizontal="center" vertical="center"/>
      <protection/>
    </xf>
    <xf numFmtId="0" fontId="16" fillId="0" borderId="0" xfId="55" applyFont="1" applyFill="1" applyBorder="1">
      <alignment/>
      <protection/>
    </xf>
    <xf numFmtId="0" fontId="23" fillId="0" borderId="0" xfId="55" applyFont="1" applyFill="1">
      <alignment/>
      <protection/>
    </xf>
    <xf numFmtId="0" fontId="16" fillId="0" borderId="0" xfId="55" applyFont="1" applyFill="1">
      <alignment/>
      <protection/>
    </xf>
    <xf numFmtId="1" fontId="9" fillId="34" borderId="13" xfId="55" applyNumberFormat="1" applyFont="1" applyFill="1" applyBorder="1" applyAlignment="1">
      <alignment horizontal="center" vertical="center"/>
      <protection/>
    </xf>
    <xf numFmtId="0" fontId="13" fillId="0" borderId="0" xfId="55" applyFont="1" applyFill="1" applyBorder="1">
      <alignment/>
      <protection/>
    </xf>
    <xf numFmtId="0" fontId="16" fillId="0" borderId="0" xfId="55" applyFont="1" applyFill="1" applyAlignment="1">
      <alignment horizontal="right"/>
      <protection/>
    </xf>
    <xf numFmtId="0" fontId="94" fillId="34" borderId="13" xfId="55" applyFont="1" applyFill="1" applyBorder="1" applyAlignment="1">
      <alignment horizontal="center" vertical="center"/>
      <protection/>
    </xf>
    <xf numFmtId="0" fontId="95" fillId="34" borderId="13" xfId="55" applyFont="1" applyFill="1" applyBorder="1" applyAlignment="1">
      <alignment horizontal="center" vertical="center"/>
      <protection/>
    </xf>
    <xf numFmtId="0" fontId="94" fillId="34" borderId="11" xfId="55" applyFont="1" applyFill="1" applyBorder="1" applyAlignment="1">
      <alignment horizontal="center" vertical="center"/>
      <protection/>
    </xf>
    <xf numFmtId="0" fontId="95" fillId="34" borderId="11" xfId="55" applyFont="1" applyFill="1" applyBorder="1" applyAlignment="1">
      <alignment horizontal="center" vertical="center"/>
      <protection/>
    </xf>
    <xf numFmtId="0" fontId="94" fillId="35" borderId="13" xfId="55" applyFont="1" applyFill="1" applyBorder="1" applyAlignment="1">
      <alignment horizontal="center" vertical="center"/>
      <protection/>
    </xf>
    <xf numFmtId="0" fontId="95" fillId="35" borderId="13" xfId="55" applyFont="1" applyFill="1" applyBorder="1" applyAlignment="1">
      <alignment horizontal="center" vertical="center"/>
      <protection/>
    </xf>
    <xf numFmtId="0" fontId="95" fillId="34" borderId="15" xfId="55" applyFont="1" applyFill="1" applyBorder="1" applyAlignment="1">
      <alignment horizontal="center" vertical="center"/>
      <protection/>
    </xf>
    <xf numFmtId="165" fontId="14" fillId="0" borderId="0" xfId="55" applyNumberFormat="1" applyFont="1" applyFill="1" applyBorder="1" applyAlignment="1">
      <alignment horizontal="right" vertical="center"/>
      <protection/>
    </xf>
    <xf numFmtId="1" fontId="14" fillId="0" borderId="0" xfId="55" applyNumberFormat="1" applyFont="1" applyFill="1" applyBorder="1" applyAlignment="1">
      <alignment horizontal="right" vertical="center"/>
      <protection/>
    </xf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1" fontId="13" fillId="0" borderId="17" xfId="55" applyNumberFormat="1" applyFont="1" applyFill="1" applyBorder="1" applyAlignment="1">
      <alignment vertical="center"/>
      <protection/>
    </xf>
    <xf numFmtId="0" fontId="9" fillId="0" borderId="13" xfId="55" applyFont="1" applyFill="1" applyBorder="1" applyAlignment="1">
      <alignment horizontal="right"/>
      <protection/>
    </xf>
    <xf numFmtId="0" fontId="9" fillId="0" borderId="13" xfId="55" applyFont="1" applyFill="1" applyBorder="1">
      <alignment/>
      <protection/>
    </xf>
    <xf numFmtId="0" fontId="9" fillId="0" borderId="13" xfId="55" applyFont="1" applyFill="1" applyBorder="1" applyAlignment="1">
      <alignment horizontal="right" vertical="top" wrapText="1"/>
      <protection/>
    </xf>
    <xf numFmtId="0" fontId="13" fillId="0" borderId="0" xfId="0" applyFont="1" applyAlignment="1">
      <alignment/>
    </xf>
    <xf numFmtId="0" fontId="95" fillId="0" borderId="0" xfId="0" applyFont="1" applyAlignment="1">
      <alignment/>
    </xf>
    <xf numFmtId="0" fontId="25" fillId="0" borderId="0" xfId="55" applyFont="1" applyFill="1" applyAlignment="1">
      <alignment horizontal="center" vertical="center"/>
      <protection/>
    </xf>
    <xf numFmtId="2" fontId="25" fillId="0" borderId="0" xfId="55" applyNumberFormat="1" applyFont="1" applyFill="1" applyAlignment="1">
      <alignment horizontal="center" vertical="center"/>
      <protection/>
    </xf>
    <xf numFmtId="1" fontId="25" fillId="0" borderId="0" xfId="55" applyNumberFormat="1" applyFont="1" applyFill="1" applyAlignment="1">
      <alignment horizontal="center" vertical="center"/>
      <protection/>
    </xf>
    <xf numFmtId="169" fontId="40" fillId="0" borderId="0" xfId="55" applyNumberFormat="1" applyFont="1" applyFill="1" applyBorder="1" applyAlignment="1">
      <alignment horizontal="right" vertical="center"/>
      <protection/>
    </xf>
    <xf numFmtId="2" fontId="16" fillId="0" borderId="0" xfId="55" applyNumberFormat="1" applyFont="1" applyFill="1" applyBorder="1">
      <alignment/>
      <protection/>
    </xf>
    <xf numFmtId="1" fontId="16" fillId="0" borderId="0" xfId="55" applyNumberFormat="1" applyFont="1" applyFill="1" applyBorder="1">
      <alignment/>
      <protection/>
    </xf>
    <xf numFmtId="1" fontId="95" fillId="0" borderId="0" xfId="0" applyNumberFormat="1" applyFont="1" applyAlignment="1">
      <alignment/>
    </xf>
    <xf numFmtId="1" fontId="16" fillId="0" borderId="0" xfId="55" applyNumberFormat="1" applyFont="1" applyFill="1">
      <alignment/>
      <protection/>
    </xf>
    <xf numFmtId="2" fontId="95" fillId="0" borderId="0" xfId="0" applyNumberFormat="1" applyFont="1" applyAlignment="1">
      <alignment/>
    </xf>
    <xf numFmtId="0" fontId="41" fillId="34" borderId="11" xfId="55" applyFont="1" applyFill="1" applyBorder="1" applyAlignment="1">
      <alignment horizontal="center" vertical="center"/>
      <protection/>
    </xf>
    <xf numFmtId="0" fontId="42" fillId="34" borderId="11" xfId="55" applyFont="1" applyFill="1" applyBorder="1" applyAlignment="1">
      <alignment horizontal="center" vertical="center"/>
      <protection/>
    </xf>
    <xf numFmtId="0" fontId="9" fillId="0" borderId="11" xfId="55" applyFont="1" applyFill="1" applyBorder="1">
      <alignment/>
      <protection/>
    </xf>
    <xf numFmtId="0" fontId="25" fillId="0" borderId="0" xfId="55" applyFont="1" applyFill="1" applyBorder="1" applyAlignment="1">
      <alignment horizontal="center" vertical="center"/>
      <protection/>
    </xf>
    <xf numFmtId="0" fontId="13" fillId="0" borderId="0" xfId="55" applyFont="1" applyFill="1" applyBorder="1" applyAlignment="1">
      <alignment horizontal="center" vertical="center"/>
      <protection/>
    </xf>
    <xf numFmtId="165" fontId="25" fillId="0" borderId="0" xfId="55" applyNumberFormat="1" applyFont="1" applyFill="1" applyBorder="1" applyAlignment="1">
      <alignment horizontal="center" vertical="center"/>
      <protection/>
    </xf>
    <xf numFmtId="0" fontId="9" fillId="0" borderId="12" xfId="55" applyFont="1" applyFill="1" applyBorder="1">
      <alignment/>
      <protection/>
    </xf>
    <xf numFmtId="0" fontId="9" fillId="0" borderId="0" xfId="55" applyFont="1" applyFill="1" applyBorder="1">
      <alignment/>
      <protection/>
    </xf>
    <xf numFmtId="0" fontId="9" fillId="0" borderId="11" xfId="55" applyFont="1" applyFill="1" applyBorder="1" applyAlignment="1">
      <alignment horizontal="right" vertical="center"/>
      <protection/>
    </xf>
    <xf numFmtId="0" fontId="9" fillId="0" borderId="0" xfId="55" applyFont="1">
      <alignment/>
      <protection/>
    </xf>
    <xf numFmtId="0" fontId="9" fillId="0" borderId="0" xfId="55" applyFont="1" applyFill="1" applyAlignment="1">
      <alignment horizontal="right"/>
      <protection/>
    </xf>
    <xf numFmtId="165" fontId="16" fillId="0" borderId="0" xfId="55" applyNumberFormat="1" applyFont="1" applyFill="1">
      <alignment/>
      <protection/>
    </xf>
    <xf numFmtId="1" fontId="42" fillId="34" borderId="13" xfId="55" applyNumberFormat="1" applyFont="1" applyFill="1" applyBorder="1" applyAlignment="1">
      <alignment horizontal="center" vertical="center"/>
      <protection/>
    </xf>
    <xf numFmtId="0" fontId="9" fillId="0" borderId="11" xfId="55" applyFont="1" applyFill="1" applyBorder="1" applyAlignment="1">
      <alignment horizontal="right"/>
      <protection/>
    </xf>
    <xf numFmtId="0" fontId="9" fillId="0" borderId="17" xfId="55" applyFont="1" applyFill="1" applyBorder="1" applyAlignment="1">
      <alignment horizontal="right"/>
      <protection/>
    </xf>
    <xf numFmtId="0" fontId="9" fillId="0" borderId="15" xfId="55" applyFont="1" applyFill="1" applyBorder="1" applyAlignment="1">
      <alignment horizontal="right"/>
      <protection/>
    </xf>
    <xf numFmtId="0" fontId="9" fillId="0" borderId="13" xfId="55" applyFont="1" applyFill="1" applyBorder="1" applyAlignment="1">
      <alignment horizontal="right" vertical="center"/>
      <protection/>
    </xf>
    <xf numFmtId="0" fontId="9" fillId="0" borderId="0" xfId="55" applyFont="1" applyFill="1">
      <alignment/>
      <protection/>
    </xf>
    <xf numFmtId="0" fontId="9" fillId="0" borderId="15" xfId="55" applyFont="1" applyFill="1" applyBorder="1" applyAlignment="1">
      <alignment horizontal="right" vertical="center"/>
      <protection/>
    </xf>
    <xf numFmtId="0" fontId="9" fillId="0" borderId="13" xfId="55" applyFont="1" applyFill="1" applyBorder="1" applyAlignment="1">
      <alignment horizontal="right" vertical="center" wrapText="1"/>
      <protection/>
    </xf>
    <xf numFmtId="0" fontId="13" fillId="0" borderId="0" xfId="0" applyFont="1" applyBorder="1" applyAlignment="1">
      <alignment/>
    </xf>
    <xf numFmtId="0" fontId="96" fillId="0" borderId="0" xfId="55" applyFont="1">
      <alignment/>
      <protection/>
    </xf>
    <xf numFmtId="0" fontId="96" fillId="0" borderId="0" xfId="55" applyFont="1" applyFill="1">
      <alignment/>
      <protection/>
    </xf>
    <xf numFmtId="1" fontId="96" fillId="0" borderId="0" xfId="55" applyNumberFormat="1" applyFont="1" applyFill="1">
      <alignment/>
      <protection/>
    </xf>
    <xf numFmtId="0" fontId="9" fillId="0" borderId="11" xfId="55" applyFont="1" applyFill="1" applyBorder="1" applyAlignment="1">
      <alignment horizontal="right" vertical="top" wrapText="1"/>
      <protection/>
    </xf>
    <xf numFmtId="0" fontId="41" fillId="34" borderId="13" xfId="55" applyFont="1" applyFill="1" applyBorder="1" applyAlignment="1">
      <alignment horizontal="center" wrapText="1"/>
      <protection/>
    </xf>
    <xf numFmtId="165" fontId="41" fillId="34" borderId="13" xfId="55" applyNumberFormat="1" applyFont="1" applyFill="1" applyBorder="1" applyAlignment="1">
      <alignment horizontal="center" wrapText="1"/>
      <protection/>
    </xf>
    <xf numFmtId="1" fontId="41" fillId="34" borderId="13" xfId="55" applyNumberFormat="1" applyFont="1" applyFill="1" applyBorder="1" applyAlignment="1">
      <alignment horizontal="center" wrapText="1"/>
      <protection/>
    </xf>
    <xf numFmtId="0" fontId="41" fillId="34" borderId="13" xfId="55" applyFont="1" applyFill="1" applyBorder="1" applyAlignment="1">
      <alignment horizontal="center"/>
      <protection/>
    </xf>
    <xf numFmtId="0" fontId="42" fillId="34" borderId="13" xfId="55" applyFont="1" applyFill="1" applyBorder="1" applyAlignment="1">
      <alignment horizontal="center" wrapText="1"/>
      <protection/>
    </xf>
    <xf numFmtId="165" fontId="42" fillId="34" borderId="13" xfId="55" applyNumberFormat="1" applyFont="1" applyFill="1" applyBorder="1" applyAlignment="1">
      <alignment horizontal="center"/>
      <protection/>
    </xf>
    <xf numFmtId="1" fontId="42" fillId="34" borderId="13" xfId="55" applyNumberFormat="1" applyFont="1" applyFill="1" applyBorder="1" applyAlignment="1">
      <alignment horizontal="center"/>
      <protection/>
    </xf>
    <xf numFmtId="0" fontId="42" fillId="34" borderId="13" xfId="55" applyFont="1" applyFill="1" applyBorder="1" applyAlignment="1">
      <alignment horizontal="center"/>
      <protection/>
    </xf>
    <xf numFmtId="0" fontId="18" fillId="36" borderId="0" xfId="55" applyFont="1" applyFill="1" applyBorder="1" applyAlignment="1">
      <alignment horizontal="center"/>
      <protection/>
    </xf>
    <xf numFmtId="0" fontId="8" fillId="36" borderId="0" xfId="55" applyFont="1" applyFill="1" applyBorder="1" applyAlignment="1">
      <alignment horizontal="right"/>
      <protection/>
    </xf>
    <xf numFmtId="2" fontId="8" fillId="36" borderId="0" xfId="55" applyNumberFormat="1" applyFont="1" applyFill="1" applyBorder="1" applyAlignment="1">
      <alignment horizontal="right"/>
      <protection/>
    </xf>
    <xf numFmtId="167" fontId="8" fillId="36" borderId="0" xfId="55" applyNumberFormat="1" applyFont="1" applyFill="1" applyBorder="1" applyAlignment="1">
      <alignment horizontal="right"/>
      <protection/>
    </xf>
    <xf numFmtId="1" fontId="8" fillId="36" borderId="0" xfId="55" applyNumberFormat="1" applyFont="1" applyFill="1" applyBorder="1" applyAlignment="1">
      <alignment horizontal="right"/>
      <protection/>
    </xf>
    <xf numFmtId="1" fontId="16" fillId="36" borderId="11" xfId="55" applyNumberFormat="1" applyFont="1" applyFill="1" applyBorder="1" applyAlignment="1">
      <alignment horizontal="right" vertical="center"/>
      <protection/>
    </xf>
    <xf numFmtId="2" fontId="16" fillId="36" borderId="11" xfId="55" applyNumberFormat="1" applyFont="1" applyFill="1" applyBorder="1" applyAlignment="1">
      <alignment horizontal="right" vertical="center"/>
      <protection/>
    </xf>
    <xf numFmtId="0" fontId="42" fillId="34" borderId="20" xfId="55" applyFont="1" applyFill="1" applyBorder="1" applyAlignment="1">
      <alignment horizontal="center" vertical="center"/>
      <protection/>
    </xf>
    <xf numFmtId="0" fontId="9" fillId="0" borderId="11" xfId="55" applyFont="1" applyFill="1" applyBorder="1" applyAlignment="1">
      <alignment vertical="center"/>
      <protection/>
    </xf>
    <xf numFmtId="0" fontId="44" fillId="0" borderId="11" xfId="55" applyFont="1" applyFill="1" applyBorder="1">
      <alignment/>
      <protection/>
    </xf>
    <xf numFmtId="0" fontId="45" fillId="0" borderId="11" xfId="55" applyFont="1" applyFill="1" applyBorder="1">
      <alignment/>
      <protection/>
    </xf>
    <xf numFmtId="165" fontId="45" fillId="0" borderId="11" xfId="55" applyNumberFormat="1" applyFont="1" applyFill="1" applyBorder="1">
      <alignment/>
      <protection/>
    </xf>
    <xf numFmtId="0" fontId="45" fillId="0" borderId="11" xfId="55" applyFont="1" applyFill="1" applyBorder="1" applyAlignment="1">
      <alignment vertical="center"/>
      <protection/>
    </xf>
    <xf numFmtId="0" fontId="44" fillId="0" borderId="11" xfId="55" applyFont="1" applyFill="1" applyBorder="1" applyAlignment="1">
      <alignment/>
      <protection/>
    </xf>
    <xf numFmtId="0" fontId="44" fillId="0" borderId="13" xfId="55" applyFont="1" applyFill="1" applyBorder="1" applyAlignment="1">
      <alignment horizontal="right"/>
      <protection/>
    </xf>
    <xf numFmtId="1" fontId="44" fillId="0" borderId="13" xfId="55" applyNumberFormat="1" applyFont="1" applyFill="1" applyBorder="1" applyAlignment="1">
      <alignment horizontal="right"/>
      <protection/>
    </xf>
    <xf numFmtId="1" fontId="44" fillId="0" borderId="13" xfId="55" applyNumberFormat="1" applyFont="1" applyFill="1" applyBorder="1">
      <alignment/>
      <protection/>
    </xf>
    <xf numFmtId="0" fontId="44" fillId="0" borderId="13" xfId="55" applyFont="1" applyFill="1" applyBorder="1">
      <alignment/>
      <protection/>
    </xf>
    <xf numFmtId="1" fontId="44" fillId="0" borderId="11" xfId="55" applyNumberFormat="1" applyFont="1" applyFill="1" applyBorder="1">
      <alignment/>
      <protection/>
    </xf>
    <xf numFmtId="1" fontId="44" fillId="0" borderId="11" xfId="55" applyNumberFormat="1" applyFont="1" applyFill="1" applyBorder="1" applyAlignment="1">
      <alignment horizontal="right"/>
      <protection/>
    </xf>
    <xf numFmtId="0" fontId="44" fillId="0" borderId="11" xfId="55" applyFont="1" applyFill="1" applyBorder="1" applyAlignment="1">
      <alignment horizontal="right"/>
      <protection/>
    </xf>
    <xf numFmtId="2" fontId="45" fillId="0" borderId="11" xfId="55" applyNumberFormat="1" applyFont="1" applyFill="1" applyBorder="1">
      <alignment/>
      <protection/>
    </xf>
    <xf numFmtId="0" fontId="44" fillId="0" borderId="13" xfId="55" applyFont="1" applyFill="1" applyBorder="1" applyAlignment="1">
      <alignment vertical="center"/>
      <protection/>
    </xf>
    <xf numFmtId="1" fontId="44" fillId="0" borderId="11" xfId="55" applyNumberFormat="1" applyFont="1" applyFill="1" applyBorder="1" applyAlignment="1">
      <alignment horizontal="right" vertical="center"/>
      <protection/>
    </xf>
    <xf numFmtId="1" fontId="44" fillId="0" borderId="11" xfId="0" applyNumberFormat="1" applyFont="1" applyBorder="1" applyAlignment="1">
      <alignment horizontal="right"/>
    </xf>
    <xf numFmtId="1" fontId="44" fillId="37" borderId="11" xfId="55" applyNumberFormat="1" applyFont="1" applyFill="1" applyBorder="1">
      <alignment/>
      <protection/>
    </xf>
    <xf numFmtId="0" fontId="44" fillId="0" borderId="18" xfId="55" applyFont="1" applyFill="1" applyBorder="1" applyAlignment="1">
      <alignment horizontal="right" vertical="center" wrapText="1"/>
      <protection/>
    </xf>
    <xf numFmtId="0" fontId="44" fillId="0" borderId="16" xfId="55" applyFont="1" applyFill="1" applyBorder="1">
      <alignment/>
      <protection/>
    </xf>
    <xf numFmtId="0" fontId="45" fillId="0" borderId="18" xfId="55" applyFont="1" applyFill="1" applyBorder="1" applyAlignment="1">
      <alignment horizontal="left" vertical="center"/>
      <protection/>
    </xf>
    <xf numFmtId="165" fontId="45" fillId="0" borderId="21" xfId="55" applyNumberFormat="1" applyFont="1" applyFill="1" applyBorder="1">
      <alignment/>
      <protection/>
    </xf>
    <xf numFmtId="0" fontId="44" fillId="0" borderId="11" xfId="55" applyFont="1" applyFill="1" applyBorder="1" applyAlignment="1">
      <alignment vertical="center"/>
      <protection/>
    </xf>
    <xf numFmtId="0" fontId="44" fillId="0" borderId="11" xfId="55" applyFont="1" applyFill="1" applyBorder="1" applyAlignment="1">
      <alignment horizontal="right" vertical="center"/>
      <protection/>
    </xf>
    <xf numFmtId="1" fontId="44" fillId="0" borderId="11" xfId="55" applyNumberFormat="1" applyFont="1" applyFill="1" applyBorder="1" applyAlignment="1">
      <alignment vertical="center"/>
      <protection/>
    </xf>
    <xf numFmtId="1" fontId="44" fillId="0" borderId="13" xfId="55" applyNumberFormat="1" applyFont="1" applyFill="1" applyBorder="1" applyAlignment="1">
      <alignment vertical="center"/>
      <protection/>
    </xf>
    <xf numFmtId="1" fontId="44" fillId="38" borderId="11" xfId="55" applyNumberFormat="1" applyFont="1" applyFill="1" applyBorder="1">
      <alignment/>
      <protection/>
    </xf>
    <xf numFmtId="165" fontId="0" fillId="0" borderId="0" xfId="0" applyNumberFormat="1" applyAlignment="1">
      <alignment/>
    </xf>
    <xf numFmtId="0" fontId="9" fillId="36" borderId="11" xfId="55" applyFont="1" applyFill="1" applyBorder="1" applyAlignment="1">
      <alignment horizontal="right" vertical="center"/>
      <protection/>
    </xf>
    <xf numFmtId="0" fontId="9" fillId="0" borderId="22" xfId="55" applyFont="1" applyFill="1" applyBorder="1" applyAlignment="1">
      <alignment horizontal="right"/>
      <protection/>
    </xf>
    <xf numFmtId="0" fontId="9" fillId="0" borderId="11" xfId="55" applyFont="1" applyFill="1" applyBorder="1" applyAlignment="1">
      <alignment/>
      <protection/>
    </xf>
    <xf numFmtId="165" fontId="14" fillId="0" borderId="11" xfId="55" applyNumberFormat="1" applyFont="1" applyFill="1" applyBorder="1">
      <alignment/>
      <protection/>
    </xf>
    <xf numFmtId="1" fontId="9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 vertical="top" wrapText="1"/>
    </xf>
    <xf numFmtId="165" fontId="14" fillId="0" borderId="11" xfId="55" applyNumberFormat="1" applyFont="1" applyFill="1" applyBorder="1" applyAlignment="1">
      <alignment horizontal="left" vertical="center"/>
      <protection/>
    </xf>
    <xf numFmtId="0" fontId="14" fillId="0" borderId="11" xfId="55" applyFont="1" applyFill="1" applyBorder="1">
      <alignment/>
      <protection/>
    </xf>
    <xf numFmtId="0" fontId="9" fillId="0" borderId="11" xfId="0" applyFont="1" applyBorder="1" applyAlignment="1">
      <alignment wrapText="1"/>
    </xf>
    <xf numFmtId="0" fontId="14" fillId="0" borderId="0" xfId="55" applyFont="1" applyFill="1" applyBorder="1" applyAlignment="1">
      <alignment vertical="center" wrapText="1"/>
      <protection/>
    </xf>
    <xf numFmtId="0" fontId="9" fillId="0" borderId="15" xfId="55" applyFont="1" applyFill="1" applyBorder="1" applyAlignment="1">
      <alignment horizontal="right" vertical="top" wrapText="1"/>
      <protection/>
    </xf>
    <xf numFmtId="0" fontId="9" fillId="0" borderId="11" xfId="55" applyFont="1" applyFill="1" applyBorder="1" applyAlignment="1">
      <alignment vertical="center" wrapText="1"/>
      <protection/>
    </xf>
    <xf numFmtId="0" fontId="9" fillId="0" borderId="11" xfId="0" applyFont="1" applyBorder="1" applyAlignment="1">
      <alignment horizontal="right" vertical="center"/>
    </xf>
    <xf numFmtId="0" fontId="9" fillId="0" borderId="13" xfId="0" applyNumberFormat="1" applyFont="1" applyFill="1" applyBorder="1" applyAlignment="1">
      <alignment horizontal="right" vertical="center" wrapText="1"/>
    </xf>
    <xf numFmtId="0" fontId="9" fillId="0" borderId="13" xfId="55" applyFont="1" applyFill="1" applyBorder="1" applyAlignment="1">
      <alignment/>
      <protection/>
    </xf>
    <xf numFmtId="0" fontId="14" fillId="0" borderId="23" xfId="55" applyFont="1" applyFill="1" applyBorder="1">
      <alignment/>
      <protection/>
    </xf>
    <xf numFmtId="0" fontId="9" fillId="0" borderId="11" xfId="55" applyFont="1" applyFill="1" applyBorder="1" applyAlignment="1">
      <alignment vertical="top" wrapText="1"/>
      <protection/>
    </xf>
    <xf numFmtId="0" fontId="9" fillId="0" borderId="13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vertical="top" wrapText="1"/>
    </xf>
    <xf numFmtId="0" fontId="9" fillId="0" borderId="15" xfId="55" applyFont="1" applyFill="1" applyBorder="1" applyAlignment="1">
      <alignment vertical="center"/>
      <protection/>
    </xf>
    <xf numFmtId="0" fontId="9" fillId="0" borderId="11" xfId="0" applyFont="1" applyBorder="1" applyAlignment="1">
      <alignment horizontal="right" vertical="center" wrapText="1"/>
    </xf>
    <xf numFmtId="0" fontId="9" fillId="0" borderId="17" xfId="55" applyFont="1" applyFill="1" applyBorder="1">
      <alignment/>
      <protection/>
    </xf>
    <xf numFmtId="0" fontId="9" fillId="0" borderId="17" xfId="55" applyFont="1" applyFill="1" applyBorder="1" applyAlignment="1">
      <alignment horizontal="right" vertical="center"/>
      <protection/>
    </xf>
    <xf numFmtId="0" fontId="9" fillId="0" borderId="13" xfId="0" applyFont="1" applyBorder="1" applyAlignment="1">
      <alignment horizontal="right" vertical="center" wrapText="1"/>
    </xf>
    <xf numFmtId="0" fontId="9" fillId="0" borderId="11" xfId="0" applyFont="1" applyBorder="1" applyAlignment="1" quotePrefix="1">
      <alignment horizontal="right" vertical="top" wrapText="1"/>
    </xf>
    <xf numFmtId="0" fontId="9" fillId="0" borderId="15" xfId="55" applyFont="1" applyFill="1" applyBorder="1">
      <alignment/>
      <protection/>
    </xf>
    <xf numFmtId="0" fontId="9" fillId="0" borderId="17" xfId="0" applyFont="1" applyBorder="1" applyAlignment="1">
      <alignment horizontal="right" vertical="center" wrapText="1"/>
    </xf>
    <xf numFmtId="1" fontId="9" fillId="0" borderId="11" xfId="55" applyNumberFormat="1" applyFont="1" applyFill="1" applyBorder="1" applyAlignment="1">
      <alignment/>
      <protection/>
    </xf>
    <xf numFmtId="0" fontId="9" fillId="36" borderId="18" xfId="55" applyFont="1" applyFill="1" applyBorder="1" applyAlignment="1">
      <alignment horizontal="right" vertical="center" wrapText="1"/>
      <protection/>
    </xf>
    <xf numFmtId="0" fontId="14" fillId="36" borderId="18" xfId="55" applyFont="1" applyFill="1" applyBorder="1" applyAlignment="1">
      <alignment horizontal="left" vertical="center"/>
      <protection/>
    </xf>
    <xf numFmtId="0" fontId="14" fillId="0" borderId="18" xfId="55" applyFont="1" applyFill="1" applyBorder="1" applyAlignment="1">
      <alignment horizontal="left" vertical="center"/>
      <protection/>
    </xf>
    <xf numFmtId="0" fontId="9" fillId="0" borderId="11" xfId="0" applyFont="1" applyBorder="1" applyAlignment="1">
      <alignment vertical="center" wrapText="1"/>
    </xf>
    <xf numFmtId="0" fontId="14" fillId="0" borderId="11" xfId="55" applyFont="1" applyFill="1" applyBorder="1" applyAlignment="1">
      <alignment vertical="center"/>
      <protection/>
    </xf>
    <xf numFmtId="1" fontId="9" fillId="0" borderId="13" xfId="55" applyNumberFormat="1" applyFont="1" applyFill="1" applyBorder="1">
      <alignment/>
      <protection/>
    </xf>
    <xf numFmtId="1" fontId="9" fillId="0" borderId="13" xfId="55" applyNumberFormat="1" applyFont="1" applyFill="1" applyBorder="1" applyAlignment="1">
      <alignment horizontal="right" vertical="center"/>
      <protection/>
    </xf>
    <xf numFmtId="1" fontId="9" fillId="0" borderId="13" xfId="55" applyNumberFormat="1" applyFont="1" applyFill="1" applyBorder="1" applyAlignment="1">
      <alignment vertical="center"/>
      <protection/>
    </xf>
    <xf numFmtId="1" fontId="9" fillId="0" borderId="11" xfId="55" applyNumberFormat="1" applyFont="1" applyFill="1" applyBorder="1" applyAlignment="1">
      <alignment horizontal="right"/>
      <protection/>
    </xf>
    <xf numFmtId="0" fontId="9" fillId="38" borderId="13" xfId="55" applyFont="1" applyFill="1" applyBorder="1">
      <alignment/>
      <protection/>
    </xf>
    <xf numFmtId="1" fontId="9" fillId="0" borderId="20" xfId="55" applyNumberFormat="1" applyFont="1" applyFill="1" applyBorder="1" applyAlignment="1">
      <alignment horizontal="right"/>
      <protection/>
    </xf>
    <xf numFmtId="1" fontId="9" fillId="0" borderId="15" xfId="55" applyNumberFormat="1" applyFont="1" applyFill="1" applyBorder="1" applyAlignment="1">
      <alignment horizontal="right" vertical="center"/>
      <protection/>
    </xf>
    <xf numFmtId="0" fontId="9" fillId="0" borderId="20" xfId="0" applyFont="1" applyBorder="1" applyAlignment="1">
      <alignment horizontal="right" vertical="top" wrapText="1"/>
    </xf>
    <xf numFmtId="1" fontId="9" fillId="0" borderId="11" xfId="55" applyNumberFormat="1" applyFont="1" applyFill="1" applyBorder="1" applyAlignment="1">
      <alignment horizontal="right" vertical="center"/>
      <protection/>
    </xf>
    <xf numFmtId="1" fontId="9" fillId="0" borderId="17" xfId="55" applyNumberFormat="1" applyFont="1" applyFill="1" applyBorder="1">
      <alignment/>
      <protection/>
    </xf>
    <xf numFmtId="1" fontId="9" fillId="0" borderId="17" xfId="55" applyNumberFormat="1" applyFont="1" applyFill="1" applyBorder="1" applyAlignment="1">
      <alignment horizontal="right" vertical="center"/>
      <protection/>
    </xf>
    <xf numFmtId="1" fontId="9" fillId="0" borderId="18" xfId="55" applyNumberFormat="1" applyFont="1" applyFill="1" applyBorder="1" applyAlignment="1">
      <alignment horizontal="right"/>
      <protection/>
    </xf>
    <xf numFmtId="1" fontId="9" fillId="0" borderId="17" xfId="55" applyNumberFormat="1" applyFont="1" applyFill="1" applyBorder="1" applyAlignment="1">
      <alignment horizontal="right"/>
      <protection/>
    </xf>
    <xf numFmtId="1" fontId="9" fillId="39" borderId="13" xfId="55" applyNumberFormat="1" applyFont="1" applyFill="1" applyBorder="1">
      <alignment/>
      <protection/>
    </xf>
    <xf numFmtId="1" fontId="9" fillId="40" borderId="13" xfId="0" applyNumberFormat="1" applyFont="1" applyFill="1" applyBorder="1" applyAlignment="1">
      <alignment horizontal="right"/>
    </xf>
    <xf numFmtId="1" fontId="9" fillId="40" borderId="13" xfId="55" applyNumberFormat="1" applyFont="1" applyFill="1" applyBorder="1" applyAlignment="1">
      <alignment horizontal="right" vertical="center"/>
      <protection/>
    </xf>
    <xf numFmtId="0" fontId="9" fillId="40" borderId="13" xfId="55" applyFont="1" applyFill="1" applyBorder="1">
      <alignment/>
      <protection/>
    </xf>
    <xf numFmtId="1" fontId="9" fillId="40" borderId="13" xfId="55" applyNumberFormat="1" applyFont="1" applyFill="1" applyBorder="1">
      <alignment/>
      <protection/>
    </xf>
    <xf numFmtId="1" fontId="9" fillId="37" borderId="13" xfId="55" applyNumberFormat="1" applyFont="1" applyFill="1" applyBorder="1">
      <alignment/>
      <protection/>
    </xf>
    <xf numFmtId="1" fontId="9" fillId="0" borderId="13" xfId="55" applyNumberFormat="1" applyFont="1" applyFill="1" applyBorder="1" applyAlignment="1">
      <alignment horizontal="right"/>
      <protection/>
    </xf>
    <xf numFmtId="1" fontId="9" fillId="0" borderId="13" xfId="42" applyNumberFormat="1" applyFont="1" applyFill="1" applyBorder="1" applyAlignment="1" applyProtection="1">
      <alignment horizontal="right"/>
      <protection/>
    </xf>
    <xf numFmtId="1" fontId="9" fillId="0" borderId="22" xfId="55" applyNumberFormat="1" applyFont="1" applyFill="1" applyBorder="1">
      <alignment/>
      <protection/>
    </xf>
    <xf numFmtId="1" fontId="9" fillId="0" borderId="15" xfId="55" applyNumberFormat="1" applyFont="1" applyFill="1" applyBorder="1">
      <alignment/>
      <protection/>
    </xf>
    <xf numFmtId="1" fontId="9" fillId="0" borderId="11" xfId="55" applyNumberFormat="1" applyFont="1" applyFill="1" applyBorder="1">
      <alignment/>
      <protection/>
    </xf>
    <xf numFmtId="1" fontId="9" fillId="0" borderId="11" xfId="0" applyNumberFormat="1" applyFont="1" applyBorder="1" applyAlignment="1">
      <alignment vertical="top" wrapText="1"/>
    </xf>
    <xf numFmtId="1" fontId="9" fillId="0" borderId="24" xfId="55" applyNumberFormat="1" applyFont="1" applyFill="1" applyBorder="1" applyAlignment="1">
      <alignment horizontal="right" vertical="center"/>
      <protection/>
    </xf>
    <xf numFmtId="165" fontId="14" fillId="0" borderId="20" xfId="55" applyNumberFormat="1" applyFont="1" applyFill="1" applyBorder="1">
      <alignment/>
      <protection/>
    </xf>
    <xf numFmtId="1" fontId="9" fillId="0" borderId="22" xfId="55" applyNumberFormat="1" applyFont="1" applyFill="1" applyBorder="1" applyAlignment="1">
      <alignment horizontal="right" vertical="center"/>
      <protection/>
    </xf>
    <xf numFmtId="1" fontId="9" fillId="0" borderId="16" xfId="55" applyNumberFormat="1" applyFont="1" applyFill="1" applyBorder="1">
      <alignment/>
      <protection/>
    </xf>
    <xf numFmtId="0" fontId="14" fillId="0" borderId="13" xfId="55" applyFont="1" applyFill="1" applyBorder="1">
      <alignment/>
      <protection/>
    </xf>
    <xf numFmtId="0" fontId="9" fillId="0" borderId="13" xfId="0" applyFont="1" applyBorder="1" applyAlignment="1">
      <alignment vertical="top" wrapText="1"/>
    </xf>
    <xf numFmtId="1" fontId="9" fillId="0" borderId="11" xfId="55" applyNumberFormat="1" applyFont="1" applyFill="1" applyBorder="1" applyAlignment="1">
      <alignment vertical="center"/>
      <protection/>
    </xf>
    <xf numFmtId="1" fontId="9" fillId="38" borderId="11" xfId="55" applyNumberFormat="1" applyFont="1" applyFill="1" applyBorder="1">
      <alignment/>
      <protection/>
    </xf>
    <xf numFmtId="0" fontId="9" fillId="0" borderId="13" xfId="0" applyFont="1" applyBorder="1" applyAlignment="1">
      <alignment horizontal="right" vertical="top" wrapText="1"/>
    </xf>
    <xf numFmtId="1" fontId="9" fillId="37" borderId="13" xfId="55" applyNumberFormat="1" applyFont="1" applyFill="1" applyBorder="1" applyAlignment="1">
      <alignment horizontal="right" vertical="center"/>
      <protection/>
    </xf>
    <xf numFmtId="1" fontId="9" fillId="38" borderId="13" xfId="42" applyNumberFormat="1" applyFont="1" applyFill="1" applyBorder="1" applyAlignment="1">
      <alignment horizontal="right"/>
    </xf>
    <xf numFmtId="1" fontId="9" fillId="0" borderId="25" xfId="55" applyNumberFormat="1" applyFont="1" applyFill="1" applyBorder="1">
      <alignment/>
      <protection/>
    </xf>
    <xf numFmtId="1" fontId="9" fillId="0" borderId="13" xfId="55" applyNumberFormat="1" applyFont="1" applyFill="1" applyBorder="1" applyAlignment="1">
      <alignment/>
      <protection/>
    </xf>
    <xf numFmtId="1" fontId="9" fillId="40" borderId="11" xfId="55" applyNumberFormat="1" applyFont="1" applyFill="1" applyBorder="1" applyAlignment="1">
      <alignment horizontal="right" vertical="center"/>
      <protection/>
    </xf>
    <xf numFmtId="0" fontId="9" fillId="0" borderId="0" xfId="0" applyFont="1" applyAlignment="1">
      <alignment/>
    </xf>
    <xf numFmtId="0" fontId="9" fillId="0" borderId="14" xfId="55" applyFont="1" applyFill="1" applyBorder="1" applyAlignment="1">
      <alignment horizontal="center"/>
      <protection/>
    </xf>
    <xf numFmtId="165" fontId="9" fillId="0" borderId="11" xfId="55" applyNumberFormat="1" applyFont="1" applyFill="1" applyBorder="1">
      <alignment/>
      <protection/>
    </xf>
    <xf numFmtId="1" fontId="13" fillId="34" borderId="26" xfId="55" applyNumberFormat="1" applyFont="1" applyFill="1" applyBorder="1" applyAlignment="1">
      <alignment horizontal="center" vertical="center"/>
      <protection/>
    </xf>
    <xf numFmtId="0" fontId="12" fillId="0" borderId="14" xfId="55" applyFont="1" applyFill="1" applyBorder="1" applyAlignment="1">
      <alignment vertical="center"/>
      <protection/>
    </xf>
    <xf numFmtId="0" fontId="13" fillId="34" borderId="20" xfId="55" applyFont="1" applyFill="1" applyBorder="1" applyAlignment="1">
      <alignment horizontal="center" vertical="center"/>
      <protection/>
    </xf>
    <xf numFmtId="0" fontId="9" fillId="0" borderId="17" xfId="55" applyFont="1" applyFill="1" applyBorder="1" applyAlignment="1">
      <alignment vertical="center"/>
      <protection/>
    </xf>
    <xf numFmtId="0" fontId="13" fillId="0" borderId="16" xfId="55" applyFont="1" applyFill="1" applyBorder="1" applyAlignment="1">
      <alignment vertical="center" wrapText="1"/>
      <protection/>
    </xf>
    <xf numFmtId="0" fontId="97" fillId="0" borderId="0" xfId="55" applyFont="1" applyFill="1" applyBorder="1" applyAlignment="1">
      <alignment vertical="center"/>
      <protection/>
    </xf>
    <xf numFmtId="0" fontId="13" fillId="0" borderId="17" xfId="55" applyFont="1" applyFill="1" applyBorder="1" applyAlignment="1">
      <alignment horizontal="right" vertical="center"/>
      <protection/>
    </xf>
    <xf numFmtId="0" fontId="8" fillId="36" borderId="0" xfId="55" applyFont="1" applyFill="1" applyBorder="1" applyAlignment="1">
      <alignment horizontal="center"/>
      <protection/>
    </xf>
    <xf numFmtId="0" fontId="13" fillId="0" borderId="17" xfId="55" applyFont="1" applyFill="1" applyBorder="1" applyAlignment="1">
      <alignment vertical="center"/>
      <protection/>
    </xf>
    <xf numFmtId="0" fontId="8" fillId="34" borderId="17" xfId="55" applyFont="1" applyFill="1" applyBorder="1" applyAlignment="1">
      <alignment vertical="center"/>
      <protection/>
    </xf>
    <xf numFmtId="0" fontId="9" fillId="0" borderId="17" xfId="55" applyFont="1" applyFill="1" applyBorder="1" applyAlignment="1">
      <alignment/>
      <protection/>
    </xf>
    <xf numFmtId="0" fontId="8" fillId="34" borderId="21" xfId="55" applyFont="1" applyFill="1" applyBorder="1" applyAlignment="1">
      <alignment horizontal="center"/>
      <protection/>
    </xf>
    <xf numFmtId="0" fontId="8" fillId="34" borderId="23" xfId="55" applyFont="1" applyFill="1" applyBorder="1" applyAlignment="1">
      <alignment horizontal="center"/>
      <protection/>
    </xf>
    <xf numFmtId="0" fontId="8" fillId="34" borderId="15" xfId="55" applyFont="1" applyFill="1" applyBorder="1" applyAlignment="1">
      <alignment horizontal="center" vertical="center"/>
      <protection/>
    </xf>
    <xf numFmtId="0" fontId="8" fillId="41" borderId="15" xfId="55" applyFont="1" applyFill="1" applyBorder="1" applyAlignment="1">
      <alignment horizontal="center" vertical="center"/>
      <protection/>
    </xf>
    <xf numFmtId="0" fontId="94" fillId="34" borderId="15" xfId="55" applyFont="1" applyFill="1" applyBorder="1" applyAlignment="1">
      <alignment horizontal="center" vertical="center"/>
      <protection/>
    </xf>
    <xf numFmtId="0" fontId="94" fillId="34" borderId="17" xfId="55" applyFont="1" applyFill="1" applyBorder="1" applyAlignment="1">
      <alignment horizontal="center" vertical="center"/>
      <protection/>
    </xf>
    <xf numFmtId="0" fontId="8" fillId="34" borderId="11" xfId="55" applyFont="1" applyFill="1" applyBorder="1" applyAlignment="1">
      <alignment horizontal="center" vertical="center"/>
      <protection/>
    </xf>
    <xf numFmtId="0" fontId="41" fillId="34" borderId="13" xfId="55" applyFont="1" applyFill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14" fillId="36" borderId="18" xfId="55" applyFont="1" applyFill="1" applyBorder="1" applyAlignment="1">
      <alignment horizontal="right" vertical="center" wrapText="1"/>
      <protection/>
    </xf>
    <xf numFmtId="1" fontId="9" fillId="0" borderId="11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vertical="center" wrapText="1"/>
    </xf>
    <xf numFmtId="2" fontId="9" fillId="0" borderId="13" xfId="0" applyNumberFormat="1" applyFont="1" applyBorder="1" applyAlignment="1">
      <alignment vertical="center" wrapText="1"/>
    </xf>
    <xf numFmtId="2" fontId="9" fillId="0" borderId="11" xfId="0" applyNumberFormat="1" applyFont="1" applyBorder="1" applyAlignment="1">
      <alignment horizontal="right" vertical="center"/>
    </xf>
    <xf numFmtId="1" fontId="9" fillId="0" borderId="11" xfId="0" applyNumberFormat="1" applyFont="1" applyBorder="1" applyAlignment="1">
      <alignment horizontal="right" vertical="center"/>
    </xf>
    <xf numFmtId="167" fontId="9" fillId="0" borderId="13" xfId="55" applyNumberFormat="1" applyFont="1" applyFill="1" applyBorder="1" applyAlignment="1">
      <alignment horizontal="right" vertical="top" wrapText="1"/>
      <protection/>
    </xf>
    <xf numFmtId="2" fontId="9" fillId="0" borderId="11" xfId="0" applyNumberFormat="1" applyFont="1" applyBorder="1" applyAlignment="1">
      <alignment horizontal="right" vertical="center" wrapText="1"/>
    </xf>
    <xf numFmtId="0" fontId="8" fillId="34" borderId="11" xfId="55" applyFont="1" applyFill="1" applyBorder="1" applyAlignment="1">
      <alignment vertical="center"/>
      <protection/>
    </xf>
    <xf numFmtId="0" fontId="8" fillId="34" borderId="11" xfId="55" applyFont="1" applyFill="1" applyBorder="1" applyAlignment="1">
      <alignment horizontal="right" vertical="center"/>
      <protection/>
    </xf>
    <xf numFmtId="2" fontId="8" fillId="34" borderId="11" xfId="55" applyNumberFormat="1" applyFont="1" applyFill="1" applyBorder="1" applyAlignment="1">
      <alignment horizontal="right" vertical="center"/>
      <protection/>
    </xf>
    <xf numFmtId="1" fontId="8" fillId="34" borderId="11" xfId="55" applyNumberFormat="1" applyFont="1" applyFill="1" applyBorder="1" applyAlignment="1">
      <alignment horizontal="right" vertical="center"/>
      <protection/>
    </xf>
    <xf numFmtId="0" fontId="42" fillId="34" borderId="11" xfId="55" applyFont="1" applyFill="1" applyBorder="1">
      <alignment/>
      <protection/>
    </xf>
    <xf numFmtId="0" fontId="41" fillId="34" borderId="11" xfId="55" applyFont="1" applyFill="1" applyBorder="1" applyAlignment="1">
      <alignment vertical="center"/>
      <protection/>
    </xf>
    <xf numFmtId="0" fontId="41" fillId="34" borderId="11" xfId="55" applyFont="1" applyFill="1" applyBorder="1" applyAlignment="1">
      <alignment horizontal="right" vertical="center"/>
      <protection/>
    </xf>
    <xf numFmtId="2" fontId="41" fillId="34" borderId="11" xfId="55" applyNumberFormat="1" applyFont="1" applyFill="1" applyBorder="1" applyAlignment="1">
      <alignment horizontal="right" vertical="center"/>
      <protection/>
    </xf>
    <xf numFmtId="1" fontId="41" fillId="34" borderId="11" xfId="55" applyNumberFormat="1" applyFont="1" applyFill="1" applyBorder="1" applyAlignment="1">
      <alignment horizontal="right" vertical="center"/>
      <protection/>
    </xf>
    <xf numFmtId="2" fontId="44" fillId="0" borderId="11" xfId="55" applyNumberFormat="1" applyFont="1" applyFill="1" applyBorder="1" applyAlignment="1">
      <alignment horizontal="right"/>
      <protection/>
    </xf>
    <xf numFmtId="165" fontId="44" fillId="0" borderId="11" xfId="55" applyNumberFormat="1" applyFont="1" applyFill="1" applyBorder="1" applyAlignment="1">
      <alignment horizontal="right"/>
      <protection/>
    </xf>
    <xf numFmtId="0" fontId="44" fillId="0" borderId="11" xfId="55" applyFont="1" applyBorder="1" applyAlignment="1">
      <alignment vertical="center" wrapText="1"/>
      <protection/>
    </xf>
    <xf numFmtId="0" fontId="47" fillId="34" borderId="11" xfId="0" applyFont="1" applyFill="1" applyBorder="1" applyAlignment="1">
      <alignment horizontal="center"/>
    </xf>
    <xf numFmtId="0" fontId="30" fillId="33" borderId="10" xfId="0" applyFont="1" applyFill="1" applyBorder="1" applyAlignment="1">
      <alignment/>
    </xf>
    <xf numFmtId="0" fontId="39" fillId="34" borderId="11" xfId="0" applyFont="1" applyFill="1" applyBorder="1" applyAlignment="1">
      <alignment horizontal="center"/>
    </xf>
    <xf numFmtId="0" fontId="48" fillId="42" borderId="11" xfId="55" applyFont="1" applyFill="1" applyBorder="1" applyAlignment="1">
      <alignment horizontal="center" vertical="center"/>
      <protection/>
    </xf>
    <xf numFmtId="0" fontId="18" fillId="42" borderId="11" xfId="55" applyFont="1" applyFill="1" applyBorder="1" applyAlignment="1">
      <alignment horizontal="center" vertical="center"/>
      <protection/>
    </xf>
    <xf numFmtId="1" fontId="41" fillId="34" borderId="11" xfId="55" applyNumberFormat="1" applyFont="1" applyFill="1" applyBorder="1">
      <alignment/>
      <protection/>
    </xf>
    <xf numFmtId="2" fontId="9" fillId="0" borderId="11" xfId="55" applyNumberFormat="1" applyFont="1" applyFill="1" applyBorder="1" applyAlignment="1">
      <alignment vertical="center" wrapText="1"/>
      <protection/>
    </xf>
    <xf numFmtId="0" fontId="9" fillId="0" borderId="18" xfId="55" applyFont="1" applyFill="1" applyBorder="1" applyAlignment="1">
      <alignment horizontal="right" vertical="center" wrapText="1"/>
      <protection/>
    </xf>
    <xf numFmtId="0" fontId="9" fillId="0" borderId="16" xfId="55" applyFont="1" applyFill="1" applyBorder="1" applyAlignment="1">
      <alignment vertical="center" wrapText="1"/>
      <protection/>
    </xf>
    <xf numFmtId="0" fontId="13" fillId="0" borderId="18" xfId="0" applyFont="1" applyBorder="1" applyAlignment="1">
      <alignment horizontal="right" vertical="center" wrapText="1"/>
    </xf>
    <xf numFmtId="0" fontId="8" fillId="34" borderId="13" xfId="55" applyFont="1" applyFill="1" applyBorder="1">
      <alignment/>
      <protection/>
    </xf>
    <xf numFmtId="0" fontId="9" fillId="0" borderId="18" xfId="0" applyFont="1" applyBorder="1" applyAlignment="1">
      <alignment horizontal="right" vertical="center" wrapText="1"/>
    </xf>
    <xf numFmtId="0" fontId="9" fillId="0" borderId="13" xfId="55" applyFont="1" applyFill="1" applyBorder="1" applyAlignment="1">
      <alignment vertical="center" wrapText="1"/>
      <protection/>
    </xf>
    <xf numFmtId="2" fontId="9" fillId="0" borderId="13" xfId="55" applyNumberFormat="1" applyFont="1" applyFill="1" applyBorder="1" applyAlignment="1">
      <alignment horizontal="right" vertical="center"/>
      <protection/>
    </xf>
    <xf numFmtId="0" fontId="9" fillId="0" borderId="16" xfId="55" applyFont="1" applyFill="1" applyBorder="1" applyAlignment="1">
      <alignment vertical="center"/>
      <protection/>
    </xf>
    <xf numFmtId="2" fontId="9" fillId="0" borderId="13" xfId="55" applyNumberFormat="1" applyFont="1" applyFill="1" applyBorder="1" applyAlignment="1">
      <alignment vertical="center" wrapText="1"/>
      <protection/>
    </xf>
    <xf numFmtId="2" fontId="9" fillId="0" borderId="13" xfId="55" applyNumberFormat="1" applyFont="1" applyFill="1" applyBorder="1" applyAlignment="1">
      <alignment vertical="center"/>
      <protection/>
    </xf>
    <xf numFmtId="0" fontId="9" fillId="0" borderId="11" xfId="55" applyFont="1" applyBorder="1" applyAlignment="1">
      <alignment horizontal="right" vertical="center" wrapText="1"/>
      <protection/>
    </xf>
    <xf numFmtId="2" fontId="9" fillId="0" borderId="11" xfId="55" applyNumberFormat="1" applyFont="1" applyBorder="1" applyAlignment="1">
      <alignment horizontal="right" vertical="center" wrapText="1"/>
      <protection/>
    </xf>
    <xf numFmtId="0" fontId="96" fillId="0" borderId="0" xfId="0" applyFont="1" applyAlignment="1">
      <alignment/>
    </xf>
    <xf numFmtId="2" fontId="9" fillId="0" borderId="11" xfId="0" applyNumberFormat="1" applyFont="1" applyBorder="1" applyAlignment="1">
      <alignment vertical="center"/>
    </xf>
    <xf numFmtId="1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2" fontId="9" fillId="0" borderId="13" xfId="55" applyNumberFormat="1" applyFont="1" applyFill="1" applyBorder="1" applyAlignment="1">
      <alignment horizontal="right" vertical="center" wrapText="1"/>
      <protection/>
    </xf>
    <xf numFmtId="1" fontId="9" fillId="0" borderId="13" xfId="55" applyNumberFormat="1" applyFont="1" applyFill="1" applyBorder="1" applyAlignment="1">
      <alignment horizontal="right" vertical="center" wrapText="1"/>
      <protection/>
    </xf>
    <xf numFmtId="0" fontId="9" fillId="40" borderId="13" xfId="55" applyFont="1" applyFill="1" applyBorder="1" applyAlignment="1">
      <alignment horizontal="right" vertical="center"/>
      <protection/>
    </xf>
    <xf numFmtId="0" fontId="9" fillId="40" borderId="13" xfId="55" applyFont="1" applyFill="1" applyBorder="1" applyAlignment="1">
      <alignment vertical="center"/>
      <protection/>
    </xf>
    <xf numFmtId="0" fontId="9" fillId="40" borderId="13" xfId="55" applyFont="1" applyFill="1" applyBorder="1" applyAlignment="1">
      <alignment vertical="center" wrapText="1"/>
      <protection/>
    </xf>
    <xf numFmtId="0" fontId="9" fillId="0" borderId="15" xfId="55" applyFont="1" applyFill="1" applyBorder="1" applyAlignment="1">
      <alignment horizontal="right" vertical="center" wrapText="1"/>
      <protection/>
    </xf>
    <xf numFmtId="1" fontId="9" fillId="0" borderId="15" xfId="55" applyNumberFormat="1" applyFont="1" applyFill="1" applyBorder="1" applyAlignment="1">
      <alignment horizontal="right" vertical="center" wrapText="1"/>
      <protection/>
    </xf>
    <xf numFmtId="0" fontId="9" fillId="0" borderId="20" xfId="55" applyFont="1" applyFill="1" applyBorder="1" applyAlignment="1">
      <alignment horizontal="right" vertical="center" wrapText="1"/>
      <protection/>
    </xf>
    <xf numFmtId="1" fontId="9" fillId="0" borderId="11" xfId="55" applyNumberFormat="1" applyFont="1" applyBorder="1" applyAlignment="1">
      <alignment vertical="center"/>
      <protection/>
    </xf>
    <xf numFmtId="0" fontId="9" fillId="0" borderId="27" xfId="55" applyFont="1" applyFill="1" applyBorder="1" applyAlignment="1">
      <alignment horizontal="right" vertical="center" wrapText="1"/>
      <protection/>
    </xf>
    <xf numFmtId="2" fontId="9" fillId="0" borderId="15" xfId="55" applyNumberFormat="1" applyFont="1" applyFill="1" applyBorder="1" applyAlignment="1">
      <alignment horizontal="right" vertical="center" wrapText="1"/>
      <protection/>
    </xf>
    <xf numFmtId="1" fontId="9" fillId="0" borderId="21" xfId="55" applyNumberFormat="1" applyFont="1" applyFill="1" applyBorder="1" applyAlignment="1">
      <alignment vertical="center"/>
      <protection/>
    </xf>
    <xf numFmtId="0" fontId="9" fillId="0" borderId="23" xfId="55" applyFont="1" applyFill="1" applyBorder="1" applyAlignment="1">
      <alignment vertical="center"/>
      <protection/>
    </xf>
    <xf numFmtId="2" fontId="9" fillId="0" borderId="16" xfId="55" applyNumberFormat="1" applyFont="1" applyFill="1" applyBorder="1" applyAlignment="1">
      <alignment horizontal="right" vertical="center" wrapText="1"/>
      <protection/>
    </xf>
    <xf numFmtId="0" fontId="9" fillId="0" borderId="28" xfId="55" applyFont="1" applyFill="1" applyBorder="1" applyAlignment="1">
      <alignment vertical="center"/>
      <protection/>
    </xf>
    <xf numFmtId="2" fontId="9" fillId="0" borderId="13" xfId="0" applyNumberFormat="1" applyFont="1" applyBorder="1" applyAlignment="1">
      <alignment horizontal="right" vertical="center" wrapText="1"/>
    </xf>
    <xf numFmtId="1" fontId="9" fillId="0" borderId="13" xfId="0" applyNumberFormat="1" applyFont="1" applyBorder="1" applyAlignment="1">
      <alignment horizontal="right" vertical="center" wrapText="1"/>
    </xf>
    <xf numFmtId="0" fontId="9" fillId="0" borderId="13" xfId="55" applyNumberFormat="1" applyFont="1" applyFill="1" applyBorder="1" applyAlignment="1">
      <alignment horizontal="right" vertical="center" wrapText="1"/>
      <protection/>
    </xf>
    <xf numFmtId="2" fontId="9" fillId="0" borderId="16" xfId="55" applyNumberFormat="1" applyFont="1" applyFill="1" applyBorder="1" applyAlignment="1">
      <alignment vertical="center"/>
      <protection/>
    </xf>
    <xf numFmtId="1" fontId="9" fillId="0" borderId="28" xfId="55" applyNumberFormat="1" applyFont="1" applyFill="1" applyBorder="1" applyAlignment="1">
      <alignment vertical="center"/>
      <protection/>
    </xf>
    <xf numFmtId="2" fontId="8" fillId="34" borderId="13" xfId="55" applyNumberFormat="1" applyFont="1" applyFill="1" applyBorder="1" applyAlignment="1">
      <alignment horizontal="right" vertical="center"/>
      <protection/>
    </xf>
    <xf numFmtId="0" fontId="8" fillId="34" borderId="13" xfId="55" applyFont="1" applyFill="1" applyBorder="1" applyAlignment="1">
      <alignment horizontal="right" vertical="center"/>
      <protection/>
    </xf>
    <xf numFmtId="165" fontId="9" fillId="0" borderId="13" xfId="55" applyNumberFormat="1" applyFont="1" applyFill="1" applyBorder="1" applyAlignment="1">
      <alignment horizontal="right" vertical="center"/>
      <protection/>
    </xf>
    <xf numFmtId="165" fontId="13" fillId="41" borderId="13" xfId="55" applyNumberFormat="1" applyFont="1" applyFill="1" applyBorder="1" applyAlignment="1">
      <alignment horizontal="center" vertical="center"/>
      <protection/>
    </xf>
    <xf numFmtId="0" fontId="13" fillId="41" borderId="13" xfId="55" applyFont="1" applyFill="1" applyBorder="1" applyAlignment="1">
      <alignment horizontal="center" vertical="center"/>
      <protection/>
    </xf>
    <xf numFmtId="165" fontId="9" fillId="0" borderId="13" xfId="55" applyNumberFormat="1" applyFont="1" applyFill="1" applyBorder="1" applyAlignment="1">
      <alignment vertical="center"/>
      <protection/>
    </xf>
    <xf numFmtId="1" fontId="9" fillId="0" borderId="29" xfId="55" applyNumberFormat="1" applyFont="1" applyFill="1" applyBorder="1" applyAlignment="1">
      <alignment horizontal="right" vertical="center"/>
      <protection/>
    </xf>
    <xf numFmtId="1" fontId="9" fillId="0" borderId="28" xfId="55" applyNumberFormat="1" applyFont="1" applyFill="1" applyBorder="1" applyAlignment="1">
      <alignment horizontal="right" vertical="center"/>
      <protection/>
    </xf>
    <xf numFmtId="1" fontId="9" fillId="0" borderId="15" xfId="55" applyNumberFormat="1" applyFont="1" applyFill="1" applyBorder="1" applyAlignment="1">
      <alignment vertical="center"/>
      <protection/>
    </xf>
    <xf numFmtId="0" fontId="9" fillId="0" borderId="30" xfId="55" applyFont="1" applyFill="1" applyBorder="1" applyAlignment="1">
      <alignment vertical="center"/>
      <protection/>
    </xf>
    <xf numFmtId="0" fontId="9" fillId="0" borderId="18" xfId="55" applyFont="1" applyFill="1" applyBorder="1" applyAlignment="1">
      <alignment vertical="center"/>
      <protection/>
    </xf>
    <xf numFmtId="1" fontId="9" fillId="0" borderId="17" xfId="55" applyNumberFormat="1" applyFont="1" applyFill="1" applyBorder="1" applyAlignment="1">
      <alignment vertical="center"/>
      <protection/>
    </xf>
    <xf numFmtId="165" fontId="9" fillId="0" borderId="11" xfId="55" applyNumberFormat="1" applyFont="1" applyFill="1" applyBorder="1" applyAlignment="1">
      <alignment vertical="center"/>
      <protection/>
    </xf>
    <xf numFmtId="1" fontId="9" fillId="0" borderId="16" xfId="55" applyNumberFormat="1" applyFont="1" applyFill="1" applyBorder="1" applyAlignment="1">
      <alignment horizontal="right" vertical="center"/>
      <protection/>
    </xf>
    <xf numFmtId="0" fontId="9" fillId="0" borderId="15" xfId="0" applyFont="1" applyBorder="1" applyAlignment="1">
      <alignment horizontal="right" vertical="center" wrapText="1"/>
    </xf>
    <xf numFmtId="1" fontId="9" fillId="38" borderId="13" xfId="55" applyNumberFormat="1" applyFont="1" applyFill="1" applyBorder="1" applyAlignment="1">
      <alignment horizontal="right" vertical="center"/>
      <protection/>
    </xf>
    <xf numFmtId="0" fontId="9" fillId="0" borderId="13" xfId="55" applyFont="1" applyFill="1" applyBorder="1" applyAlignment="1">
      <alignment horizontal="center" vertical="center"/>
      <protection/>
    </xf>
    <xf numFmtId="165" fontId="9" fillId="0" borderId="13" xfId="55" applyNumberFormat="1" applyFont="1" applyFill="1" applyBorder="1" applyAlignment="1">
      <alignment horizontal="center" vertical="center"/>
      <protection/>
    </xf>
    <xf numFmtId="2" fontId="9" fillId="0" borderId="13" xfId="0" applyNumberFormat="1" applyFont="1" applyFill="1" applyBorder="1" applyAlignment="1">
      <alignment horizontal="right" vertical="center" wrapText="1"/>
    </xf>
    <xf numFmtId="0" fontId="96" fillId="0" borderId="11" xfId="0" applyFont="1" applyBorder="1" applyAlignment="1">
      <alignment/>
    </xf>
    <xf numFmtId="165" fontId="9" fillId="0" borderId="15" xfId="55" applyNumberFormat="1" applyFont="1" applyFill="1" applyBorder="1" applyAlignment="1">
      <alignment horizontal="right" vertical="center"/>
      <protection/>
    </xf>
    <xf numFmtId="165" fontId="9" fillId="0" borderId="11" xfId="55" applyNumberFormat="1" applyFont="1" applyFill="1" applyBorder="1" applyAlignment="1">
      <alignment horizontal="right" vertical="center"/>
      <protection/>
    </xf>
    <xf numFmtId="165" fontId="9" fillId="0" borderId="17" xfId="55" applyNumberFormat="1" applyFont="1" applyFill="1" applyBorder="1" applyAlignment="1">
      <alignment horizontal="right" vertical="center"/>
      <protection/>
    </xf>
    <xf numFmtId="165" fontId="9" fillId="40" borderId="13" xfId="55" applyNumberFormat="1" applyFont="1" applyFill="1" applyBorder="1" applyAlignment="1">
      <alignment horizontal="right" vertical="center"/>
      <protection/>
    </xf>
    <xf numFmtId="0" fontId="9" fillId="0" borderId="11" xfId="55" applyFont="1" applyFill="1" applyBorder="1" applyAlignment="1">
      <alignment horizontal="left" vertical="center" wrapText="1"/>
      <protection/>
    </xf>
    <xf numFmtId="1" fontId="9" fillId="0" borderId="11" xfId="0" applyNumberFormat="1" applyFont="1" applyBorder="1" applyAlignment="1">
      <alignment vertical="center" wrapText="1"/>
    </xf>
    <xf numFmtId="1" fontId="9" fillId="0" borderId="20" xfId="0" applyNumberFormat="1" applyFont="1" applyBorder="1" applyAlignment="1">
      <alignment vertical="center" wrapText="1"/>
    </xf>
    <xf numFmtId="165" fontId="13" fillId="41" borderId="16" xfId="55" applyNumberFormat="1" applyFont="1" applyFill="1" applyBorder="1" applyAlignment="1">
      <alignment horizontal="center" vertical="center"/>
      <protection/>
    </xf>
    <xf numFmtId="165" fontId="9" fillId="0" borderId="22" xfId="55" applyNumberFormat="1" applyFont="1" applyFill="1" applyBorder="1" applyAlignment="1">
      <alignment horizontal="right" vertical="center"/>
      <protection/>
    </xf>
    <xf numFmtId="1" fontId="9" fillId="37" borderId="11" xfId="55" applyNumberFormat="1" applyFont="1" applyFill="1" applyBorder="1">
      <alignment/>
      <protection/>
    </xf>
    <xf numFmtId="0" fontId="96" fillId="0" borderId="13" xfId="55" applyFont="1" applyFill="1" applyBorder="1" applyAlignment="1">
      <alignment horizontal="right" vertical="center"/>
      <protection/>
    </xf>
    <xf numFmtId="0" fontId="96" fillId="0" borderId="13" xfId="55" applyFont="1" applyFill="1" applyBorder="1" applyAlignment="1">
      <alignment vertical="center" wrapText="1"/>
      <protection/>
    </xf>
    <xf numFmtId="0" fontId="96" fillId="0" borderId="11" xfId="55" applyFont="1" applyFill="1" applyBorder="1" applyAlignment="1">
      <alignment horizontal="right" vertical="center"/>
      <protection/>
    </xf>
    <xf numFmtId="0" fontId="96" fillId="0" borderId="16" xfId="55" applyFont="1" applyFill="1" applyBorder="1" applyAlignment="1">
      <alignment vertical="center"/>
      <protection/>
    </xf>
    <xf numFmtId="0" fontId="96" fillId="0" borderId="13" xfId="55" applyFont="1" applyFill="1" applyBorder="1" applyAlignment="1">
      <alignment vertical="center"/>
      <protection/>
    </xf>
    <xf numFmtId="0" fontId="96" fillId="0" borderId="11" xfId="55" applyFont="1" applyFill="1" applyBorder="1" applyAlignment="1">
      <alignment vertical="center"/>
      <protection/>
    </xf>
    <xf numFmtId="0" fontId="96" fillId="0" borderId="18" xfId="55" applyFont="1" applyFill="1" applyBorder="1" applyAlignment="1">
      <alignment vertical="center" wrapText="1"/>
      <protection/>
    </xf>
    <xf numFmtId="1" fontId="96" fillId="0" borderId="11" xfId="55" applyNumberFormat="1" applyFont="1" applyFill="1" applyBorder="1" applyAlignment="1">
      <alignment vertical="center"/>
      <protection/>
    </xf>
    <xf numFmtId="0" fontId="96" fillId="0" borderId="30" xfId="55" applyFont="1" applyFill="1" applyBorder="1" applyAlignment="1">
      <alignment vertical="center"/>
      <protection/>
    </xf>
    <xf numFmtId="0" fontId="96" fillId="0" borderId="13" xfId="55" applyFont="1" applyFill="1" applyBorder="1" applyAlignment="1">
      <alignment horizontal="right" vertical="center" wrapText="1"/>
      <protection/>
    </xf>
    <xf numFmtId="0" fontId="96" fillId="0" borderId="11" xfId="0" applyFont="1" applyBorder="1" applyAlignment="1">
      <alignment horizontal="right" vertical="center" wrapText="1"/>
    </xf>
    <xf numFmtId="0" fontId="96" fillId="0" borderId="11" xfId="55" applyFont="1" applyFill="1" applyBorder="1" applyAlignment="1">
      <alignment horizontal="right" vertical="center" wrapText="1"/>
      <protection/>
    </xf>
    <xf numFmtId="0" fontId="9" fillId="0" borderId="11" xfId="55" applyFont="1" applyFill="1" applyBorder="1" applyAlignment="1">
      <alignment horizontal="right" vertical="center" wrapText="1"/>
      <protection/>
    </xf>
    <xf numFmtId="1" fontId="41" fillId="34" borderId="13" xfId="55" applyNumberFormat="1" applyFont="1" applyFill="1" applyBorder="1">
      <alignment/>
      <protection/>
    </xf>
    <xf numFmtId="2" fontId="41" fillId="34" borderId="13" xfId="55" applyNumberFormat="1" applyFont="1" applyFill="1" applyBorder="1">
      <alignment/>
      <protection/>
    </xf>
    <xf numFmtId="0" fontId="98" fillId="34" borderId="13" xfId="55" applyFont="1" applyFill="1" applyBorder="1" applyAlignment="1">
      <alignment horizontal="center" vertical="center"/>
      <protection/>
    </xf>
    <xf numFmtId="0" fontId="99" fillId="34" borderId="13" xfId="55" applyFont="1" applyFill="1" applyBorder="1" applyAlignment="1">
      <alignment horizontal="center" vertical="center"/>
      <protection/>
    </xf>
    <xf numFmtId="0" fontId="9" fillId="0" borderId="22" xfId="55" applyFont="1" applyFill="1" applyBorder="1" applyAlignment="1">
      <alignment vertical="center"/>
      <protection/>
    </xf>
    <xf numFmtId="165" fontId="13" fillId="34" borderId="13" xfId="55" applyNumberFormat="1" applyFont="1" applyFill="1" applyBorder="1" applyAlignment="1">
      <alignment horizontal="center" vertical="center"/>
      <protection/>
    </xf>
    <xf numFmtId="0" fontId="9" fillId="0" borderId="24" xfId="55" applyFont="1" applyFill="1" applyBorder="1" applyAlignment="1">
      <alignment vertical="center" wrapText="1"/>
      <protection/>
    </xf>
    <xf numFmtId="0" fontId="96" fillId="0" borderId="11" xfId="0" applyFont="1" applyBorder="1" applyAlignment="1">
      <alignment vertical="center"/>
    </xf>
    <xf numFmtId="0" fontId="9" fillId="0" borderId="18" xfId="55" applyFont="1" applyFill="1" applyBorder="1" applyAlignment="1">
      <alignment vertical="center" wrapText="1"/>
      <protection/>
    </xf>
    <xf numFmtId="165" fontId="13" fillId="34" borderId="15" xfId="55" applyNumberFormat="1" applyFont="1" applyFill="1" applyBorder="1" applyAlignment="1">
      <alignment horizontal="center" vertical="center"/>
      <protection/>
    </xf>
    <xf numFmtId="2" fontId="8" fillId="34" borderId="31" xfId="55" applyNumberFormat="1" applyFont="1" applyFill="1" applyBorder="1" applyAlignment="1">
      <alignment horizontal="right" vertical="center"/>
      <protection/>
    </xf>
    <xf numFmtId="1" fontId="8" fillId="34" borderId="26" xfId="55" applyNumberFormat="1" applyFont="1" applyFill="1" applyBorder="1" applyAlignment="1">
      <alignment horizontal="right" vertical="center"/>
      <protection/>
    </xf>
    <xf numFmtId="0" fontId="9" fillId="0" borderId="15" xfId="55" applyFont="1" applyFill="1" applyBorder="1" applyAlignment="1">
      <alignment vertical="center" wrapText="1"/>
      <protection/>
    </xf>
    <xf numFmtId="165" fontId="13" fillId="34" borderId="11" xfId="55" applyNumberFormat="1" applyFont="1" applyFill="1" applyBorder="1" applyAlignment="1">
      <alignment horizontal="center" vertical="center"/>
      <protection/>
    </xf>
    <xf numFmtId="1" fontId="13" fillId="34" borderId="16" xfId="55" applyNumberFormat="1" applyFont="1" applyFill="1" applyBorder="1" applyAlignment="1">
      <alignment horizontal="center" vertical="center"/>
      <protection/>
    </xf>
    <xf numFmtId="0" fontId="9" fillId="36" borderId="17" xfId="55" applyFont="1" applyFill="1" applyBorder="1" applyAlignment="1">
      <alignment horizontal="right" vertical="center"/>
      <protection/>
    </xf>
    <xf numFmtId="0" fontId="13" fillId="0" borderId="0" xfId="0" applyFont="1" applyAlignment="1">
      <alignment vertical="center"/>
    </xf>
    <xf numFmtId="0" fontId="8" fillId="41" borderId="13" xfId="55" applyFont="1" applyFill="1" applyBorder="1" applyAlignment="1">
      <alignment vertical="center"/>
      <protection/>
    </xf>
    <xf numFmtId="165" fontId="8" fillId="41" borderId="13" xfId="55" applyNumberFormat="1" applyFont="1" applyFill="1" applyBorder="1" applyAlignment="1">
      <alignment horizontal="center" vertical="center"/>
      <protection/>
    </xf>
    <xf numFmtId="0" fontId="8" fillId="41" borderId="13" xfId="55" applyFont="1" applyFill="1" applyBorder="1" applyAlignment="1">
      <alignment horizontal="center" vertical="center"/>
      <protection/>
    </xf>
    <xf numFmtId="1" fontId="8" fillId="41" borderId="13" xfId="55" applyNumberFormat="1" applyFont="1" applyFill="1" applyBorder="1" applyAlignment="1">
      <alignment horizontal="center" vertical="center"/>
      <protection/>
    </xf>
    <xf numFmtId="0" fontId="13" fillId="41" borderId="15" xfId="55" applyFont="1" applyFill="1" applyBorder="1" applyAlignment="1">
      <alignment horizontal="center" vertical="center"/>
      <protection/>
    </xf>
    <xf numFmtId="1" fontId="13" fillId="41" borderId="13" xfId="55" applyNumberFormat="1" applyFont="1" applyFill="1" applyBorder="1" applyAlignment="1">
      <alignment horizontal="center" vertical="center"/>
      <protection/>
    </xf>
    <xf numFmtId="0" fontId="9" fillId="37" borderId="13" xfId="55" applyFont="1" applyFill="1" applyBorder="1" applyAlignment="1">
      <alignment vertical="center"/>
      <protection/>
    </xf>
    <xf numFmtId="0" fontId="9" fillId="38" borderId="16" xfId="55" applyFont="1" applyFill="1" applyBorder="1" applyAlignment="1">
      <alignment vertical="center"/>
      <protection/>
    </xf>
    <xf numFmtId="0" fontId="9" fillId="37" borderId="16" xfId="55" applyFont="1" applyFill="1" applyBorder="1" applyAlignment="1">
      <alignment vertical="center"/>
      <protection/>
    </xf>
    <xf numFmtId="0" fontId="9" fillId="0" borderId="11" xfId="0" applyNumberFormat="1" applyFont="1" applyBorder="1" applyAlignment="1">
      <alignment horizontal="right" vertical="center" wrapText="1"/>
    </xf>
    <xf numFmtId="0" fontId="9" fillId="38" borderId="13" xfId="55" applyFont="1" applyFill="1" applyBorder="1" applyAlignment="1">
      <alignment vertical="center"/>
      <protection/>
    </xf>
    <xf numFmtId="0" fontId="9" fillId="37" borderId="13" xfId="55" applyFont="1" applyFill="1" applyBorder="1" applyAlignment="1">
      <alignment horizontal="right" vertical="center"/>
      <protection/>
    </xf>
    <xf numFmtId="0" fontId="9" fillId="0" borderId="20" xfId="0" applyFont="1" applyBorder="1" applyAlignment="1">
      <alignment vertical="center" wrapText="1"/>
    </xf>
    <xf numFmtId="1" fontId="13" fillId="0" borderId="0" xfId="0" applyNumberFormat="1" applyFont="1" applyAlignment="1">
      <alignment vertical="center"/>
    </xf>
    <xf numFmtId="0" fontId="9" fillId="0" borderId="0" xfId="55" applyFont="1" applyFill="1" applyBorder="1" applyAlignment="1">
      <alignment horizontal="right" vertical="center"/>
      <protection/>
    </xf>
    <xf numFmtId="0" fontId="18" fillId="0" borderId="0" xfId="55" applyFont="1" applyFill="1" applyBorder="1" applyAlignment="1">
      <alignment vertical="center"/>
      <protection/>
    </xf>
    <xf numFmtId="165" fontId="18" fillId="0" borderId="0" xfId="55" applyNumberFormat="1" applyFont="1" applyFill="1" applyBorder="1" applyAlignment="1">
      <alignment vertical="center"/>
      <protection/>
    </xf>
    <xf numFmtId="1" fontId="18" fillId="0" borderId="0" xfId="55" applyNumberFormat="1" applyFont="1" applyFill="1" applyBorder="1" applyAlignment="1">
      <alignment vertical="center"/>
      <protection/>
    </xf>
    <xf numFmtId="0" fontId="16" fillId="0" borderId="0" xfId="55" applyFont="1" applyFill="1" applyBorder="1" applyAlignment="1">
      <alignment horizontal="right" vertical="center"/>
      <protection/>
    </xf>
    <xf numFmtId="0" fontId="8" fillId="41" borderId="17" xfId="55" applyFont="1" applyFill="1" applyBorder="1" applyAlignment="1">
      <alignment vertical="center"/>
      <protection/>
    </xf>
    <xf numFmtId="0" fontId="16" fillId="0" borderId="0" xfId="55" applyFont="1" applyFill="1" applyBorder="1" applyAlignment="1">
      <alignment vertical="center"/>
      <protection/>
    </xf>
    <xf numFmtId="165" fontId="16" fillId="0" borderId="0" xfId="55" applyNumberFormat="1" applyFont="1" applyFill="1" applyBorder="1" applyAlignment="1">
      <alignment vertical="center"/>
      <protection/>
    </xf>
    <xf numFmtId="1" fontId="16" fillId="0" borderId="0" xfId="55" applyNumberFormat="1" applyFont="1" applyFill="1" applyBorder="1" applyAlignment="1">
      <alignment vertical="center"/>
      <protection/>
    </xf>
    <xf numFmtId="0" fontId="9" fillId="0" borderId="0" xfId="55" applyFont="1" applyAlignment="1">
      <alignment horizontal="right" vertical="center"/>
      <protection/>
    </xf>
    <xf numFmtId="0" fontId="9" fillId="0" borderId="0" xfId="55" applyFont="1" applyAlignment="1">
      <alignment vertical="center"/>
      <protection/>
    </xf>
    <xf numFmtId="165" fontId="9" fillId="0" borderId="0" xfId="55" applyNumberFormat="1" applyFont="1" applyAlignment="1">
      <alignment vertical="center"/>
      <protection/>
    </xf>
    <xf numFmtId="1" fontId="9" fillId="0" borderId="0" xfId="55" applyNumberFormat="1" applyFont="1" applyAlignment="1">
      <alignment vertical="center"/>
      <protection/>
    </xf>
    <xf numFmtId="0" fontId="16" fillId="0" borderId="0" xfId="55" applyFont="1" applyAlignment="1">
      <alignment horizontal="right" vertical="center"/>
      <protection/>
    </xf>
    <xf numFmtId="0" fontId="9" fillId="0" borderId="32" xfId="55" applyFont="1" applyFill="1" applyBorder="1" applyAlignment="1">
      <alignment horizontal="right" vertical="center"/>
      <protection/>
    </xf>
    <xf numFmtId="0" fontId="16" fillId="0" borderId="32" xfId="55" applyFont="1" applyFill="1" applyBorder="1" applyAlignment="1">
      <alignment vertical="center"/>
      <protection/>
    </xf>
    <xf numFmtId="165" fontId="16" fillId="0" borderId="32" xfId="55" applyNumberFormat="1" applyFont="1" applyFill="1" applyBorder="1" applyAlignment="1">
      <alignment vertical="center"/>
      <protection/>
    </xf>
    <xf numFmtId="1" fontId="16" fillId="0" borderId="32" xfId="55" applyNumberFormat="1" applyFont="1" applyFill="1" applyBorder="1" applyAlignment="1">
      <alignment vertical="center"/>
      <protection/>
    </xf>
    <xf numFmtId="0" fontId="16" fillId="0" borderId="32" xfId="55" applyFont="1" applyFill="1" applyBorder="1" applyAlignment="1">
      <alignment horizontal="right" vertical="center"/>
      <protection/>
    </xf>
    <xf numFmtId="0" fontId="8" fillId="41" borderId="15" xfId="55" applyFont="1" applyFill="1" applyBorder="1" applyAlignment="1">
      <alignment vertical="center"/>
      <protection/>
    </xf>
    <xf numFmtId="2" fontId="9" fillId="0" borderId="11" xfId="55" applyNumberFormat="1" applyFont="1" applyFill="1" applyBorder="1" applyAlignment="1">
      <alignment horizontal="right" vertical="center"/>
      <protection/>
    </xf>
    <xf numFmtId="165" fontId="9" fillId="37" borderId="0" xfId="55" applyNumberFormat="1" applyFont="1" applyFill="1" applyAlignment="1">
      <alignment vertical="center"/>
      <protection/>
    </xf>
    <xf numFmtId="0" fontId="9" fillId="0" borderId="0" xfId="0" applyFont="1" applyAlignment="1">
      <alignment vertical="center"/>
    </xf>
    <xf numFmtId="0" fontId="9" fillId="0" borderId="28" xfId="55" applyFont="1" applyFill="1" applyBorder="1" applyAlignment="1">
      <alignment vertical="center" wrapText="1"/>
      <protection/>
    </xf>
    <xf numFmtId="0" fontId="9" fillId="0" borderId="22" xfId="55" applyFont="1" applyFill="1" applyBorder="1" applyAlignment="1">
      <alignment horizontal="right" vertical="center"/>
      <protection/>
    </xf>
    <xf numFmtId="0" fontId="13" fillId="0" borderId="0" xfId="0" applyFont="1" applyBorder="1" applyAlignment="1">
      <alignment vertical="center"/>
    </xf>
    <xf numFmtId="1" fontId="16" fillId="0" borderId="0" xfId="55" applyNumberFormat="1" applyFont="1" applyFill="1" applyAlignment="1">
      <alignment vertical="center"/>
      <protection/>
    </xf>
    <xf numFmtId="1" fontId="9" fillId="38" borderId="13" xfId="55" applyNumberFormat="1" applyFont="1" applyFill="1" applyBorder="1" applyAlignment="1">
      <alignment vertical="center"/>
      <protection/>
    </xf>
    <xf numFmtId="1" fontId="9" fillId="37" borderId="11" xfId="55" applyNumberFormat="1" applyFont="1" applyFill="1" applyBorder="1" applyAlignment="1">
      <alignment horizontal="right" vertical="center"/>
      <protection/>
    </xf>
    <xf numFmtId="0" fontId="9" fillId="37" borderId="11" xfId="55" applyFont="1" applyFill="1" applyBorder="1" applyAlignment="1">
      <alignment horizontal="right" vertical="center"/>
      <protection/>
    </xf>
    <xf numFmtId="1" fontId="8" fillId="41" borderId="15" xfId="55" applyNumberFormat="1" applyFont="1" applyFill="1" applyBorder="1" applyAlignment="1">
      <alignment vertical="center"/>
      <protection/>
    </xf>
    <xf numFmtId="0" fontId="9" fillId="0" borderId="11" xfId="0" applyFont="1" applyBorder="1" applyAlignment="1" quotePrefix="1">
      <alignment horizontal="right" vertical="center" wrapText="1"/>
    </xf>
    <xf numFmtId="0" fontId="9" fillId="0" borderId="20" xfId="0" applyFont="1" applyBorder="1" applyAlignment="1">
      <alignment horizontal="right" vertical="center" wrapText="1"/>
    </xf>
    <xf numFmtId="0" fontId="9" fillId="0" borderId="16" xfId="55" applyFont="1" applyFill="1" applyBorder="1" applyAlignment="1">
      <alignment horizontal="right" vertical="center"/>
      <protection/>
    </xf>
    <xf numFmtId="0" fontId="9" fillId="0" borderId="18" xfId="0" applyFont="1" applyBorder="1" applyAlignment="1">
      <alignment vertical="center" wrapText="1"/>
    </xf>
    <xf numFmtId="1" fontId="8" fillId="41" borderId="26" xfId="55" applyNumberFormat="1" applyFont="1" applyFill="1" applyBorder="1" applyAlignment="1">
      <alignment vertical="center"/>
      <protection/>
    </xf>
    <xf numFmtId="0" fontId="9" fillId="0" borderId="0" xfId="0" applyFont="1" applyAlignment="1">
      <alignment horizontal="right" vertical="center" wrapText="1"/>
    </xf>
    <xf numFmtId="1" fontId="13" fillId="0" borderId="0" xfId="55" applyNumberFormat="1" applyFont="1" applyFill="1" applyBorder="1" applyAlignment="1">
      <alignment vertical="center"/>
      <protection/>
    </xf>
    <xf numFmtId="166" fontId="9" fillId="0" borderId="11" xfId="0" applyNumberFormat="1" applyFont="1" applyBorder="1" applyAlignment="1">
      <alignment horizontal="right" vertical="center" wrapText="1"/>
    </xf>
    <xf numFmtId="1" fontId="9" fillId="0" borderId="0" xfId="55" applyNumberFormat="1" applyFont="1" applyFill="1" applyAlignment="1">
      <alignment horizontal="right" vertical="center"/>
      <protection/>
    </xf>
    <xf numFmtId="0" fontId="9" fillId="0" borderId="0" xfId="55" applyFont="1" applyFill="1" applyAlignment="1">
      <alignment vertical="center"/>
      <protection/>
    </xf>
    <xf numFmtId="165" fontId="18" fillId="0" borderId="12" xfId="55" applyNumberFormat="1" applyFont="1" applyFill="1" applyBorder="1" applyAlignment="1">
      <alignment vertical="center"/>
      <protection/>
    </xf>
    <xf numFmtId="0" fontId="14" fillId="0" borderId="13" xfId="55" applyFont="1" applyFill="1" applyBorder="1" applyAlignment="1">
      <alignment horizontal="right" vertical="center"/>
      <protection/>
    </xf>
    <xf numFmtId="165" fontId="16" fillId="0" borderId="0" xfId="55" applyNumberFormat="1" applyFont="1" applyFill="1" applyAlignment="1">
      <alignment horizontal="right" vertical="center"/>
      <protection/>
    </xf>
    <xf numFmtId="1" fontId="9" fillId="39" borderId="13" xfId="55" applyNumberFormat="1" applyFont="1" applyFill="1" applyBorder="1" applyAlignment="1">
      <alignment vertical="center"/>
      <protection/>
    </xf>
    <xf numFmtId="1" fontId="8" fillId="41" borderId="13" xfId="55" applyNumberFormat="1" applyFont="1" applyFill="1" applyBorder="1" applyAlignment="1">
      <alignment vertical="center"/>
      <protection/>
    </xf>
    <xf numFmtId="0" fontId="9" fillId="0" borderId="0" xfId="55" applyFont="1" applyFill="1" applyAlignment="1">
      <alignment horizontal="right" vertical="center"/>
      <protection/>
    </xf>
    <xf numFmtId="165" fontId="9" fillId="0" borderId="0" xfId="55" applyNumberFormat="1" applyFont="1" applyFill="1" applyAlignment="1">
      <alignment vertical="center"/>
      <protection/>
    </xf>
    <xf numFmtId="1" fontId="9" fillId="0" borderId="0" xfId="55" applyNumberFormat="1" applyFont="1" applyFill="1" applyAlignment="1">
      <alignment vertical="center"/>
      <protection/>
    </xf>
    <xf numFmtId="0" fontId="16" fillId="0" borderId="0" xfId="55" applyFont="1" applyFill="1" applyAlignment="1">
      <alignment horizontal="right" vertical="center"/>
      <protection/>
    </xf>
    <xf numFmtId="1" fontId="9" fillId="40" borderId="0" xfId="55" applyNumberFormat="1" applyFont="1" applyFill="1" applyBorder="1" applyAlignment="1">
      <alignment horizontal="right" vertical="center"/>
      <protection/>
    </xf>
    <xf numFmtId="1" fontId="9" fillId="40" borderId="13" xfId="0" applyNumberFormat="1" applyFont="1" applyFill="1" applyBorder="1" applyAlignment="1">
      <alignment horizontal="right" vertical="center"/>
    </xf>
    <xf numFmtId="2" fontId="9" fillId="40" borderId="13" xfId="0" applyNumberFormat="1" applyFont="1" applyFill="1" applyBorder="1" applyAlignment="1">
      <alignment horizontal="right" vertical="center"/>
    </xf>
    <xf numFmtId="1" fontId="9" fillId="40" borderId="13" xfId="55" applyNumberFormat="1" applyFont="1" applyFill="1" applyBorder="1" applyAlignment="1">
      <alignment vertical="center"/>
      <protection/>
    </xf>
    <xf numFmtId="1" fontId="9" fillId="37" borderId="13" xfId="55" applyNumberFormat="1" applyFont="1" applyFill="1" applyBorder="1" applyAlignment="1">
      <alignment vertical="center"/>
      <protection/>
    </xf>
    <xf numFmtId="1" fontId="9" fillId="0" borderId="16" xfId="42" applyNumberFormat="1" applyFont="1" applyFill="1" applyBorder="1" applyAlignment="1" applyProtection="1">
      <alignment horizontal="right" vertical="center"/>
      <protection/>
    </xf>
    <xf numFmtId="1" fontId="9" fillId="0" borderId="24" xfId="42" applyNumberFormat="1" applyFont="1" applyFill="1" applyBorder="1" applyAlignment="1" applyProtection="1">
      <alignment horizontal="right" vertical="center"/>
      <protection/>
    </xf>
    <xf numFmtId="1" fontId="9" fillId="0" borderId="20" xfId="55" applyNumberFormat="1" applyFont="1" applyFill="1" applyBorder="1" applyAlignment="1">
      <alignment horizontal="right" vertical="center"/>
      <protection/>
    </xf>
    <xf numFmtId="1" fontId="9" fillId="0" borderId="11" xfId="42" applyNumberFormat="1" applyFont="1" applyFill="1" applyBorder="1" applyAlignment="1" applyProtection="1">
      <alignment horizontal="right" vertical="center"/>
      <protection/>
    </xf>
    <xf numFmtId="1" fontId="9" fillId="38" borderId="17" xfId="42" applyNumberFormat="1" applyFont="1" applyFill="1" applyBorder="1" applyAlignment="1">
      <alignment horizontal="right" vertical="center"/>
    </xf>
    <xf numFmtId="1" fontId="9" fillId="0" borderId="22" xfId="55" applyNumberFormat="1" applyFont="1" applyFill="1" applyBorder="1" applyAlignment="1">
      <alignment vertical="center"/>
      <protection/>
    </xf>
    <xf numFmtId="0" fontId="9" fillId="0" borderId="11" xfId="0" applyNumberFormat="1" applyFont="1" applyBorder="1" applyAlignment="1">
      <alignment vertical="center" wrapText="1"/>
    </xf>
    <xf numFmtId="0" fontId="8" fillId="41" borderId="11" xfId="55" applyFont="1" applyFill="1" applyBorder="1" applyAlignment="1">
      <alignment vertical="center"/>
      <protection/>
    </xf>
    <xf numFmtId="0" fontId="8" fillId="41" borderId="29" xfId="55" applyFont="1" applyFill="1" applyBorder="1" applyAlignment="1">
      <alignment vertical="center"/>
      <protection/>
    </xf>
    <xf numFmtId="1" fontId="9" fillId="0" borderId="25" xfId="55" applyNumberFormat="1" applyFont="1" applyFill="1" applyBorder="1" applyAlignment="1">
      <alignment vertical="center"/>
      <protection/>
    </xf>
    <xf numFmtId="2" fontId="96" fillId="0" borderId="11" xfId="0" applyNumberFormat="1" applyFont="1" applyBorder="1" applyAlignment="1">
      <alignment vertical="center"/>
    </xf>
    <xf numFmtId="1" fontId="96" fillId="0" borderId="11" xfId="0" applyNumberFormat="1" applyFont="1" applyBorder="1" applyAlignment="1">
      <alignment vertical="center"/>
    </xf>
    <xf numFmtId="0" fontId="9" fillId="0" borderId="33" xfId="55" applyFont="1" applyFill="1" applyBorder="1" applyAlignment="1">
      <alignment vertical="center"/>
      <protection/>
    </xf>
    <xf numFmtId="1" fontId="9" fillId="0" borderId="33" xfId="55" applyNumberFormat="1" applyFont="1" applyFill="1" applyBorder="1" applyAlignment="1">
      <alignment vertical="center"/>
      <protection/>
    </xf>
    <xf numFmtId="0" fontId="9" fillId="0" borderId="34" xfId="55" applyFont="1" applyFill="1" applyBorder="1" applyAlignment="1">
      <alignment vertical="center"/>
      <protection/>
    </xf>
    <xf numFmtId="0" fontId="9" fillId="0" borderId="20" xfId="55" applyFont="1" applyFill="1" applyBorder="1" applyAlignment="1">
      <alignment vertical="center"/>
      <protection/>
    </xf>
    <xf numFmtId="1" fontId="8" fillId="0" borderId="0" xfId="55" applyNumberFormat="1" applyFont="1" applyFill="1" applyBorder="1" applyAlignment="1">
      <alignment vertical="center"/>
      <protection/>
    </xf>
    <xf numFmtId="0" fontId="13" fillId="36" borderId="0" xfId="0" applyFont="1" applyFill="1" applyAlignment="1">
      <alignment vertical="center"/>
    </xf>
    <xf numFmtId="1" fontId="8" fillId="41" borderId="11" xfId="55" applyNumberFormat="1" applyFont="1" applyFill="1" applyBorder="1" applyAlignment="1">
      <alignment vertical="center"/>
      <protection/>
    </xf>
    <xf numFmtId="0" fontId="9" fillId="43" borderId="0" xfId="55" applyFont="1" applyFill="1" applyBorder="1" applyAlignment="1">
      <alignment horizontal="right" vertical="center"/>
      <protection/>
    </xf>
    <xf numFmtId="0" fontId="18" fillId="43" borderId="0" xfId="55" applyFont="1" applyFill="1" applyBorder="1" applyAlignment="1">
      <alignment vertical="center"/>
      <protection/>
    </xf>
    <xf numFmtId="165" fontId="18" fillId="43" borderId="0" xfId="55" applyNumberFormat="1" applyFont="1" applyFill="1" applyBorder="1" applyAlignment="1">
      <alignment vertical="center"/>
      <protection/>
    </xf>
    <xf numFmtId="1" fontId="18" fillId="43" borderId="0" xfId="55" applyNumberFormat="1" applyFont="1" applyFill="1" applyBorder="1" applyAlignment="1">
      <alignment vertical="center"/>
      <protection/>
    </xf>
    <xf numFmtId="0" fontId="16" fillId="43" borderId="0" xfId="55" applyFont="1" applyFill="1" applyBorder="1" applyAlignment="1">
      <alignment horizontal="right" vertical="center"/>
      <protection/>
    </xf>
    <xf numFmtId="0" fontId="13" fillId="41" borderId="11" xfId="55" applyFont="1" applyFill="1" applyBorder="1" applyAlignment="1">
      <alignment horizontal="center" vertical="center"/>
      <protection/>
    </xf>
    <xf numFmtId="1" fontId="13" fillId="41" borderId="28" xfId="55" applyNumberFormat="1" applyFont="1" applyFill="1" applyBorder="1" applyAlignment="1">
      <alignment horizontal="center" vertical="center"/>
      <protection/>
    </xf>
    <xf numFmtId="0" fontId="9" fillId="0" borderId="30" xfId="42" applyNumberFormat="1" applyFont="1" applyFill="1" applyBorder="1" applyAlignment="1" applyProtection="1">
      <alignment vertical="center"/>
      <protection/>
    </xf>
    <xf numFmtId="1" fontId="9" fillId="0" borderId="18" xfId="55" applyNumberFormat="1" applyFont="1" applyFill="1" applyBorder="1" applyAlignment="1">
      <alignment vertical="center"/>
      <protection/>
    </xf>
    <xf numFmtId="0" fontId="9" fillId="0" borderId="16" xfId="42" applyNumberFormat="1" applyFont="1" applyFill="1" applyBorder="1" applyAlignment="1" applyProtection="1">
      <alignment vertical="center"/>
      <protection/>
    </xf>
    <xf numFmtId="0" fontId="95" fillId="0" borderId="0" xfId="0" applyFont="1" applyAlignment="1">
      <alignment vertical="center"/>
    </xf>
    <xf numFmtId="1" fontId="95" fillId="0" borderId="0" xfId="0" applyNumberFormat="1" applyFont="1" applyAlignment="1">
      <alignment vertical="center"/>
    </xf>
    <xf numFmtId="1" fontId="9" fillId="44" borderId="13" xfId="55" applyNumberFormat="1" applyFont="1" applyFill="1" applyBorder="1" applyAlignment="1">
      <alignment horizontal="right" vertical="center"/>
      <protection/>
    </xf>
    <xf numFmtId="0" fontId="9" fillId="0" borderId="13" xfId="42" applyNumberFormat="1" applyFont="1" applyFill="1" applyBorder="1" applyAlignment="1" applyProtection="1">
      <alignment vertical="center"/>
      <protection/>
    </xf>
    <xf numFmtId="0" fontId="9" fillId="38" borderId="16" xfId="55" applyNumberFormat="1" applyFont="1" applyFill="1" applyBorder="1" applyAlignment="1">
      <alignment vertical="center"/>
      <protection/>
    </xf>
    <xf numFmtId="1" fontId="9" fillId="0" borderId="23" xfId="0" applyNumberFormat="1" applyFont="1" applyBorder="1" applyAlignment="1">
      <alignment horizontal="right" vertical="center" wrapText="1"/>
    </xf>
    <xf numFmtId="165" fontId="9" fillId="0" borderId="22" xfId="55" applyNumberFormat="1" applyFont="1" applyFill="1" applyBorder="1" applyAlignment="1">
      <alignment vertical="center"/>
      <protection/>
    </xf>
    <xf numFmtId="1" fontId="9" fillId="0" borderId="34" xfId="55" applyNumberFormat="1" applyFont="1" applyFill="1" applyBorder="1" applyAlignment="1">
      <alignment vertical="center"/>
      <protection/>
    </xf>
    <xf numFmtId="0" fontId="9" fillId="0" borderId="23" xfId="0" applyFont="1" applyBorder="1" applyAlignment="1">
      <alignment vertical="center" wrapText="1"/>
    </xf>
    <xf numFmtId="165" fontId="9" fillId="0" borderId="15" xfId="55" applyNumberFormat="1" applyFont="1" applyFill="1" applyBorder="1" applyAlignment="1">
      <alignment vertical="center"/>
      <protection/>
    </xf>
    <xf numFmtId="1" fontId="9" fillId="0" borderId="24" xfId="55" applyNumberFormat="1" applyFont="1" applyFill="1" applyBorder="1" applyAlignment="1">
      <alignment vertical="center"/>
      <protection/>
    </xf>
    <xf numFmtId="0" fontId="9" fillId="0" borderId="35" xfId="0" applyFont="1" applyBorder="1" applyAlignment="1">
      <alignment vertical="center" wrapText="1"/>
    </xf>
    <xf numFmtId="1" fontId="9" fillId="0" borderId="33" xfId="55" applyNumberFormat="1" applyFont="1" applyFill="1" applyBorder="1" applyAlignment="1">
      <alignment horizontal="right" vertical="center"/>
      <protection/>
    </xf>
    <xf numFmtId="165" fontId="9" fillId="40" borderId="13" xfId="55" applyNumberFormat="1" applyFont="1" applyFill="1" applyBorder="1" applyAlignment="1">
      <alignment vertical="center"/>
      <protection/>
    </xf>
    <xf numFmtId="165" fontId="9" fillId="0" borderId="16" xfId="55" applyNumberFormat="1" applyFont="1" applyFill="1" applyBorder="1" applyAlignment="1">
      <alignment vertical="center"/>
      <protection/>
    </xf>
    <xf numFmtId="165" fontId="9" fillId="0" borderId="24" xfId="55" applyNumberFormat="1" applyFont="1" applyFill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2" fontId="10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5" fontId="10" fillId="0" borderId="11" xfId="0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66" fontId="10" fillId="0" borderId="11" xfId="0" applyNumberFormat="1" applyFont="1" applyBorder="1" applyAlignment="1">
      <alignment vertical="center"/>
    </xf>
    <xf numFmtId="0" fontId="30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2" fontId="93" fillId="33" borderId="0" xfId="0" applyNumberFormat="1" applyFont="1" applyFill="1" applyAlignment="1">
      <alignment vertical="center"/>
    </xf>
    <xf numFmtId="0" fontId="93" fillId="33" borderId="0" xfId="0" applyFont="1" applyFill="1" applyAlignment="1">
      <alignment vertical="center"/>
    </xf>
    <xf numFmtId="0" fontId="10" fillId="36" borderId="11" xfId="0" applyFont="1" applyFill="1" applyBorder="1" applyAlignment="1">
      <alignment vertical="center"/>
    </xf>
    <xf numFmtId="0" fontId="100" fillId="0" borderId="11" xfId="0" applyFont="1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0" fontId="47" fillId="33" borderId="11" xfId="0" applyFont="1" applyFill="1" applyBorder="1" applyAlignment="1">
      <alignment vertical="center"/>
    </xf>
    <xf numFmtId="2" fontId="47" fillId="33" borderId="11" xfId="0" applyNumberFormat="1" applyFont="1" applyFill="1" applyBorder="1" applyAlignment="1">
      <alignment vertical="center"/>
    </xf>
    <xf numFmtId="165" fontId="47" fillId="33" borderId="11" xfId="0" applyNumberFormat="1" applyFont="1" applyFill="1" applyBorder="1" applyAlignment="1">
      <alignment vertical="center"/>
    </xf>
    <xf numFmtId="1" fontId="10" fillId="0" borderId="11" xfId="0" applyNumberFormat="1" applyFont="1" applyBorder="1" applyAlignment="1">
      <alignment horizontal="right" vertical="center"/>
    </xf>
    <xf numFmtId="2" fontId="10" fillId="0" borderId="11" xfId="0" applyNumberFormat="1" applyFont="1" applyBorder="1" applyAlignment="1">
      <alignment horizontal="right" vertical="center"/>
    </xf>
    <xf numFmtId="166" fontId="10" fillId="0" borderId="11" xfId="0" applyNumberFormat="1" applyFont="1" applyBorder="1" applyAlignment="1">
      <alignment horizontal="right" vertical="center"/>
    </xf>
    <xf numFmtId="165" fontId="10" fillId="0" borderId="11" xfId="0" applyNumberFormat="1" applyFont="1" applyBorder="1" applyAlignment="1">
      <alignment horizontal="right" vertical="center"/>
    </xf>
    <xf numFmtId="0" fontId="47" fillId="42" borderId="11" xfId="0" applyFont="1" applyFill="1" applyBorder="1" applyAlignment="1">
      <alignment vertical="center"/>
    </xf>
    <xf numFmtId="1" fontId="47" fillId="42" borderId="11" xfId="0" applyNumberFormat="1" applyFont="1" applyFill="1" applyBorder="1" applyAlignment="1">
      <alignment vertical="center"/>
    </xf>
    <xf numFmtId="2" fontId="47" fillId="42" borderId="11" xfId="0" applyNumberFormat="1" applyFont="1" applyFill="1" applyBorder="1" applyAlignment="1">
      <alignment vertical="center"/>
    </xf>
    <xf numFmtId="165" fontId="47" fillId="42" borderId="11" xfId="0" applyNumberFormat="1" applyFont="1" applyFill="1" applyBorder="1" applyAlignment="1">
      <alignment vertical="center"/>
    </xf>
    <xf numFmtId="165" fontId="8" fillId="34" borderId="11" xfId="55" applyNumberFormat="1" applyFont="1" applyFill="1" applyBorder="1" applyAlignment="1">
      <alignment horizontal="right" vertical="center"/>
      <protection/>
    </xf>
    <xf numFmtId="0" fontId="18" fillId="36" borderId="0" xfId="55" applyFont="1" applyFill="1" applyBorder="1" applyAlignment="1">
      <alignment horizontal="center" vertical="center"/>
      <protection/>
    </xf>
    <xf numFmtId="0" fontId="8" fillId="36" borderId="0" xfId="55" applyFont="1" applyFill="1" applyBorder="1" applyAlignment="1">
      <alignment horizontal="right" vertical="center"/>
      <protection/>
    </xf>
    <xf numFmtId="2" fontId="8" fillId="36" borderId="0" xfId="55" applyNumberFormat="1" applyFont="1" applyFill="1" applyBorder="1" applyAlignment="1">
      <alignment horizontal="right" vertical="center"/>
      <protection/>
    </xf>
    <xf numFmtId="165" fontId="8" fillId="36" borderId="0" xfId="55" applyNumberFormat="1" applyFont="1" applyFill="1" applyBorder="1" applyAlignment="1">
      <alignment horizontal="right" vertical="center"/>
      <protection/>
    </xf>
    <xf numFmtId="1" fontId="8" fillId="36" borderId="0" xfId="55" applyNumberFormat="1" applyFont="1" applyFill="1" applyBorder="1" applyAlignment="1">
      <alignment horizontal="right" vertical="center"/>
      <protection/>
    </xf>
    <xf numFmtId="0" fontId="9" fillId="0" borderId="12" xfId="55" applyFont="1" applyFill="1" applyBorder="1" applyAlignment="1">
      <alignment vertical="center"/>
      <protection/>
    </xf>
    <xf numFmtId="2" fontId="14" fillId="0" borderId="12" xfId="55" applyNumberFormat="1" applyFont="1" applyFill="1" applyBorder="1" applyAlignment="1">
      <alignment vertical="center"/>
      <protection/>
    </xf>
    <xf numFmtId="0" fontId="13" fillId="0" borderId="12" xfId="55" applyFont="1" applyFill="1" applyBorder="1" applyAlignment="1">
      <alignment horizontal="right" vertical="center"/>
      <protection/>
    </xf>
    <xf numFmtId="165" fontId="13" fillId="0" borderId="12" xfId="55" applyNumberFormat="1" applyFont="1" applyFill="1" applyBorder="1" applyAlignment="1">
      <alignment horizontal="right" vertical="center"/>
      <protection/>
    </xf>
    <xf numFmtId="1" fontId="13" fillId="0" borderId="12" xfId="55" applyNumberFormat="1" applyFont="1" applyFill="1" applyBorder="1" applyAlignment="1">
      <alignment horizontal="right" vertical="center"/>
      <protection/>
    </xf>
    <xf numFmtId="0" fontId="9" fillId="0" borderId="0" xfId="55" applyFont="1" applyFill="1" applyBorder="1" applyAlignment="1">
      <alignment vertical="center"/>
      <protection/>
    </xf>
    <xf numFmtId="2" fontId="14" fillId="0" borderId="0" xfId="55" applyNumberFormat="1" applyFont="1" applyFill="1" applyBorder="1" applyAlignment="1">
      <alignment vertical="center"/>
      <protection/>
    </xf>
    <xf numFmtId="0" fontId="13" fillId="0" borderId="0" xfId="55" applyFont="1" applyFill="1" applyBorder="1" applyAlignment="1">
      <alignment horizontal="right" vertical="center"/>
      <protection/>
    </xf>
    <xf numFmtId="165" fontId="13" fillId="0" borderId="0" xfId="55" applyNumberFormat="1" applyFont="1" applyFill="1" applyBorder="1" applyAlignment="1">
      <alignment horizontal="right" vertical="center"/>
      <protection/>
    </xf>
    <xf numFmtId="1" fontId="13" fillId="0" borderId="0" xfId="55" applyNumberFormat="1" applyFont="1" applyFill="1" applyBorder="1" applyAlignment="1">
      <alignment horizontal="right" vertical="center"/>
      <protection/>
    </xf>
    <xf numFmtId="2" fontId="9" fillId="0" borderId="11" xfId="55" applyNumberFormat="1" applyFont="1" applyFill="1" applyBorder="1" applyAlignment="1">
      <alignment vertical="center"/>
      <protection/>
    </xf>
    <xf numFmtId="167" fontId="9" fillId="0" borderId="13" xfId="55" applyNumberFormat="1" applyFont="1" applyFill="1" applyBorder="1" applyAlignment="1">
      <alignment horizontal="right" vertical="center" wrapText="1"/>
      <protection/>
    </xf>
    <xf numFmtId="0" fontId="101" fillId="0" borderId="0" xfId="0" applyFont="1" applyAlignment="1">
      <alignment vertical="center"/>
    </xf>
    <xf numFmtId="0" fontId="14" fillId="0" borderId="11" xfId="55" applyFont="1" applyFill="1" applyBorder="1" applyAlignment="1">
      <alignment horizontal="left" vertical="center" wrapText="1"/>
      <protection/>
    </xf>
    <xf numFmtId="2" fontId="18" fillId="0" borderId="0" xfId="55" applyNumberFormat="1" applyFont="1" applyFill="1" applyBorder="1" applyAlignment="1">
      <alignment vertical="center"/>
      <protection/>
    </xf>
    <xf numFmtId="165" fontId="18" fillId="0" borderId="0" xfId="55" applyNumberFormat="1" applyFont="1" applyFill="1" applyBorder="1" applyAlignment="1">
      <alignment horizontal="right" vertical="center"/>
      <protection/>
    </xf>
    <xf numFmtId="0" fontId="18" fillId="0" borderId="0" xfId="55" applyFont="1" applyFill="1" applyBorder="1" applyAlignment="1">
      <alignment horizontal="right" vertical="center"/>
      <protection/>
    </xf>
    <xf numFmtId="2" fontId="8" fillId="34" borderId="11" xfId="55" applyNumberFormat="1" applyFont="1" applyFill="1" applyBorder="1" applyAlignment="1">
      <alignment vertical="center"/>
      <protection/>
    </xf>
    <xf numFmtId="165" fontId="8" fillId="34" borderId="11" xfId="55" applyNumberFormat="1" applyFont="1" applyFill="1" applyBorder="1" applyAlignment="1">
      <alignment vertical="center"/>
      <protection/>
    </xf>
    <xf numFmtId="1" fontId="8" fillId="34" borderId="11" xfId="55" applyNumberFormat="1" applyFont="1" applyFill="1" applyBorder="1" applyAlignment="1">
      <alignment vertical="center"/>
      <protection/>
    </xf>
    <xf numFmtId="0" fontId="25" fillId="0" borderId="0" xfId="55" applyFont="1" applyFill="1" applyBorder="1" applyAlignment="1">
      <alignment vertical="center"/>
      <protection/>
    </xf>
    <xf numFmtId="0" fontId="20" fillId="0" borderId="0" xfId="0" applyFont="1" applyAlignment="1">
      <alignment vertical="center"/>
    </xf>
    <xf numFmtId="165" fontId="14" fillId="0" borderId="11" xfId="55" applyNumberFormat="1" applyFont="1" applyFill="1" applyBorder="1" applyAlignment="1">
      <alignment vertical="center"/>
      <protection/>
    </xf>
    <xf numFmtId="0" fontId="2" fillId="0" borderId="0" xfId="55" applyFont="1" applyFill="1" applyAlignment="1">
      <alignment vertical="center"/>
      <protection/>
    </xf>
    <xf numFmtId="0" fontId="14" fillId="0" borderId="20" xfId="55" applyFont="1" applyFill="1" applyBorder="1" applyAlignment="1">
      <alignment vertical="center"/>
      <protection/>
    </xf>
    <xf numFmtId="0" fontId="9" fillId="0" borderId="12" xfId="55" applyFont="1" applyFill="1" applyBorder="1" applyAlignment="1">
      <alignment horizontal="right" vertical="center"/>
      <protection/>
    </xf>
    <xf numFmtId="165" fontId="9" fillId="0" borderId="12" xfId="55" applyNumberFormat="1" applyFont="1" applyFill="1" applyBorder="1" applyAlignment="1">
      <alignment horizontal="right" vertical="center"/>
      <protection/>
    </xf>
    <xf numFmtId="1" fontId="9" fillId="0" borderId="12" xfId="55" applyNumberFormat="1" applyFont="1" applyFill="1" applyBorder="1" applyAlignment="1">
      <alignment horizontal="right" vertical="center"/>
      <protection/>
    </xf>
    <xf numFmtId="167" fontId="8" fillId="34" borderId="11" xfId="55" applyNumberFormat="1" applyFont="1" applyFill="1" applyBorder="1" applyAlignment="1">
      <alignment horizontal="right" vertical="center"/>
      <protection/>
    </xf>
    <xf numFmtId="0" fontId="14" fillId="36" borderId="0" xfId="55" applyFont="1" applyFill="1" applyBorder="1" applyAlignment="1">
      <alignment horizontal="center" vertical="center"/>
      <protection/>
    </xf>
    <xf numFmtId="0" fontId="14" fillId="36" borderId="0" xfId="55" applyFont="1" applyFill="1" applyBorder="1" applyAlignment="1">
      <alignment horizontal="right" vertical="center"/>
      <protection/>
    </xf>
    <xf numFmtId="2" fontId="14" fillId="36" borderId="0" xfId="55" applyNumberFormat="1" applyFont="1" applyFill="1" applyBorder="1" applyAlignment="1">
      <alignment horizontal="right" vertical="center"/>
      <protection/>
    </xf>
    <xf numFmtId="167" fontId="14" fillId="36" borderId="0" xfId="55" applyNumberFormat="1" applyFont="1" applyFill="1" applyBorder="1" applyAlignment="1">
      <alignment horizontal="right" vertical="center"/>
      <protection/>
    </xf>
    <xf numFmtId="1" fontId="14" fillId="36" borderId="0" xfId="55" applyNumberFormat="1" applyFont="1" applyFill="1" applyBorder="1" applyAlignment="1">
      <alignment horizontal="right" vertical="center"/>
      <protection/>
    </xf>
    <xf numFmtId="0" fontId="14" fillId="0" borderId="23" xfId="55" applyFont="1" applyFill="1" applyBorder="1" applyAlignment="1">
      <alignment vertical="center"/>
      <protection/>
    </xf>
    <xf numFmtId="2" fontId="14" fillId="0" borderId="11" xfId="55" applyNumberFormat="1" applyFont="1" applyFill="1" applyBorder="1" applyAlignment="1">
      <alignment vertical="center"/>
      <protection/>
    </xf>
    <xf numFmtId="0" fontId="14" fillId="0" borderId="0" xfId="0" applyFont="1" applyAlignment="1">
      <alignment vertical="center"/>
    </xf>
    <xf numFmtId="0" fontId="14" fillId="0" borderId="0" xfId="55" applyFont="1" applyFill="1" applyBorder="1" applyAlignment="1">
      <alignment vertical="center"/>
      <protection/>
    </xf>
    <xf numFmtId="165" fontId="14" fillId="0" borderId="0" xfId="55" applyNumberFormat="1" applyFont="1" applyFill="1" applyBorder="1" applyAlignment="1">
      <alignment vertical="center"/>
      <protection/>
    </xf>
    <xf numFmtId="1" fontId="14" fillId="0" borderId="0" xfId="55" applyNumberFormat="1" applyFont="1" applyFill="1" applyBorder="1" applyAlignment="1">
      <alignment vertical="center"/>
      <protection/>
    </xf>
    <xf numFmtId="0" fontId="8" fillId="0" borderId="0" xfId="55" applyFont="1" applyFill="1" applyBorder="1" applyAlignment="1">
      <alignment vertical="center"/>
      <protection/>
    </xf>
    <xf numFmtId="165" fontId="8" fillId="0" borderId="0" xfId="55" applyNumberFormat="1" applyFont="1" applyFill="1" applyBorder="1" applyAlignment="1">
      <alignment vertical="center"/>
      <protection/>
    </xf>
    <xf numFmtId="0" fontId="28" fillId="0" borderId="0" xfId="55" applyFont="1" applyFill="1" applyAlignment="1">
      <alignment vertical="center"/>
      <protection/>
    </xf>
    <xf numFmtId="0" fontId="9" fillId="0" borderId="20" xfId="55" applyFont="1" applyFill="1" applyBorder="1" applyAlignment="1">
      <alignment horizontal="right" vertical="center"/>
      <protection/>
    </xf>
    <xf numFmtId="0" fontId="13" fillId="0" borderId="0" xfId="55" applyFont="1" applyFill="1" applyAlignment="1">
      <alignment vertical="center"/>
      <protection/>
    </xf>
    <xf numFmtId="165" fontId="14" fillId="43" borderId="11" xfId="55" applyNumberFormat="1" applyFont="1" applyFill="1" applyBorder="1" applyAlignment="1">
      <alignment vertical="center"/>
      <protection/>
    </xf>
    <xf numFmtId="165" fontId="14" fillId="0" borderId="21" xfId="55" applyNumberFormat="1" applyFont="1" applyFill="1" applyBorder="1" applyAlignment="1">
      <alignment vertical="center"/>
      <protection/>
    </xf>
    <xf numFmtId="0" fontId="9" fillId="0" borderId="18" xfId="55" applyFont="1" applyFill="1" applyBorder="1" applyAlignment="1">
      <alignment horizontal="right" vertical="center"/>
      <protection/>
    </xf>
    <xf numFmtId="1" fontId="9" fillId="0" borderId="18" xfId="0" applyNumberFormat="1" applyFont="1" applyBorder="1" applyAlignment="1">
      <alignment horizontal="right" vertical="center"/>
    </xf>
    <xf numFmtId="0" fontId="9" fillId="0" borderId="17" xfId="55" applyFont="1" applyFill="1" applyBorder="1" applyAlignment="1">
      <alignment vertical="center" wrapText="1"/>
      <protection/>
    </xf>
    <xf numFmtId="1" fontId="9" fillId="0" borderId="0" xfId="55" applyNumberFormat="1" applyFont="1" applyFill="1" applyBorder="1" applyAlignment="1">
      <alignment horizontal="right" vertical="center"/>
      <protection/>
    </xf>
    <xf numFmtId="0" fontId="14" fillId="0" borderId="16" xfId="55" applyFont="1" applyFill="1" applyBorder="1" applyAlignment="1">
      <alignment vertical="center"/>
      <protection/>
    </xf>
    <xf numFmtId="1" fontId="9" fillId="0" borderId="18" xfId="55" applyNumberFormat="1" applyFont="1" applyFill="1" applyBorder="1" applyAlignment="1">
      <alignment horizontal="right" vertical="center"/>
      <protection/>
    </xf>
    <xf numFmtId="1" fontId="9" fillId="0" borderId="13" xfId="42" applyNumberFormat="1" applyFont="1" applyFill="1" applyBorder="1" applyAlignment="1" applyProtection="1">
      <alignment horizontal="right" vertical="center"/>
      <protection/>
    </xf>
    <xf numFmtId="165" fontId="14" fillId="0" borderId="20" xfId="55" applyNumberFormat="1" applyFont="1" applyFill="1" applyBorder="1" applyAlignment="1">
      <alignment vertical="center"/>
      <protection/>
    </xf>
    <xf numFmtId="1" fontId="9" fillId="0" borderId="36" xfId="55" applyNumberFormat="1" applyFont="1" applyFill="1" applyBorder="1" applyAlignment="1">
      <alignment horizontal="right" vertical="center"/>
      <protection/>
    </xf>
    <xf numFmtId="0" fontId="14" fillId="0" borderId="11" xfId="0" applyFont="1" applyBorder="1" applyAlignment="1">
      <alignment vertical="center"/>
    </xf>
    <xf numFmtId="0" fontId="9" fillId="0" borderId="29" xfId="55" applyFont="1" applyFill="1" applyBorder="1" applyAlignment="1">
      <alignment vertical="center"/>
      <protection/>
    </xf>
    <xf numFmtId="1" fontId="9" fillId="0" borderId="0" xfId="55" applyNumberFormat="1" applyFont="1" applyFill="1" applyBorder="1" applyAlignment="1">
      <alignment vertical="center"/>
      <protection/>
    </xf>
    <xf numFmtId="165" fontId="14" fillId="0" borderId="18" xfId="55" applyNumberFormat="1" applyFont="1" applyFill="1" applyBorder="1" applyAlignment="1">
      <alignment vertical="center"/>
      <protection/>
    </xf>
    <xf numFmtId="168" fontId="9" fillId="0" borderId="11" xfId="42" applyNumberFormat="1" applyFont="1" applyFill="1" applyBorder="1" applyAlignment="1" applyProtection="1">
      <alignment horizontal="right" vertical="center"/>
      <protection/>
    </xf>
    <xf numFmtId="1" fontId="9" fillId="0" borderId="16" xfId="55" applyNumberFormat="1" applyFont="1" applyFill="1" applyBorder="1" applyAlignment="1">
      <alignment vertical="center"/>
      <protection/>
    </xf>
    <xf numFmtId="0" fontId="8" fillId="34" borderId="21" xfId="55" applyFont="1" applyFill="1" applyBorder="1" applyAlignment="1">
      <alignment horizontal="center" vertical="center"/>
      <protection/>
    </xf>
    <xf numFmtId="0" fontId="8" fillId="34" borderId="23" xfId="55" applyFont="1" applyFill="1" applyBorder="1" applyAlignment="1">
      <alignment horizontal="center" vertical="center"/>
      <protection/>
    </xf>
    <xf numFmtId="0" fontId="9" fillId="0" borderId="15" xfId="0" applyFont="1" applyBorder="1" applyAlignment="1">
      <alignment vertical="center"/>
    </xf>
    <xf numFmtId="0" fontId="14" fillId="0" borderId="13" xfId="55" applyFont="1" applyFill="1" applyBorder="1" applyAlignment="1">
      <alignment vertical="center"/>
      <protection/>
    </xf>
    <xf numFmtId="1" fontId="9" fillId="38" borderId="11" xfId="55" applyNumberFormat="1" applyFont="1" applyFill="1" applyBorder="1" applyAlignment="1">
      <alignment vertical="center"/>
      <protection/>
    </xf>
    <xf numFmtId="1" fontId="9" fillId="38" borderId="13" xfId="42" applyNumberFormat="1" applyFont="1" applyFill="1" applyBorder="1" applyAlignment="1">
      <alignment horizontal="right" vertical="center"/>
    </xf>
    <xf numFmtId="1" fontId="9" fillId="37" borderId="20" xfId="55" applyNumberFormat="1" applyFont="1" applyFill="1" applyBorder="1" applyAlignment="1">
      <alignment vertical="center"/>
      <protection/>
    </xf>
    <xf numFmtId="1" fontId="9" fillId="0" borderId="20" xfId="55" applyNumberFormat="1" applyFont="1" applyFill="1" applyBorder="1" applyAlignment="1">
      <alignment vertical="center"/>
      <protection/>
    </xf>
    <xf numFmtId="1" fontId="9" fillId="0" borderId="13" xfId="0" applyNumberFormat="1" applyFont="1" applyBorder="1" applyAlignment="1">
      <alignment vertical="center"/>
    </xf>
    <xf numFmtId="0" fontId="9" fillId="38" borderId="15" xfId="55" applyNumberFormat="1" applyFont="1" applyFill="1" applyBorder="1" applyAlignment="1">
      <alignment vertical="center"/>
      <protection/>
    </xf>
    <xf numFmtId="1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40" borderId="11" xfId="55" applyFont="1" applyFill="1" applyBorder="1" applyAlignment="1">
      <alignment vertical="center"/>
      <protection/>
    </xf>
    <xf numFmtId="0" fontId="14" fillId="0" borderId="15" xfId="55" applyFont="1" applyFill="1" applyBorder="1" applyAlignment="1">
      <alignment vertical="center"/>
      <protection/>
    </xf>
    <xf numFmtId="0" fontId="8" fillId="34" borderId="17" xfId="55" applyFont="1" applyFill="1" applyBorder="1" applyAlignment="1">
      <alignment horizontal="right" vertical="center"/>
      <protection/>
    </xf>
    <xf numFmtId="1" fontId="8" fillId="34" borderId="17" xfId="55" applyNumberFormat="1" applyFont="1" applyFill="1" applyBorder="1" applyAlignment="1">
      <alignment vertical="center"/>
      <protection/>
    </xf>
    <xf numFmtId="1" fontId="8" fillId="34" borderId="13" xfId="55" applyNumberFormat="1" applyFont="1" applyFill="1" applyBorder="1" applyAlignment="1">
      <alignment vertical="center"/>
      <protection/>
    </xf>
    <xf numFmtId="0" fontId="23" fillId="0" borderId="0" xfId="55" applyFont="1" applyFill="1" applyBorder="1" applyAlignment="1">
      <alignment vertical="center"/>
      <protection/>
    </xf>
    <xf numFmtId="2" fontId="16" fillId="0" borderId="0" xfId="55" applyNumberFormat="1" applyFont="1" applyFill="1" applyBorder="1" applyAlignment="1">
      <alignment vertical="center"/>
      <protection/>
    </xf>
    <xf numFmtId="0" fontId="8" fillId="34" borderId="13" xfId="55" applyFont="1" applyFill="1" applyBorder="1" applyAlignment="1">
      <alignment vertical="center"/>
      <protection/>
    </xf>
    <xf numFmtId="2" fontId="8" fillId="34" borderId="13" xfId="55" applyNumberFormat="1" applyFont="1" applyFill="1" applyBorder="1" applyAlignment="1">
      <alignment vertical="center"/>
      <protection/>
    </xf>
    <xf numFmtId="0" fontId="102" fillId="0" borderId="0" xfId="55" applyFont="1" applyFill="1" applyBorder="1" applyAlignment="1">
      <alignment vertical="center"/>
      <protection/>
    </xf>
    <xf numFmtId="0" fontId="103" fillId="0" borderId="0" xfId="55" applyFont="1" applyFill="1" applyBorder="1" applyAlignment="1">
      <alignment vertical="center"/>
      <protection/>
    </xf>
    <xf numFmtId="0" fontId="104" fillId="0" borderId="0" xfId="55" applyFont="1" applyFill="1" applyBorder="1" applyAlignment="1">
      <alignment vertical="center"/>
      <protection/>
    </xf>
    <xf numFmtId="2" fontId="104" fillId="0" borderId="0" xfId="55" applyNumberFormat="1" applyFont="1" applyFill="1" applyBorder="1" applyAlignment="1">
      <alignment vertical="center"/>
      <protection/>
    </xf>
    <xf numFmtId="1" fontId="104" fillId="0" borderId="0" xfId="55" applyNumberFormat="1" applyFont="1" applyFill="1" applyBorder="1" applyAlignment="1">
      <alignment vertical="center"/>
      <protection/>
    </xf>
    <xf numFmtId="0" fontId="101" fillId="0" borderId="0" xfId="55" applyFont="1" applyFill="1" applyBorder="1" applyAlignment="1">
      <alignment vertical="center"/>
      <protection/>
    </xf>
    <xf numFmtId="0" fontId="28" fillId="0" borderId="0" xfId="55" applyFont="1" applyFill="1" applyBorder="1" applyAlignment="1">
      <alignment vertical="center"/>
      <protection/>
    </xf>
    <xf numFmtId="1" fontId="18" fillId="34" borderId="13" xfId="55" applyNumberFormat="1" applyFont="1" applyFill="1" applyBorder="1" applyAlignment="1">
      <alignment vertical="center"/>
      <protection/>
    </xf>
    <xf numFmtId="2" fontId="18" fillId="34" borderId="13" xfId="55" applyNumberFormat="1" applyFont="1" applyFill="1" applyBorder="1" applyAlignment="1">
      <alignment vertical="center"/>
      <protection/>
    </xf>
    <xf numFmtId="0" fontId="16" fillId="0" borderId="0" xfId="55" applyNumberFormat="1" applyFont="1" applyFill="1" applyBorder="1" applyAlignment="1" applyProtection="1">
      <alignment vertical="center"/>
      <protection/>
    </xf>
    <xf numFmtId="2" fontId="9" fillId="0" borderId="15" xfId="55" applyNumberFormat="1" applyFont="1" applyFill="1" applyBorder="1" applyAlignment="1">
      <alignment vertical="center" wrapText="1"/>
      <protection/>
    </xf>
    <xf numFmtId="0" fontId="8" fillId="34" borderId="30" xfId="55" applyFont="1" applyFill="1" applyBorder="1" applyAlignment="1">
      <alignment vertical="center"/>
      <protection/>
    </xf>
    <xf numFmtId="2" fontId="8" fillId="34" borderId="17" xfId="55" applyNumberFormat="1" applyFont="1" applyFill="1" applyBorder="1" applyAlignment="1">
      <alignment horizontal="right" vertical="center"/>
      <protection/>
    </xf>
    <xf numFmtId="1" fontId="8" fillId="34" borderId="17" xfId="55" applyNumberFormat="1" applyFont="1" applyFill="1" applyBorder="1" applyAlignment="1">
      <alignment horizontal="right" vertical="center"/>
      <protection/>
    </xf>
    <xf numFmtId="1" fontId="8" fillId="34" borderId="37" xfId="55" applyNumberFormat="1" applyFont="1" applyFill="1" applyBorder="1" applyAlignment="1">
      <alignment vertical="center"/>
      <protection/>
    </xf>
    <xf numFmtId="1" fontId="9" fillId="0" borderId="0" xfId="0" applyNumberFormat="1" applyFont="1" applyAlignment="1">
      <alignment vertical="center"/>
    </xf>
    <xf numFmtId="1" fontId="9" fillId="37" borderId="28" xfId="55" applyNumberFormat="1" applyFont="1" applyFill="1" applyBorder="1" applyAlignment="1">
      <alignment vertical="center"/>
      <protection/>
    </xf>
    <xf numFmtId="0" fontId="96" fillId="0" borderId="0" xfId="0" applyFont="1" applyAlignment="1">
      <alignment vertical="center"/>
    </xf>
    <xf numFmtId="0" fontId="38" fillId="0" borderId="11" xfId="0" applyFont="1" applyBorder="1" applyAlignment="1">
      <alignment vertical="center"/>
    </xf>
    <xf numFmtId="1" fontId="9" fillId="0" borderId="11" xfId="55" applyNumberFormat="1" applyFont="1" applyBorder="1" applyAlignment="1">
      <alignment horizontal="right" vertical="center"/>
      <protection/>
    </xf>
    <xf numFmtId="2" fontId="9" fillId="0" borderId="15" xfId="55" applyNumberFormat="1" applyFont="1" applyFill="1" applyBorder="1" applyAlignment="1">
      <alignment vertical="center"/>
      <protection/>
    </xf>
    <xf numFmtId="0" fontId="8" fillId="5" borderId="11" xfId="55" applyFont="1" applyFill="1" applyBorder="1" applyAlignment="1">
      <alignment vertical="center"/>
      <protection/>
    </xf>
    <xf numFmtId="165" fontId="8" fillId="45" borderId="13" xfId="55" applyNumberFormat="1" applyFont="1" applyFill="1" applyBorder="1" applyAlignment="1">
      <alignment horizontal="center" vertical="center"/>
      <protection/>
    </xf>
    <xf numFmtId="0" fontId="8" fillId="45" borderId="13" xfId="55" applyFont="1" applyFill="1" applyBorder="1" applyAlignment="1">
      <alignment horizontal="center" vertical="center"/>
      <protection/>
    </xf>
    <xf numFmtId="1" fontId="8" fillId="45" borderId="13" xfId="55" applyNumberFormat="1" applyFont="1" applyFill="1" applyBorder="1" applyAlignment="1">
      <alignment horizontal="center" vertical="center"/>
      <protection/>
    </xf>
    <xf numFmtId="165" fontId="13" fillId="45" borderId="13" xfId="55" applyNumberFormat="1" applyFont="1" applyFill="1" applyBorder="1" applyAlignment="1">
      <alignment horizontal="center" vertical="center"/>
      <protection/>
    </xf>
    <xf numFmtId="0" fontId="13" fillId="45" borderId="15" xfId="55" applyFont="1" applyFill="1" applyBorder="1" applyAlignment="1">
      <alignment horizontal="center" vertical="center"/>
      <protection/>
    </xf>
    <xf numFmtId="1" fontId="13" fillId="45" borderId="13" xfId="55" applyNumberFormat="1" applyFont="1" applyFill="1" applyBorder="1" applyAlignment="1">
      <alignment horizontal="center" vertical="center"/>
      <protection/>
    </xf>
    <xf numFmtId="0" fontId="13" fillId="45" borderId="13" xfId="55" applyFont="1" applyFill="1" applyBorder="1" applyAlignment="1">
      <alignment horizontal="center" vertical="center"/>
      <protection/>
    </xf>
    <xf numFmtId="1" fontId="99" fillId="46" borderId="13" xfId="55" applyNumberFormat="1" applyFont="1" applyFill="1" applyBorder="1" applyAlignment="1">
      <alignment horizontal="center" vertical="center"/>
      <protection/>
    </xf>
    <xf numFmtId="1" fontId="98" fillId="34" borderId="13" xfId="55" applyNumberFormat="1" applyFont="1" applyFill="1" applyBorder="1" applyAlignment="1">
      <alignment vertical="center"/>
      <protection/>
    </xf>
    <xf numFmtId="2" fontId="98" fillId="34" borderId="13" xfId="55" applyNumberFormat="1" applyFont="1" applyFill="1" applyBorder="1" applyAlignment="1">
      <alignment vertical="center"/>
      <protection/>
    </xf>
    <xf numFmtId="1" fontId="95" fillId="46" borderId="13" xfId="55" applyNumberFormat="1" applyFont="1" applyFill="1" applyBorder="1" applyAlignment="1">
      <alignment horizontal="center" vertical="center"/>
      <protection/>
    </xf>
    <xf numFmtId="0" fontId="94" fillId="34" borderId="13" xfId="55" applyFont="1" applyFill="1" applyBorder="1" applyAlignment="1">
      <alignment vertical="center"/>
      <protection/>
    </xf>
    <xf numFmtId="2" fontId="94" fillId="34" borderId="13" xfId="55" applyNumberFormat="1" applyFont="1" applyFill="1" applyBorder="1" applyAlignment="1">
      <alignment vertical="center"/>
      <protection/>
    </xf>
    <xf numFmtId="1" fontId="94" fillId="34" borderId="13" xfId="55" applyNumberFormat="1" applyFont="1" applyFill="1" applyBorder="1" applyAlignment="1">
      <alignment vertical="center"/>
      <protection/>
    </xf>
    <xf numFmtId="0" fontId="105" fillId="0" borderId="0" xfId="55" applyFont="1" applyFill="1" applyBorder="1" applyAlignment="1">
      <alignment vertical="center"/>
      <protection/>
    </xf>
    <xf numFmtId="0" fontId="93" fillId="0" borderId="0" xfId="55" applyFont="1" applyFill="1" applyBorder="1" applyAlignment="1">
      <alignment vertical="center"/>
      <protection/>
    </xf>
    <xf numFmtId="2" fontId="93" fillId="0" borderId="0" xfId="55" applyNumberFormat="1" applyFont="1" applyFill="1" applyBorder="1" applyAlignment="1">
      <alignment vertical="center"/>
      <protection/>
    </xf>
    <xf numFmtId="1" fontId="93" fillId="0" borderId="0" xfId="55" applyNumberFormat="1" applyFont="1" applyFill="1" applyBorder="1" applyAlignment="1">
      <alignment vertical="center"/>
      <protection/>
    </xf>
    <xf numFmtId="0" fontId="95" fillId="0" borderId="0" xfId="55" applyFont="1" applyFill="1" applyBorder="1" applyAlignment="1">
      <alignment vertical="center"/>
      <protection/>
    </xf>
    <xf numFmtId="0" fontId="94" fillId="34" borderId="11" xfId="55" applyFont="1" applyFill="1" applyBorder="1" applyAlignment="1">
      <alignment vertical="center"/>
      <protection/>
    </xf>
    <xf numFmtId="2" fontId="94" fillId="34" borderId="11" xfId="55" applyNumberFormat="1" applyFont="1" applyFill="1" applyBorder="1" applyAlignment="1">
      <alignment vertical="center"/>
      <protection/>
    </xf>
    <xf numFmtId="1" fontId="94" fillId="34" borderId="11" xfId="55" applyNumberFormat="1" applyFont="1" applyFill="1" applyBorder="1" applyAlignment="1">
      <alignment vertical="center"/>
      <protection/>
    </xf>
    <xf numFmtId="0" fontId="93" fillId="0" borderId="0" xfId="55" applyNumberFormat="1" applyFont="1" applyFill="1" applyBorder="1" applyAlignment="1" applyProtection="1">
      <alignment vertical="center"/>
      <protection/>
    </xf>
    <xf numFmtId="0" fontId="100" fillId="0" borderId="0" xfId="55" applyFont="1" applyFill="1" applyBorder="1" applyAlignment="1">
      <alignment vertical="center"/>
      <protection/>
    </xf>
    <xf numFmtId="165" fontId="100" fillId="0" borderId="0" xfId="55" applyNumberFormat="1" applyFont="1" applyFill="1" applyBorder="1" applyAlignment="1">
      <alignment vertical="center"/>
      <protection/>
    </xf>
    <xf numFmtId="1" fontId="100" fillId="0" borderId="0" xfId="55" applyNumberFormat="1" applyFont="1" applyFill="1" applyBorder="1" applyAlignment="1">
      <alignment vertical="center"/>
      <protection/>
    </xf>
    <xf numFmtId="0" fontId="106" fillId="0" borderId="0" xfId="55" applyFont="1" applyFill="1" applyBorder="1" applyAlignment="1">
      <alignment vertical="center"/>
      <protection/>
    </xf>
    <xf numFmtId="0" fontId="100" fillId="0" borderId="0" xfId="55" applyFont="1" applyFill="1" applyBorder="1" applyAlignment="1">
      <alignment horizontal="right" vertical="center"/>
      <protection/>
    </xf>
    <xf numFmtId="0" fontId="94" fillId="35" borderId="13" xfId="55" applyFont="1" applyFill="1" applyBorder="1" applyAlignment="1">
      <alignment vertical="center"/>
      <protection/>
    </xf>
    <xf numFmtId="2" fontId="94" fillId="35" borderId="13" xfId="55" applyNumberFormat="1" applyFont="1" applyFill="1" applyBorder="1" applyAlignment="1">
      <alignment vertical="center"/>
      <protection/>
    </xf>
    <xf numFmtId="1" fontId="94" fillId="35" borderId="13" xfId="55" applyNumberFormat="1" applyFont="1" applyFill="1" applyBorder="1" applyAlignment="1">
      <alignment vertical="center"/>
      <protection/>
    </xf>
    <xf numFmtId="0" fontId="96" fillId="0" borderId="0" xfId="55" applyFont="1" applyAlignment="1">
      <alignment vertical="center"/>
      <protection/>
    </xf>
    <xf numFmtId="0" fontId="94" fillId="34" borderId="17" xfId="55" applyFont="1" applyFill="1" applyBorder="1" applyAlignment="1">
      <alignment vertical="center"/>
      <protection/>
    </xf>
    <xf numFmtId="2" fontId="94" fillId="34" borderId="17" xfId="55" applyNumberFormat="1" applyFont="1" applyFill="1" applyBorder="1" applyAlignment="1">
      <alignment vertical="center"/>
      <protection/>
    </xf>
    <xf numFmtId="167" fontId="94" fillId="34" borderId="17" xfId="55" applyNumberFormat="1" applyFont="1" applyFill="1" applyBorder="1" applyAlignment="1">
      <alignment vertical="center"/>
      <protection/>
    </xf>
    <xf numFmtId="1" fontId="94" fillId="34" borderId="17" xfId="55" applyNumberFormat="1" applyFont="1" applyFill="1" applyBorder="1" applyAlignment="1">
      <alignment vertical="center"/>
      <protection/>
    </xf>
    <xf numFmtId="0" fontId="96" fillId="0" borderId="11" xfId="0" applyFont="1" applyBorder="1" applyAlignment="1">
      <alignment vertical="center" wrapText="1"/>
    </xf>
    <xf numFmtId="0" fontId="94" fillId="34" borderId="38" xfId="55" applyFont="1" applyFill="1" applyBorder="1" applyAlignment="1">
      <alignment vertical="center"/>
      <protection/>
    </xf>
    <xf numFmtId="2" fontId="94" fillId="34" borderId="38" xfId="55" applyNumberFormat="1" applyFont="1" applyFill="1" applyBorder="1" applyAlignment="1">
      <alignment vertical="center"/>
      <protection/>
    </xf>
    <xf numFmtId="1" fontId="94" fillId="34" borderId="38" xfId="55" applyNumberFormat="1" applyFont="1" applyFill="1" applyBorder="1" applyAlignment="1">
      <alignment vertical="center"/>
      <protection/>
    </xf>
    <xf numFmtId="0" fontId="97" fillId="36" borderId="12" xfId="55" applyFont="1" applyFill="1" applyBorder="1" applyAlignment="1">
      <alignment vertical="center"/>
      <protection/>
    </xf>
    <xf numFmtId="167" fontId="94" fillId="35" borderId="13" xfId="55" applyNumberFormat="1" applyFont="1" applyFill="1" applyBorder="1" applyAlignment="1">
      <alignment vertical="center"/>
      <protection/>
    </xf>
    <xf numFmtId="0" fontId="96" fillId="0" borderId="0" xfId="55" applyFont="1" applyFill="1" applyAlignment="1">
      <alignment vertical="center"/>
      <protection/>
    </xf>
    <xf numFmtId="0" fontId="107" fillId="0" borderId="0" xfId="55" applyFont="1" applyFill="1" applyBorder="1" applyAlignment="1">
      <alignment vertical="center"/>
      <protection/>
    </xf>
    <xf numFmtId="1" fontId="107" fillId="0" borderId="0" xfId="55" applyNumberFormat="1" applyFont="1" applyFill="1" applyBorder="1" applyAlignment="1">
      <alignment vertical="center"/>
      <protection/>
    </xf>
    <xf numFmtId="165" fontId="94" fillId="34" borderId="13" xfId="55" applyNumberFormat="1" applyFont="1" applyFill="1" applyBorder="1" applyAlignment="1">
      <alignment vertical="center"/>
      <protection/>
    </xf>
    <xf numFmtId="165" fontId="8" fillId="46" borderId="13" xfId="55" applyNumberFormat="1" applyFont="1" applyFill="1" applyBorder="1" applyAlignment="1">
      <alignment horizontal="center" vertical="center"/>
      <protection/>
    </xf>
    <xf numFmtId="0" fontId="8" fillId="46" borderId="13" xfId="55" applyFont="1" applyFill="1" applyBorder="1" applyAlignment="1">
      <alignment horizontal="center" vertical="center"/>
      <protection/>
    </xf>
    <xf numFmtId="1" fontId="8" fillId="46" borderId="13" xfId="55" applyNumberFormat="1" applyFont="1" applyFill="1" applyBorder="1" applyAlignment="1">
      <alignment horizontal="center" vertical="center"/>
      <protection/>
    </xf>
    <xf numFmtId="165" fontId="13" fillId="46" borderId="15" xfId="55" applyNumberFormat="1" applyFont="1" applyFill="1" applyBorder="1" applyAlignment="1">
      <alignment horizontal="center" vertical="center"/>
      <protection/>
    </xf>
    <xf numFmtId="0" fontId="13" fillId="46" borderId="15" xfId="55" applyFont="1" applyFill="1" applyBorder="1" applyAlignment="1">
      <alignment horizontal="center" vertical="center"/>
      <protection/>
    </xf>
    <xf numFmtId="0" fontId="8" fillId="46" borderId="17" xfId="55" applyFont="1" applyFill="1" applyBorder="1" applyAlignment="1">
      <alignment vertical="center"/>
      <protection/>
    </xf>
    <xf numFmtId="0" fontId="9" fillId="36" borderId="0" xfId="55" applyFont="1" applyFill="1" applyBorder="1" applyAlignment="1">
      <alignment horizontal="right" vertical="center"/>
      <protection/>
    </xf>
    <xf numFmtId="165" fontId="8" fillId="34" borderId="11" xfId="55" applyNumberFormat="1" applyFont="1" applyFill="1" applyBorder="1" applyAlignment="1">
      <alignment horizontal="center" vertical="center"/>
      <protection/>
    </xf>
    <xf numFmtId="1" fontId="8" fillId="34" borderId="11" xfId="55" applyNumberFormat="1" applyFont="1" applyFill="1" applyBorder="1" applyAlignment="1">
      <alignment horizontal="center" vertical="center"/>
      <protection/>
    </xf>
    <xf numFmtId="165" fontId="13" fillId="34" borderId="23" xfId="55" applyNumberFormat="1" applyFont="1" applyFill="1" applyBorder="1" applyAlignment="1">
      <alignment horizontal="center" vertical="center"/>
      <protection/>
    </xf>
    <xf numFmtId="2" fontId="8" fillId="34" borderId="28" xfId="55" applyNumberFormat="1" applyFont="1" applyFill="1" applyBorder="1" applyAlignment="1">
      <alignment vertical="center"/>
      <protection/>
    </xf>
    <xf numFmtId="0" fontId="8" fillId="34" borderId="25" xfId="55" applyFont="1" applyFill="1" applyBorder="1" applyAlignment="1">
      <alignment horizontal="right" vertical="center"/>
      <protection/>
    </xf>
    <xf numFmtId="165" fontId="8" fillId="34" borderId="13" xfId="55" applyNumberFormat="1" applyFont="1" applyFill="1" applyBorder="1" applyAlignment="1">
      <alignment horizontal="center" vertical="center"/>
      <protection/>
    </xf>
    <xf numFmtId="2" fontId="8" fillId="34" borderId="17" xfId="55" applyNumberFormat="1" applyFont="1" applyFill="1" applyBorder="1" applyAlignment="1">
      <alignment vertical="center"/>
      <protection/>
    </xf>
    <xf numFmtId="0" fontId="8" fillId="34" borderId="29" xfId="55" applyFont="1" applyFill="1" applyBorder="1" applyAlignment="1">
      <alignment vertical="center"/>
      <protection/>
    </xf>
    <xf numFmtId="0" fontId="9" fillId="0" borderId="35" xfId="55" applyFont="1" applyFill="1" applyBorder="1" applyAlignment="1">
      <alignment vertical="center"/>
      <protection/>
    </xf>
    <xf numFmtId="0" fontId="9" fillId="0" borderId="39" xfId="55" applyFont="1" applyFill="1" applyBorder="1" applyAlignment="1">
      <alignment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vertical="center"/>
      <protection/>
    </xf>
    <xf numFmtId="165" fontId="7" fillId="0" borderId="0" xfId="55" applyNumberFormat="1" applyFont="1" applyFill="1" applyBorder="1" applyAlignment="1">
      <alignment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65" fontId="8" fillId="34" borderId="15" xfId="55" applyNumberFormat="1" applyFont="1" applyFill="1" applyBorder="1" applyAlignment="1">
      <alignment horizontal="center" vertical="center"/>
      <protection/>
    </xf>
    <xf numFmtId="1" fontId="8" fillId="34" borderId="15" xfId="55" applyNumberFormat="1" applyFont="1" applyFill="1" applyBorder="1" applyAlignment="1">
      <alignment vertical="center"/>
      <protection/>
    </xf>
    <xf numFmtId="2" fontId="8" fillId="34" borderId="15" xfId="55" applyNumberFormat="1" applyFont="1" applyFill="1" applyBorder="1" applyAlignment="1">
      <alignment vertical="center"/>
      <protection/>
    </xf>
    <xf numFmtId="0" fontId="7" fillId="0" borderId="32" xfId="55" applyFont="1" applyFill="1" applyBorder="1" applyAlignment="1">
      <alignment vertical="center"/>
      <protection/>
    </xf>
    <xf numFmtId="1" fontId="43" fillId="0" borderId="32" xfId="55" applyNumberFormat="1" applyFont="1" applyFill="1" applyBorder="1" applyAlignment="1">
      <alignment vertical="center"/>
      <protection/>
    </xf>
    <xf numFmtId="1" fontId="7" fillId="0" borderId="32" xfId="55" applyNumberFormat="1" applyFont="1" applyFill="1" applyBorder="1" applyAlignment="1">
      <alignment vertical="center"/>
      <protection/>
    </xf>
    <xf numFmtId="0" fontId="8" fillId="34" borderId="40" xfId="55" applyFont="1" applyFill="1" applyBorder="1" applyAlignment="1">
      <alignment vertical="center"/>
      <protection/>
    </xf>
    <xf numFmtId="0" fontId="8" fillId="34" borderId="26" xfId="55" applyFont="1" applyFill="1" applyBorder="1" applyAlignment="1">
      <alignment vertical="center"/>
      <protection/>
    </xf>
    <xf numFmtId="1" fontId="8" fillId="34" borderId="26" xfId="55" applyNumberFormat="1" applyFont="1" applyFill="1" applyBorder="1" applyAlignment="1">
      <alignment vertical="center"/>
      <protection/>
    </xf>
    <xf numFmtId="0" fontId="14" fillId="0" borderId="0" xfId="55" applyFont="1" applyFill="1" applyBorder="1" applyAlignment="1">
      <alignment horizontal="right" vertical="center"/>
      <protection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8" fillId="34" borderId="16" xfId="55" applyNumberFormat="1" applyFont="1" applyFill="1" applyBorder="1" applyAlignment="1">
      <alignment horizontal="center" vertical="center"/>
      <protection/>
    </xf>
    <xf numFmtId="1" fontId="8" fillId="34" borderId="16" xfId="55" applyNumberFormat="1" applyFont="1" applyFill="1" applyBorder="1" applyAlignment="1">
      <alignment vertical="center"/>
      <protection/>
    </xf>
    <xf numFmtId="165" fontId="8" fillId="34" borderId="13" xfId="55" applyNumberFormat="1" applyFont="1" applyFill="1" applyBorder="1" applyAlignment="1">
      <alignment horizontal="right" vertical="center"/>
      <protection/>
    </xf>
    <xf numFmtId="0" fontId="23" fillId="0" borderId="0" xfId="55" applyFont="1" applyFill="1" applyAlignment="1">
      <alignment vertical="center"/>
      <protection/>
    </xf>
    <xf numFmtId="1" fontId="8" fillId="34" borderId="13" xfId="55" applyNumberFormat="1" applyFont="1" applyFill="1" applyBorder="1" applyAlignment="1">
      <alignment horizontal="right" vertical="center"/>
      <protection/>
    </xf>
    <xf numFmtId="1" fontId="42" fillId="34" borderId="15" xfId="55" applyNumberFormat="1" applyFont="1" applyFill="1" applyBorder="1" applyAlignment="1">
      <alignment horizontal="center" vertical="center"/>
      <protection/>
    </xf>
    <xf numFmtId="0" fontId="44" fillId="36" borderId="18" xfId="55" applyFont="1" applyFill="1" applyBorder="1" applyAlignment="1">
      <alignment horizontal="right" vertical="center" wrapText="1"/>
      <protection/>
    </xf>
    <xf numFmtId="0" fontId="44" fillId="36" borderId="18" xfId="55" applyFont="1" applyFill="1" applyBorder="1" applyAlignment="1">
      <alignment horizontal="left" vertical="center"/>
      <protection/>
    </xf>
    <xf numFmtId="0" fontId="44" fillId="36" borderId="11" xfId="55" applyFont="1" applyFill="1" applyBorder="1" applyAlignment="1">
      <alignment horizontal="right" vertical="center"/>
      <protection/>
    </xf>
    <xf numFmtId="2" fontId="44" fillId="0" borderId="11" xfId="55" applyNumberFormat="1" applyFont="1" applyFill="1" applyBorder="1" applyAlignment="1">
      <alignment horizontal="right" vertical="center"/>
      <protection/>
    </xf>
    <xf numFmtId="165" fontId="44" fillId="0" borderId="11" xfId="55" applyNumberFormat="1" applyFont="1" applyFill="1" applyBorder="1" applyAlignment="1">
      <alignment horizontal="right" vertical="center"/>
      <protection/>
    </xf>
    <xf numFmtId="0" fontId="42" fillId="34" borderId="11" xfId="55" applyFont="1" applyFill="1" applyBorder="1" applyAlignment="1">
      <alignment vertical="center"/>
      <protection/>
    </xf>
    <xf numFmtId="2" fontId="14" fillId="0" borderId="13" xfId="55" applyNumberFormat="1" applyFont="1" applyFill="1" applyBorder="1">
      <alignment/>
      <protection/>
    </xf>
    <xf numFmtId="2" fontId="14" fillId="0" borderId="13" xfId="55" applyNumberFormat="1" applyFont="1" applyFill="1" applyBorder="1" applyAlignment="1">
      <alignment horizontal="left"/>
      <protection/>
    </xf>
    <xf numFmtId="2" fontId="14" fillId="0" borderId="16" xfId="55" applyNumberFormat="1" applyFont="1" applyFill="1" applyBorder="1">
      <alignment/>
      <protection/>
    </xf>
    <xf numFmtId="0" fontId="42" fillId="34" borderId="11" xfId="55" applyFont="1" applyFill="1" applyBorder="1" applyAlignment="1">
      <alignment/>
      <protection/>
    </xf>
    <xf numFmtId="0" fontId="41" fillId="34" borderId="11" xfId="55" applyFont="1" applyFill="1" applyBorder="1" applyAlignment="1">
      <alignment horizontal="center"/>
      <protection/>
    </xf>
    <xf numFmtId="0" fontId="44" fillId="36" borderId="11" xfId="55" applyFont="1" applyFill="1" applyBorder="1" applyAlignment="1">
      <alignment horizontal="right" vertical="center" wrapText="1"/>
      <protection/>
    </xf>
    <xf numFmtId="0" fontId="45" fillId="36" borderId="11" xfId="55" applyFont="1" applyFill="1" applyBorder="1" applyAlignment="1">
      <alignment horizontal="left" vertical="center"/>
      <protection/>
    </xf>
    <xf numFmtId="2" fontId="44" fillId="36" borderId="11" xfId="55" applyNumberFormat="1" applyFont="1" applyFill="1" applyBorder="1" applyAlignment="1">
      <alignment horizontal="right" vertical="center"/>
      <protection/>
    </xf>
    <xf numFmtId="2" fontId="44" fillId="0" borderId="11" xfId="55" applyNumberFormat="1" applyFont="1" applyFill="1" applyBorder="1">
      <alignment/>
      <protection/>
    </xf>
    <xf numFmtId="0" fontId="45" fillId="0" borderId="13" xfId="55" applyFont="1" applyFill="1" applyBorder="1">
      <alignment/>
      <protection/>
    </xf>
    <xf numFmtId="2" fontId="45" fillId="0" borderId="13" xfId="55" applyNumberFormat="1" applyFont="1" applyFill="1" applyBorder="1">
      <alignment/>
      <protection/>
    </xf>
    <xf numFmtId="2" fontId="45" fillId="0" borderId="13" xfId="55" applyNumberFormat="1" applyFont="1" applyFill="1" applyBorder="1" applyAlignment="1">
      <alignment horizontal="left"/>
      <protection/>
    </xf>
    <xf numFmtId="0" fontId="108" fillId="0" borderId="15" xfId="55" applyFont="1" applyFill="1" applyBorder="1" applyAlignment="1">
      <alignment vertical="center"/>
      <protection/>
    </xf>
    <xf numFmtId="2" fontId="109" fillId="0" borderId="41" xfId="55" applyNumberFormat="1" applyFont="1" applyFill="1" applyBorder="1" applyAlignment="1">
      <alignment vertical="center"/>
      <protection/>
    </xf>
    <xf numFmtId="2" fontId="108" fillId="0" borderId="15" xfId="55" applyNumberFormat="1" applyFont="1" applyFill="1" applyBorder="1" applyAlignment="1">
      <alignment vertical="center"/>
      <protection/>
    </xf>
    <xf numFmtId="0" fontId="108" fillId="0" borderId="13" xfId="55" applyFont="1" applyFill="1" applyBorder="1" applyAlignment="1">
      <alignment vertical="center"/>
      <protection/>
    </xf>
    <xf numFmtId="2" fontId="108" fillId="0" borderId="13" xfId="55" applyNumberFormat="1" applyFont="1" applyFill="1" applyBorder="1" applyAlignment="1">
      <alignment vertical="center"/>
      <protection/>
    </xf>
    <xf numFmtId="2" fontId="109" fillId="0" borderId="0" xfId="55" applyNumberFormat="1" applyFont="1" applyFill="1" applyBorder="1" applyAlignment="1">
      <alignment vertical="center"/>
      <protection/>
    </xf>
    <xf numFmtId="2" fontId="109" fillId="0" borderId="11" xfId="55" applyNumberFormat="1" applyFont="1" applyFill="1" applyBorder="1" applyAlignment="1">
      <alignment vertical="center"/>
      <protection/>
    </xf>
    <xf numFmtId="0" fontId="108" fillId="0" borderId="28" xfId="55" applyFont="1" applyFill="1" applyBorder="1" applyAlignment="1">
      <alignment vertical="center"/>
      <protection/>
    </xf>
    <xf numFmtId="0" fontId="108" fillId="0" borderId="33" xfId="55" applyFont="1" applyFill="1" applyBorder="1" applyAlignment="1">
      <alignment vertical="center"/>
      <protection/>
    </xf>
    <xf numFmtId="1" fontId="108" fillId="0" borderId="28" xfId="55" applyNumberFormat="1" applyFont="1" applyFill="1" applyBorder="1" applyAlignment="1">
      <alignment vertical="center"/>
      <protection/>
    </xf>
    <xf numFmtId="1" fontId="108" fillId="0" borderId="13" xfId="55" applyNumberFormat="1" applyFont="1" applyFill="1" applyBorder="1" applyAlignment="1">
      <alignment vertical="center"/>
      <protection/>
    </xf>
    <xf numFmtId="2" fontId="109" fillId="0" borderId="27" xfId="55" applyNumberFormat="1" applyFont="1" applyFill="1" applyBorder="1" applyAlignment="1">
      <alignment vertical="center"/>
      <protection/>
    </xf>
    <xf numFmtId="1" fontId="41" fillId="41" borderId="11" xfId="55" applyNumberFormat="1" applyFont="1" applyFill="1" applyBorder="1">
      <alignment/>
      <protection/>
    </xf>
    <xf numFmtId="2" fontId="41" fillId="41" borderId="11" xfId="55" applyNumberFormat="1" applyFont="1" applyFill="1" applyBorder="1">
      <alignment/>
      <protection/>
    </xf>
    <xf numFmtId="0" fontId="44" fillId="0" borderId="0" xfId="0" applyFont="1" applyAlignment="1">
      <alignment/>
    </xf>
    <xf numFmtId="0" fontId="45" fillId="0" borderId="11" xfId="0" applyFont="1" applyBorder="1" applyAlignment="1">
      <alignment/>
    </xf>
    <xf numFmtId="0" fontId="44" fillId="37" borderId="11" xfId="55" applyFont="1" applyFill="1" applyBorder="1">
      <alignment/>
      <protection/>
    </xf>
    <xf numFmtId="2" fontId="44" fillId="37" borderId="11" xfId="55" applyNumberFormat="1" applyFont="1" applyFill="1" applyBorder="1">
      <alignment/>
      <protection/>
    </xf>
    <xf numFmtId="0" fontId="44" fillId="37" borderId="11" xfId="55" applyFont="1" applyFill="1" applyBorder="1" applyAlignment="1">
      <alignment horizontal="right"/>
      <protection/>
    </xf>
    <xf numFmtId="0" fontId="44" fillId="38" borderId="11" xfId="55" applyFont="1" applyFill="1" applyBorder="1">
      <alignment/>
      <protection/>
    </xf>
    <xf numFmtId="2" fontId="44" fillId="38" borderId="11" xfId="55" applyNumberFormat="1" applyFont="1" applyFill="1" applyBorder="1">
      <alignment/>
      <protection/>
    </xf>
    <xf numFmtId="0" fontId="44" fillId="38" borderId="11" xfId="55" applyFont="1" applyFill="1" applyBorder="1" applyAlignment="1">
      <alignment horizontal="right"/>
      <protection/>
    </xf>
    <xf numFmtId="1" fontId="44" fillId="37" borderId="11" xfId="55" applyNumberFormat="1" applyFont="1" applyFill="1" applyBorder="1" applyAlignment="1">
      <alignment horizontal="right"/>
      <protection/>
    </xf>
    <xf numFmtId="2" fontId="45" fillId="0" borderId="11" xfId="55" applyNumberFormat="1" applyFont="1" applyFill="1" applyBorder="1" applyAlignment="1">
      <alignment horizontal="left"/>
      <protection/>
    </xf>
    <xf numFmtId="165" fontId="41" fillId="41" borderId="13" xfId="55" applyNumberFormat="1" applyFont="1" applyFill="1" applyBorder="1" applyAlignment="1">
      <alignment horizontal="center"/>
      <protection/>
    </xf>
    <xf numFmtId="0" fontId="41" fillId="41" borderId="13" xfId="55" applyFont="1" applyFill="1" applyBorder="1" applyAlignment="1">
      <alignment horizontal="center"/>
      <protection/>
    </xf>
    <xf numFmtId="1" fontId="41" fillId="41" borderId="13" xfId="55" applyNumberFormat="1" applyFont="1" applyFill="1" applyBorder="1" applyAlignment="1">
      <alignment horizontal="center"/>
      <protection/>
    </xf>
    <xf numFmtId="165" fontId="42" fillId="41" borderId="13" xfId="55" applyNumberFormat="1" applyFont="1" applyFill="1" applyBorder="1" applyAlignment="1">
      <alignment horizontal="center" vertical="center"/>
      <protection/>
    </xf>
    <xf numFmtId="0" fontId="42" fillId="41" borderId="15" xfId="55" applyFont="1" applyFill="1" applyBorder="1" applyAlignment="1">
      <alignment horizontal="center"/>
      <protection/>
    </xf>
    <xf numFmtId="1" fontId="42" fillId="41" borderId="13" xfId="55" applyNumberFormat="1" applyFont="1" applyFill="1" applyBorder="1" applyAlignment="1">
      <alignment horizontal="center"/>
      <protection/>
    </xf>
    <xf numFmtId="0" fontId="42" fillId="41" borderId="13" xfId="55" applyFont="1" applyFill="1" applyBorder="1" applyAlignment="1">
      <alignment horizontal="center" vertical="center"/>
      <protection/>
    </xf>
    <xf numFmtId="0" fontId="41" fillId="34" borderId="28" xfId="55" applyFont="1" applyFill="1" applyBorder="1" applyAlignment="1">
      <alignment horizontal="right" vertical="center"/>
      <protection/>
    </xf>
    <xf numFmtId="2" fontId="41" fillId="34" borderId="13" xfId="55" applyNumberFormat="1" applyFont="1" applyFill="1" applyBorder="1" applyAlignment="1">
      <alignment horizontal="right" vertical="center"/>
      <protection/>
    </xf>
    <xf numFmtId="1" fontId="41" fillId="34" borderId="13" xfId="42" applyNumberFormat="1" applyFont="1" applyFill="1" applyBorder="1" applyAlignment="1" applyProtection="1">
      <alignment horizontal="center" vertical="center"/>
      <protection/>
    </xf>
    <xf numFmtId="0" fontId="41" fillId="34" borderId="13" xfId="42" applyNumberFormat="1" applyFont="1" applyFill="1" applyBorder="1" applyAlignment="1" applyProtection="1">
      <alignment horizontal="center" vertical="center"/>
      <protection/>
    </xf>
    <xf numFmtId="0" fontId="41" fillId="34" borderId="13" xfId="42" applyNumberFormat="1" applyFont="1" applyFill="1" applyBorder="1" applyAlignment="1" applyProtection="1">
      <alignment horizontal="right" vertical="center"/>
      <protection/>
    </xf>
    <xf numFmtId="0" fontId="41" fillId="34" borderId="13" xfId="55" applyFont="1" applyFill="1" applyBorder="1" applyAlignment="1">
      <alignment horizontal="right" vertical="center"/>
      <protection/>
    </xf>
    <xf numFmtId="2" fontId="44" fillId="0" borderId="13" xfId="55" applyNumberFormat="1" applyFont="1" applyFill="1" applyBorder="1" applyAlignment="1">
      <alignment horizontal="right" vertical="center"/>
      <protection/>
    </xf>
    <xf numFmtId="0" fontId="108" fillId="0" borderId="0" xfId="0" applyFont="1" applyAlignment="1">
      <alignment vertical="center"/>
    </xf>
    <xf numFmtId="2" fontId="44" fillId="0" borderId="13" xfId="55" applyNumberFormat="1" applyFont="1" applyFill="1" applyBorder="1" applyAlignment="1">
      <alignment vertical="center"/>
      <protection/>
    </xf>
    <xf numFmtId="0" fontId="44" fillId="0" borderId="28" xfId="55" applyFont="1" applyFill="1" applyBorder="1" applyAlignment="1">
      <alignment vertical="center"/>
      <protection/>
    </xf>
    <xf numFmtId="2" fontId="41" fillId="34" borderId="13" xfId="55" applyNumberFormat="1" applyFont="1" applyFill="1" applyBorder="1" applyAlignment="1">
      <alignment horizontal="center" vertical="center" wrapText="1"/>
      <protection/>
    </xf>
    <xf numFmtId="1" fontId="41" fillId="34" borderId="13" xfId="55" applyNumberFormat="1" applyFont="1" applyFill="1" applyBorder="1" applyAlignment="1">
      <alignment horizontal="center" vertical="center" wrapText="1"/>
      <protection/>
    </xf>
    <xf numFmtId="0" fontId="42" fillId="34" borderId="13" xfId="55" applyFont="1" applyFill="1" applyBorder="1" applyAlignment="1">
      <alignment horizontal="center" vertical="center" wrapText="1"/>
      <protection/>
    </xf>
    <xf numFmtId="2" fontId="42" fillId="34" borderId="13" xfId="55" applyNumberFormat="1" applyFont="1" applyFill="1" applyBorder="1" applyAlignment="1">
      <alignment horizontal="center" vertical="center"/>
      <protection/>
    </xf>
    <xf numFmtId="0" fontId="42" fillId="34" borderId="13" xfId="55" applyFont="1" applyFill="1" applyBorder="1" applyAlignment="1">
      <alignment horizontal="center" vertical="center"/>
      <protection/>
    </xf>
    <xf numFmtId="1" fontId="41" fillId="34" borderId="11" xfId="55" applyNumberFormat="1" applyFont="1" applyFill="1" applyBorder="1" applyAlignment="1">
      <alignment vertical="center"/>
      <protection/>
    </xf>
    <xf numFmtId="0" fontId="44" fillId="36" borderId="11" xfId="55" applyFont="1" applyFill="1" applyBorder="1" applyAlignment="1">
      <alignment horizontal="center" vertical="center" wrapText="1"/>
      <protection/>
    </xf>
    <xf numFmtId="0" fontId="44" fillId="36" borderId="11" xfId="55" applyFont="1" applyFill="1" applyBorder="1" applyAlignment="1">
      <alignment horizontal="left" vertical="center"/>
      <protection/>
    </xf>
    <xf numFmtId="0" fontId="46" fillId="0" borderId="0" xfId="0" applyFont="1" applyAlignment="1">
      <alignment vertical="center"/>
    </xf>
    <xf numFmtId="0" fontId="44" fillId="0" borderId="13" xfId="55" applyFont="1" applyFill="1" applyBorder="1" applyAlignment="1">
      <alignment vertical="center" wrapText="1"/>
      <protection/>
    </xf>
    <xf numFmtId="165" fontId="44" fillId="0" borderId="11" xfId="55" applyNumberFormat="1" applyFont="1" applyFill="1" applyBorder="1" applyAlignment="1">
      <alignment vertical="center"/>
      <protection/>
    </xf>
    <xf numFmtId="0" fontId="8" fillId="46" borderId="29" xfId="55" applyFont="1" applyFill="1" applyBorder="1" applyAlignment="1">
      <alignment vertical="center"/>
      <protection/>
    </xf>
    <xf numFmtId="0" fontId="8" fillId="41" borderId="26" xfId="55" applyFont="1" applyFill="1" applyBorder="1" applyAlignment="1">
      <alignment vertical="center"/>
      <protection/>
    </xf>
    <xf numFmtId="165" fontId="8" fillId="41" borderId="13" xfId="55" applyNumberFormat="1" applyFont="1" applyFill="1" applyBorder="1" applyAlignment="1">
      <alignment vertical="center"/>
      <protection/>
    </xf>
    <xf numFmtId="0" fontId="3" fillId="42" borderId="0" xfId="55" applyFont="1" applyFill="1" applyBorder="1" applyAlignment="1">
      <alignment horizontal="center" vertical="center"/>
      <protection/>
    </xf>
    <xf numFmtId="0" fontId="4" fillId="42" borderId="0" xfId="55" applyFont="1" applyFill="1" applyBorder="1" applyAlignment="1">
      <alignment horizontal="center" vertical="center"/>
      <protection/>
    </xf>
    <xf numFmtId="0" fontId="6" fillId="42" borderId="0" xfId="55" applyFont="1" applyFill="1" applyBorder="1" applyAlignment="1">
      <alignment horizontal="center" vertical="center"/>
      <protection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  <xf numFmtId="0" fontId="6" fillId="36" borderId="14" xfId="55" applyFont="1" applyFill="1" applyBorder="1" applyAlignment="1">
      <alignment horizontal="center" vertical="center"/>
      <protection/>
    </xf>
    <xf numFmtId="0" fontId="3" fillId="47" borderId="0" xfId="55" applyFont="1" applyFill="1" applyBorder="1" applyAlignment="1">
      <alignment horizontal="center" vertical="center"/>
      <protection/>
    </xf>
    <xf numFmtId="0" fontId="4" fillId="47" borderId="0" xfId="55" applyFont="1" applyFill="1" applyBorder="1" applyAlignment="1">
      <alignment horizontal="center" vertical="center"/>
      <protection/>
    </xf>
    <xf numFmtId="0" fontId="6" fillId="47" borderId="0" xfId="55" applyFont="1" applyFill="1" applyBorder="1" applyAlignment="1">
      <alignment horizontal="center" vertical="center"/>
      <protection/>
    </xf>
    <xf numFmtId="0" fontId="48" fillId="42" borderId="20" xfId="55" applyFont="1" applyFill="1" applyBorder="1" applyAlignment="1">
      <alignment horizontal="center" vertical="center" wrapText="1"/>
      <protection/>
    </xf>
    <xf numFmtId="0" fontId="48" fillId="42" borderId="18" xfId="55" applyFont="1" applyFill="1" applyBorder="1" applyAlignment="1">
      <alignment horizontal="center" vertical="center" wrapText="1"/>
      <protection/>
    </xf>
    <xf numFmtId="0" fontId="48" fillId="42" borderId="20" xfId="55" applyFont="1" applyFill="1" applyBorder="1" applyAlignment="1">
      <alignment horizontal="center" vertical="center"/>
      <protection/>
    </xf>
    <xf numFmtId="0" fontId="48" fillId="42" borderId="18" xfId="55" applyFont="1" applyFill="1" applyBorder="1" applyAlignment="1">
      <alignment horizontal="center" vertical="center"/>
      <protection/>
    </xf>
    <xf numFmtId="0" fontId="41" fillId="34" borderId="20" xfId="55" applyFont="1" applyFill="1" applyBorder="1" applyAlignment="1">
      <alignment horizontal="center" vertical="center" wrapText="1"/>
      <protection/>
    </xf>
    <xf numFmtId="0" fontId="41" fillId="34" borderId="18" xfId="55" applyFont="1" applyFill="1" applyBorder="1" applyAlignment="1">
      <alignment horizontal="center" vertical="center" wrapText="1"/>
      <protection/>
    </xf>
    <xf numFmtId="0" fontId="41" fillId="34" borderId="20" xfId="55" applyFont="1" applyFill="1" applyBorder="1" applyAlignment="1">
      <alignment horizontal="center" vertical="center"/>
      <protection/>
    </xf>
    <xf numFmtId="0" fontId="41" fillId="34" borderId="18" xfId="55" applyFont="1" applyFill="1" applyBorder="1" applyAlignment="1">
      <alignment horizontal="center" vertical="center"/>
      <protection/>
    </xf>
    <xf numFmtId="0" fontId="4" fillId="47" borderId="42" xfId="55" applyFont="1" applyFill="1" applyBorder="1" applyAlignment="1">
      <alignment horizontal="center" vertical="center"/>
      <protection/>
    </xf>
    <xf numFmtId="0" fontId="19" fillId="47" borderId="42" xfId="55" applyFont="1" applyFill="1" applyBorder="1" applyAlignment="1">
      <alignment horizontal="center"/>
      <protection/>
    </xf>
    <xf numFmtId="0" fontId="19" fillId="47" borderId="0" xfId="55" applyFont="1" applyFill="1" applyBorder="1" applyAlignment="1">
      <alignment horizontal="center"/>
      <protection/>
    </xf>
    <xf numFmtId="0" fontId="11" fillId="47" borderId="42" xfId="55" applyFont="1" applyFill="1" applyBorder="1" applyAlignment="1">
      <alignment horizontal="center" vertical="center"/>
      <protection/>
    </xf>
    <xf numFmtId="0" fontId="11" fillId="47" borderId="0" xfId="55" applyFont="1" applyFill="1" applyBorder="1" applyAlignment="1">
      <alignment horizontal="center" vertical="center"/>
      <protection/>
    </xf>
    <xf numFmtId="0" fontId="8" fillId="34" borderId="21" xfId="55" applyFont="1" applyFill="1" applyBorder="1" applyAlignment="1">
      <alignment horizontal="center" vertical="center"/>
      <protection/>
    </xf>
    <xf numFmtId="0" fontId="8" fillId="34" borderId="23" xfId="55" applyFont="1" applyFill="1" applyBorder="1" applyAlignment="1">
      <alignment horizontal="center" vertical="center"/>
      <protection/>
    </xf>
    <xf numFmtId="165" fontId="12" fillId="0" borderId="14" xfId="55" applyNumberFormat="1" applyFont="1" applyFill="1" applyBorder="1" applyAlignment="1">
      <alignment horizontal="center" vertical="center"/>
      <protection/>
    </xf>
    <xf numFmtId="0" fontId="8" fillId="34" borderId="20" xfId="55" applyFont="1" applyFill="1" applyBorder="1" applyAlignment="1">
      <alignment horizontal="center" vertical="center" wrapText="1"/>
      <protection/>
    </xf>
    <xf numFmtId="0" fontId="8" fillId="34" borderId="18" xfId="55" applyFont="1" applyFill="1" applyBorder="1" applyAlignment="1">
      <alignment horizontal="center" vertical="center" wrapText="1"/>
      <protection/>
    </xf>
    <xf numFmtId="0" fontId="8" fillId="34" borderId="20" xfId="55" applyFont="1" applyFill="1" applyBorder="1" applyAlignment="1">
      <alignment horizontal="center" vertical="center"/>
      <protection/>
    </xf>
    <xf numFmtId="0" fontId="8" fillId="34" borderId="18" xfId="55" applyFont="1" applyFill="1" applyBorder="1" applyAlignment="1">
      <alignment horizontal="center" vertical="center"/>
      <protection/>
    </xf>
    <xf numFmtId="0" fontId="12" fillId="0" borderId="0" xfId="55" applyFont="1" applyFill="1" applyBorder="1" applyAlignment="1">
      <alignment horizontal="center" vertical="center"/>
      <protection/>
    </xf>
    <xf numFmtId="165" fontId="12" fillId="0" borderId="0" xfId="55" applyNumberFormat="1" applyFont="1" applyFill="1" applyBorder="1" applyAlignment="1">
      <alignment horizontal="center" vertical="center"/>
      <protection/>
    </xf>
    <xf numFmtId="0" fontId="8" fillId="34" borderId="11" xfId="55" applyFont="1" applyFill="1" applyBorder="1" applyAlignment="1">
      <alignment horizontal="center" vertical="center"/>
      <protection/>
    </xf>
    <xf numFmtId="0" fontId="12" fillId="36" borderId="0" xfId="55" applyFont="1" applyFill="1" applyBorder="1" applyAlignment="1">
      <alignment horizontal="center" vertical="center"/>
      <protection/>
    </xf>
    <xf numFmtId="0" fontId="50" fillId="48" borderId="0" xfId="55" applyFont="1" applyFill="1" applyAlignment="1">
      <alignment horizontal="center" vertical="center"/>
      <protection/>
    </xf>
    <xf numFmtId="0" fontId="49" fillId="48" borderId="0" xfId="55" applyFont="1" applyFill="1" applyAlignment="1">
      <alignment horizontal="center" vertical="center"/>
      <protection/>
    </xf>
    <xf numFmtId="0" fontId="51" fillId="48" borderId="0" xfId="55" applyFont="1" applyFill="1" applyAlignment="1">
      <alignment horizontal="center" vertical="center"/>
      <protection/>
    </xf>
    <xf numFmtId="165" fontId="12" fillId="0" borderId="14" xfId="55" applyNumberFormat="1" applyFont="1" applyFill="1" applyBorder="1" applyAlignment="1">
      <alignment horizontal="center"/>
      <protection/>
    </xf>
    <xf numFmtId="0" fontId="41" fillId="34" borderId="21" xfId="55" applyFont="1" applyFill="1" applyBorder="1" applyAlignment="1">
      <alignment horizontal="center" vertical="center"/>
      <protection/>
    </xf>
    <xf numFmtId="0" fontId="41" fillId="34" borderId="23" xfId="55" applyFont="1" applyFill="1" applyBorder="1" applyAlignment="1">
      <alignment horizontal="center" vertical="center"/>
      <protection/>
    </xf>
    <xf numFmtId="0" fontId="12" fillId="0" borderId="14" xfId="55" applyFont="1" applyFill="1" applyBorder="1" applyAlignment="1">
      <alignment horizontal="center" vertical="center"/>
      <protection/>
    </xf>
    <xf numFmtId="0" fontId="52" fillId="48" borderId="0" xfId="55" applyFont="1" applyFill="1" applyAlignment="1">
      <alignment horizontal="center" vertical="center"/>
      <protection/>
    </xf>
    <xf numFmtId="0" fontId="6" fillId="48" borderId="0" xfId="55" applyFont="1" applyFill="1" applyAlignment="1">
      <alignment horizontal="center" vertical="center"/>
      <protection/>
    </xf>
    <xf numFmtId="0" fontId="21" fillId="48" borderId="0" xfId="55" applyFont="1" applyFill="1" applyAlignment="1">
      <alignment horizontal="center" vertical="center"/>
      <protection/>
    </xf>
    <xf numFmtId="0" fontId="18" fillId="0" borderId="14" xfId="55" applyFont="1" applyFill="1" applyBorder="1" applyAlignment="1">
      <alignment horizontal="center" vertical="center"/>
      <protection/>
    </xf>
    <xf numFmtId="0" fontId="95" fillId="0" borderId="23" xfId="0" applyFont="1" applyBorder="1" applyAlignment="1">
      <alignment vertical="center"/>
    </xf>
    <xf numFmtId="0" fontId="21" fillId="48" borderId="0" xfId="55" applyFont="1" applyFill="1" applyBorder="1" applyAlignment="1">
      <alignment horizontal="center" vertical="center"/>
      <protection/>
    </xf>
    <xf numFmtId="0" fontId="41" fillId="34" borderId="36" xfId="55" applyFont="1" applyFill="1" applyBorder="1" applyAlignment="1">
      <alignment horizontal="center" vertical="center" wrapText="1"/>
      <protection/>
    </xf>
    <xf numFmtId="0" fontId="41" fillId="34" borderId="36" xfId="55" applyFont="1" applyFill="1" applyBorder="1" applyAlignment="1">
      <alignment horizontal="center" vertical="center"/>
      <protection/>
    </xf>
    <xf numFmtId="0" fontId="95" fillId="0" borderId="18" xfId="0" applyFont="1" applyBorder="1" applyAlignment="1">
      <alignment vertical="center"/>
    </xf>
    <xf numFmtId="0" fontId="52" fillId="48" borderId="0" xfId="55" applyFont="1" applyFill="1" applyBorder="1" applyAlignment="1">
      <alignment horizontal="center" vertical="center"/>
      <protection/>
    </xf>
    <xf numFmtId="0" fontId="6" fillId="48" borderId="0" xfId="55" applyFont="1" applyFill="1" applyBorder="1" applyAlignment="1">
      <alignment horizontal="center" vertical="center"/>
      <protection/>
    </xf>
    <xf numFmtId="165" fontId="18" fillId="0" borderId="14" xfId="55" applyNumberFormat="1" applyFont="1" applyFill="1" applyBorder="1" applyAlignment="1">
      <alignment horizontal="center" vertical="center"/>
      <protection/>
    </xf>
    <xf numFmtId="0" fontId="41" fillId="34" borderId="43" xfId="55" applyNumberFormat="1" applyFont="1" applyFill="1" applyBorder="1" applyAlignment="1" applyProtection="1">
      <alignment horizontal="center" vertical="center"/>
      <protection/>
    </xf>
    <xf numFmtId="0" fontId="41" fillId="34" borderId="39" xfId="55" applyNumberFormat="1" applyFont="1" applyFill="1" applyBorder="1" applyAlignment="1" applyProtection="1">
      <alignment horizontal="center" vertical="center"/>
      <protection/>
    </xf>
    <xf numFmtId="0" fontId="8" fillId="34" borderId="16" xfId="55" applyNumberFormat="1" applyFont="1" applyFill="1" applyBorder="1" applyAlignment="1" applyProtection="1">
      <alignment horizontal="center" vertical="center"/>
      <protection/>
    </xf>
    <xf numFmtId="0" fontId="8" fillId="34" borderId="28" xfId="55" applyNumberFormat="1" applyFont="1" applyFill="1" applyBorder="1" applyAlignment="1" applyProtection="1">
      <alignment horizontal="center" vertical="center"/>
      <protection/>
    </xf>
    <xf numFmtId="2" fontId="12" fillId="0" borderId="41" xfId="55" applyNumberFormat="1" applyFont="1" applyFill="1" applyBorder="1" applyAlignment="1">
      <alignment horizontal="center" vertical="center"/>
      <protection/>
    </xf>
    <xf numFmtId="2" fontId="18" fillId="0" borderId="41" xfId="55" applyNumberFormat="1" applyFont="1" applyFill="1" applyBorder="1" applyAlignment="1">
      <alignment horizontal="center" vertical="center"/>
      <protection/>
    </xf>
    <xf numFmtId="0" fontId="8" fillId="34" borderId="13" xfId="55" applyFont="1" applyFill="1" applyBorder="1" applyAlignment="1">
      <alignment horizontal="center" vertical="center" wrapText="1"/>
      <protection/>
    </xf>
    <xf numFmtId="0" fontId="8" fillId="34" borderId="15" xfId="55" applyFont="1" applyFill="1" applyBorder="1" applyAlignment="1">
      <alignment horizontal="center" vertical="center"/>
      <protection/>
    </xf>
    <xf numFmtId="0" fontId="8" fillId="34" borderId="17" xfId="55" applyFont="1" applyFill="1" applyBorder="1" applyAlignment="1">
      <alignment horizontal="center" vertical="center"/>
      <protection/>
    </xf>
    <xf numFmtId="0" fontId="21" fillId="49" borderId="0" xfId="55" applyFont="1" applyFill="1" applyBorder="1" applyAlignment="1">
      <alignment horizontal="center"/>
      <protection/>
    </xf>
    <xf numFmtId="0" fontId="8" fillId="34" borderId="22" xfId="55" applyFont="1" applyFill="1" applyBorder="1" applyAlignment="1">
      <alignment horizontal="center" vertical="center"/>
      <protection/>
    </xf>
    <xf numFmtId="0" fontId="7" fillId="34" borderId="13" xfId="55" applyFont="1" applyFill="1" applyBorder="1" applyAlignment="1">
      <alignment horizontal="center" vertical="center" wrapText="1"/>
      <protection/>
    </xf>
    <xf numFmtId="0" fontId="52" fillId="50" borderId="0" xfId="55" applyFont="1" applyFill="1" applyBorder="1" applyAlignment="1">
      <alignment horizontal="center" vertical="center"/>
      <protection/>
    </xf>
    <xf numFmtId="0" fontId="6" fillId="50" borderId="0" xfId="55" applyFont="1" applyFill="1" applyBorder="1" applyAlignment="1">
      <alignment horizontal="center" vertical="center"/>
      <protection/>
    </xf>
    <xf numFmtId="0" fontId="21" fillId="50" borderId="0" xfId="55" applyFont="1" applyFill="1" applyBorder="1" applyAlignment="1">
      <alignment horizontal="center" vertical="center"/>
      <protection/>
    </xf>
    <xf numFmtId="2" fontId="12" fillId="0" borderId="41" xfId="55" applyNumberFormat="1" applyFont="1" applyFill="1" applyBorder="1" applyAlignment="1">
      <alignment horizontal="center"/>
      <protection/>
    </xf>
    <xf numFmtId="0" fontId="8" fillId="34" borderId="15" xfId="55" applyFont="1" applyFill="1" applyBorder="1" applyAlignment="1">
      <alignment horizontal="center" vertical="center" wrapText="1"/>
      <protection/>
    </xf>
    <xf numFmtId="0" fontId="8" fillId="34" borderId="43" xfId="55" applyNumberFormat="1" applyFont="1" applyFill="1" applyBorder="1" applyAlignment="1" applyProtection="1">
      <alignment horizontal="center" vertical="center"/>
      <protection/>
    </xf>
    <xf numFmtId="0" fontId="8" fillId="34" borderId="39" xfId="55" applyNumberFormat="1" applyFont="1" applyFill="1" applyBorder="1" applyAlignment="1" applyProtection="1">
      <alignment horizontal="center" vertical="center"/>
      <protection/>
    </xf>
    <xf numFmtId="0" fontId="41" fillId="34" borderId="13" xfId="55" applyFont="1" applyFill="1" applyBorder="1" applyAlignment="1">
      <alignment horizontal="center" vertical="center" wrapText="1"/>
      <protection/>
    </xf>
    <xf numFmtId="0" fontId="41" fillId="34" borderId="13" xfId="55" applyFont="1" applyFill="1" applyBorder="1" applyAlignment="1">
      <alignment horizontal="center" vertical="center"/>
      <protection/>
    </xf>
    <xf numFmtId="0" fontId="52" fillId="49" borderId="0" xfId="55" applyFont="1" applyFill="1" applyBorder="1" applyAlignment="1">
      <alignment horizontal="center" vertical="center"/>
      <protection/>
    </xf>
    <xf numFmtId="0" fontId="110" fillId="49" borderId="0" xfId="55" applyFont="1" applyFill="1" applyBorder="1" applyAlignment="1">
      <alignment horizontal="center"/>
      <protection/>
    </xf>
    <xf numFmtId="2" fontId="12" fillId="0" borderId="0" xfId="55" applyNumberFormat="1" applyFont="1" applyFill="1" applyBorder="1" applyAlignment="1">
      <alignment horizontal="center" vertical="center"/>
      <protection/>
    </xf>
    <xf numFmtId="0" fontId="8" fillId="41" borderId="16" xfId="55" applyFont="1" applyFill="1" applyBorder="1" applyAlignment="1">
      <alignment horizontal="center" vertical="center"/>
      <protection/>
    </xf>
    <xf numFmtId="0" fontId="8" fillId="41" borderId="28" xfId="55" applyFont="1" applyFill="1" applyBorder="1" applyAlignment="1">
      <alignment horizontal="center" vertical="center"/>
      <protection/>
    </xf>
    <xf numFmtId="0" fontId="8" fillId="41" borderId="15" xfId="55" applyFont="1" applyFill="1" applyBorder="1" applyAlignment="1">
      <alignment horizontal="center" vertical="center"/>
      <protection/>
    </xf>
    <xf numFmtId="0" fontId="8" fillId="41" borderId="17" xfId="55" applyFont="1" applyFill="1" applyBorder="1" applyAlignment="1">
      <alignment horizontal="center" vertical="center"/>
      <protection/>
    </xf>
    <xf numFmtId="0" fontId="18" fillId="0" borderId="41" xfId="55" applyFont="1" applyBorder="1" applyAlignment="1">
      <alignment horizontal="center" vertical="center"/>
      <protection/>
    </xf>
    <xf numFmtId="165" fontId="18" fillId="0" borderId="41" xfId="55" applyNumberFormat="1" applyFont="1" applyFill="1" applyBorder="1" applyAlignment="1">
      <alignment horizontal="center" vertical="center"/>
      <protection/>
    </xf>
    <xf numFmtId="0" fontId="41" fillId="41" borderId="15" xfId="55" applyFont="1" applyFill="1" applyBorder="1" applyAlignment="1">
      <alignment horizontal="center" vertical="center"/>
      <protection/>
    </xf>
    <xf numFmtId="0" fontId="41" fillId="41" borderId="44" xfId="55" applyFont="1" applyFill="1" applyBorder="1" applyAlignment="1">
      <alignment horizontal="center" vertical="center"/>
      <protection/>
    </xf>
    <xf numFmtId="0" fontId="41" fillId="41" borderId="21" xfId="55" applyFont="1" applyFill="1" applyBorder="1" applyAlignment="1">
      <alignment horizontal="center"/>
      <protection/>
    </xf>
    <xf numFmtId="0" fontId="41" fillId="41" borderId="23" xfId="55" applyFont="1" applyFill="1" applyBorder="1" applyAlignment="1">
      <alignment horizontal="center"/>
      <protection/>
    </xf>
    <xf numFmtId="0" fontId="8" fillId="41" borderId="44" xfId="55" applyFont="1" applyFill="1" applyBorder="1" applyAlignment="1">
      <alignment horizontal="center" vertical="center"/>
      <protection/>
    </xf>
    <xf numFmtId="0" fontId="8" fillId="41" borderId="30" xfId="55" applyFont="1" applyFill="1" applyBorder="1" applyAlignment="1">
      <alignment horizontal="center" vertical="center"/>
      <protection/>
    </xf>
    <xf numFmtId="0" fontId="8" fillId="41" borderId="29" xfId="55" applyFont="1" applyFill="1" applyBorder="1" applyAlignment="1">
      <alignment horizontal="center" vertical="center"/>
      <protection/>
    </xf>
    <xf numFmtId="0" fontId="8" fillId="41" borderId="45" xfId="55" applyFont="1" applyFill="1" applyBorder="1" applyAlignment="1">
      <alignment horizontal="center" vertical="center"/>
      <protection/>
    </xf>
    <xf numFmtId="0" fontId="8" fillId="41" borderId="46" xfId="55" applyFont="1" applyFill="1" applyBorder="1" applyAlignment="1">
      <alignment horizontal="center" vertical="center"/>
      <protection/>
    </xf>
    <xf numFmtId="0" fontId="8" fillId="41" borderId="43" xfId="55" applyFont="1" applyFill="1" applyBorder="1" applyAlignment="1">
      <alignment horizontal="center" vertical="center"/>
      <protection/>
    </xf>
    <xf numFmtId="0" fontId="8" fillId="41" borderId="39" xfId="55" applyFont="1" applyFill="1" applyBorder="1" applyAlignment="1">
      <alignment horizontal="center" vertical="center"/>
      <protection/>
    </xf>
    <xf numFmtId="165" fontId="18" fillId="0" borderId="29" xfId="55" applyNumberFormat="1" applyFont="1" applyFill="1" applyBorder="1" applyAlignment="1">
      <alignment horizontal="center" vertical="center"/>
      <protection/>
    </xf>
    <xf numFmtId="0" fontId="8" fillId="45" borderId="16" xfId="55" applyFont="1" applyFill="1" applyBorder="1" applyAlignment="1">
      <alignment horizontal="center" vertical="center"/>
      <protection/>
    </xf>
    <xf numFmtId="0" fontId="8" fillId="45" borderId="28" xfId="55" applyFont="1" applyFill="1" applyBorder="1" applyAlignment="1">
      <alignment horizontal="center" vertical="center"/>
      <protection/>
    </xf>
    <xf numFmtId="0" fontId="52" fillId="51" borderId="0" xfId="55" applyFont="1" applyFill="1" applyBorder="1" applyAlignment="1">
      <alignment horizontal="center" vertical="center"/>
      <protection/>
    </xf>
    <xf numFmtId="0" fontId="6" fillId="52" borderId="0" xfId="55" applyFont="1" applyFill="1" applyBorder="1" applyAlignment="1">
      <alignment horizontal="center"/>
      <protection/>
    </xf>
    <xf numFmtId="0" fontId="21" fillId="52" borderId="0" xfId="55" applyFont="1" applyFill="1" applyBorder="1" applyAlignment="1">
      <alignment horizontal="center"/>
      <protection/>
    </xf>
    <xf numFmtId="1" fontId="9" fillId="0" borderId="15" xfId="55" applyNumberFormat="1" applyFont="1" applyFill="1" applyBorder="1" applyAlignment="1">
      <alignment horizontal="right" vertical="center"/>
      <protection/>
    </xf>
    <xf numFmtId="1" fontId="9" fillId="0" borderId="17" xfId="55" applyNumberFormat="1" applyFont="1" applyFill="1" applyBorder="1" applyAlignment="1">
      <alignment horizontal="right" vertical="center"/>
      <protection/>
    </xf>
    <xf numFmtId="0" fontId="6" fillId="51" borderId="0" xfId="55" applyFont="1" applyFill="1" applyBorder="1" applyAlignment="1">
      <alignment horizontal="center" vertical="center"/>
      <protection/>
    </xf>
    <xf numFmtId="0" fontId="21" fillId="51" borderId="0" xfId="55" applyFont="1" applyFill="1" applyBorder="1" applyAlignment="1">
      <alignment horizontal="center" vertical="center"/>
      <protection/>
    </xf>
    <xf numFmtId="165" fontId="8" fillId="0" borderId="41" xfId="55" applyNumberFormat="1" applyFont="1" applyFill="1" applyBorder="1" applyAlignment="1">
      <alignment horizontal="center"/>
      <protection/>
    </xf>
    <xf numFmtId="165" fontId="8" fillId="0" borderId="41" xfId="55" applyNumberFormat="1" applyFont="1" applyFill="1" applyBorder="1" applyAlignment="1">
      <alignment horizontal="center" vertical="center"/>
      <protection/>
    </xf>
    <xf numFmtId="0" fontId="8" fillId="45" borderId="15" xfId="55" applyFont="1" applyFill="1" applyBorder="1" applyAlignment="1">
      <alignment horizontal="center" vertical="center"/>
      <protection/>
    </xf>
    <xf numFmtId="0" fontId="8" fillId="45" borderId="17" xfId="55" applyFont="1" applyFill="1" applyBorder="1" applyAlignment="1">
      <alignment horizontal="center" vertical="center"/>
      <protection/>
    </xf>
    <xf numFmtId="0" fontId="41" fillId="41" borderId="17" xfId="55" applyFont="1" applyFill="1" applyBorder="1" applyAlignment="1">
      <alignment horizontal="center" vertical="center"/>
      <protection/>
    </xf>
    <xf numFmtId="165" fontId="18" fillId="43" borderId="41" xfId="55" applyNumberFormat="1" applyFont="1" applyFill="1" applyBorder="1" applyAlignment="1">
      <alignment horizontal="center" vertical="center"/>
      <protection/>
    </xf>
    <xf numFmtId="0" fontId="12" fillId="0" borderId="41" xfId="55" applyFont="1" applyFill="1" applyBorder="1" applyAlignment="1">
      <alignment horizontal="center" vertical="center"/>
      <protection/>
    </xf>
    <xf numFmtId="0" fontId="8" fillId="41" borderId="47" xfId="55" applyFont="1" applyFill="1" applyBorder="1" applyAlignment="1">
      <alignment horizontal="center" vertical="center"/>
      <protection/>
    </xf>
    <xf numFmtId="0" fontId="8" fillId="41" borderId="48" xfId="55" applyFont="1" applyFill="1" applyBorder="1" applyAlignment="1">
      <alignment horizontal="center" vertical="center"/>
      <protection/>
    </xf>
    <xf numFmtId="0" fontId="94" fillId="34" borderId="20" xfId="55" applyFont="1" applyFill="1" applyBorder="1" applyAlignment="1">
      <alignment horizontal="center" vertical="center" wrapText="1"/>
      <protection/>
    </xf>
    <xf numFmtId="0" fontId="94" fillId="34" borderId="18" xfId="55" applyFont="1" applyFill="1" applyBorder="1" applyAlignment="1">
      <alignment horizontal="center" vertical="center" wrapText="1"/>
      <protection/>
    </xf>
    <xf numFmtId="0" fontId="94" fillId="34" borderId="20" xfId="55" applyFont="1" applyFill="1" applyBorder="1" applyAlignment="1">
      <alignment horizontal="center" vertical="center"/>
      <protection/>
    </xf>
    <xf numFmtId="0" fontId="94" fillId="34" borderId="18" xfId="55" applyFont="1" applyFill="1" applyBorder="1" applyAlignment="1">
      <alignment horizontal="center" vertical="center"/>
      <protection/>
    </xf>
    <xf numFmtId="0" fontId="111" fillId="0" borderId="41" xfId="55" applyFont="1" applyFill="1" applyBorder="1" applyAlignment="1">
      <alignment horizontal="center" vertical="center"/>
      <protection/>
    </xf>
    <xf numFmtId="0" fontId="98" fillId="34" borderId="16" xfId="55" applyFont="1" applyFill="1" applyBorder="1" applyAlignment="1">
      <alignment horizontal="center" vertical="center"/>
      <protection/>
    </xf>
    <xf numFmtId="0" fontId="98" fillId="34" borderId="28" xfId="55" applyFont="1" applyFill="1" applyBorder="1" applyAlignment="1">
      <alignment horizontal="center" vertical="center"/>
      <protection/>
    </xf>
    <xf numFmtId="0" fontId="94" fillId="35" borderId="16" xfId="55" applyFont="1" applyFill="1" applyBorder="1" applyAlignment="1">
      <alignment horizontal="center" vertical="center"/>
      <protection/>
    </xf>
    <xf numFmtId="0" fontId="94" fillId="35" borderId="28" xfId="55" applyFont="1" applyFill="1" applyBorder="1" applyAlignment="1">
      <alignment horizontal="center" vertical="center"/>
      <protection/>
    </xf>
    <xf numFmtId="0" fontId="94" fillId="34" borderId="15" xfId="55" applyFont="1" applyFill="1" applyBorder="1" applyAlignment="1">
      <alignment horizontal="center" vertical="center" wrapText="1"/>
      <protection/>
    </xf>
    <xf numFmtId="0" fontId="94" fillId="34" borderId="44" xfId="55" applyFont="1" applyFill="1" applyBorder="1" applyAlignment="1">
      <alignment horizontal="center" vertical="center" wrapText="1"/>
      <protection/>
    </xf>
    <xf numFmtId="0" fontId="94" fillId="34" borderId="15" xfId="55" applyFont="1" applyFill="1" applyBorder="1" applyAlignment="1">
      <alignment horizontal="center" vertical="center"/>
      <protection/>
    </xf>
    <xf numFmtId="0" fontId="94" fillId="34" borderId="44" xfId="55" applyFont="1" applyFill="1" applyBorder="1" applyAlignment="1">
      <alignment horizontal="center" vertical="center"/>
      <protection/>
    </xf>
    <xf numFmtId="0" fontId="94" fillId="34" borderId="49" xfId="55" applyFont="1" applyFill="1" applyBorder="1" applyAlignment="1">
      <alignment horizontal="center" vertical="center"/>
      <protection/>
    </xf>
    <xf numFmtId="0" fontId="94" fillId="34" borderId="50" xfId="55" applyFont="1" applyFill="1" applyBorder="1" applyAlignment="1">
      <alignment horizontal="center" vertical="center"/>
      <protection/>
    </xf>
    <xf numFmtId="0" fontId="94" fillId="34" borderId="17" xfId="55" applyFont="1" applyFill="1" applyBorder="1" applyAlignment="1">
      <alignment horizontal="center" vertical="center" wrapText="1"/>
      <protection/>
    </xf>
    <xf numFmtId="0" fontId="94" fillId="34" borderId="17" xfId="55" applyFont="1" applyFill="1" applyBorder="1" applyAlignment="1">
      <alignment horizontal="center" vertical="center"/>
      <protection/>
    </xf>
    <xf numFmtId="0" fontId="94" fillId="34" borderId="16" xfId="55" applyNumberFormat="1" applyFont="1" applyFill="1" applyBorder="1" applyAlignment="1" applyProtection="1">
      <alignment horizontal="center" vertical="center"/>
      <protection/>
    </xf>
    <xf numFmtId="0" fontId="94" fillId="34" borderId="28" xfId="55" applyNumberFormat="1" applyFont="1" applyFill="1" applyBorder="1" applyAlignment="1" applyProtection="1">
      <alignment horizontal="center" vertical="center"/>
      <protection/>
    </xf>
    <xf numFmtId="0" fontId="112" fillId="34" borderId="0" xfId="55" applyFont="1" applyFill="1" applyBorder="1" applyAlignment="1">
      <alignment horizontal="center" vertical="center"/>
      <protection/>
    </xf>
    <xf numFmtId="0" fontId="113" fillId="53" borderId="0" xfId="55" applyFont="1" applyFill="1" applyBorder="1" applyAlignment="1">
      <alignment horizontal="center" vertical="center"/>
      <protection/>
    </xf>
    <xf numFmtId="0" fontId="110" fillId="53" borderId="0" xfId="55" applyFont="1" applyFill="1" applyBorder="1" applyAlignment="1">
      <alignment horizontal="center" vertical="center"/>
      <protection/>
    </xf>
    <xf numFmtId="0" fontId="112" fillId="53" borderId="0" xfId="55" applyFont="1" applyFill="1" applyBorder="1" applyAlignment="1">
      <alignment horizontal="center" vertical="center"/>
      <protection/>
    </xf>
    <xf numFmtId="0" fontId="111" fillId="0" borderId="41" xfId="55" applyFont="1" applyFill="1" applyBorder="1" applyAlignment="1">
      <alignment horizontal="center"/>
      <protection/>
    </xf>
    <xf numFmtId="0" fontId="111" fillId="38" borderId="14" xfId="55" applyFont="1" applyFill="1" applyBorder="1" applyAlignment="1">
      <alignment horizontal="center" vertical="center"/>
      <protection/>
    </xf>
    <xf numFmtId="0" fontId="94" fillId="34" borderId="16" xfId="55" applyFont="1" applyFill="1" applyBorder="1" applyAlignment="1">
      <alignment horizontal="center" vertical="center"/>
      <protection/>
    </xf>
    <xf numFmtId="0" fontId="94" fillId="34" borderId="28" xfId="55" applyFont="1" applyFill="1" applyBorder="1" applyAlignment="1">
      <alignment horizontal="center" vertical="center"/>
      <protection/>
    </xf>
    <xf numFmtId="0" fontId="94" fillId="34" borderId="30" xfId="55" applyFont="1" applyFill="1" applyBorder="1" applyAlignment="1">
      <alignment horizontal="center" vertical="center"/>
      <protection/>
    </xf>
    <xf numFmtId="0" fontId="94" fillId="34" borderId="29" xfId="55" applyFont="1" applyFill="1" applyBorder="1" applyAlignment="1">
      <alignment horizontal="center" vertical="center"/>
      <protection/>
    </xf>
    <xf numFmtId="0" fontId="94" fillId="34" borderId="45" xfId="55" applyNumberFormat="1" applyFont="1" applyFill="1" applyBorder="1" applyAlignment="1" applyProtection="1">
      <alignment horizontal="center" vertical="center"/>
      <protection/>
    </xf>
    <xf numFmtId="0" fontId="94" fillId="34" borderId="46" xfId="55" applyNumberFormat="1" applyFont="1" applyFill="1" applyBorder="1" applyAlignment="1" applyProtection="1">
      <alignment horizontal="center" vertical="center"/>
      <protection/>
    </xf>
    <xf numFmtId="0" fontId="94" fillId="34" borderId="47" xfId="55" applyFont="1" applyFill="1" applyBorder="1" applyAlignment="1">
      <alignment horizontal="center" vertical="center"/>
      <protection/>
    </xf>
    <xf numFmtId="0" fontId="94" fillId="34" borderId="48" xfId="55" applyFont="1" applyFill="1" applyBorder="1" applyAlignment="1">
      <alignment horizontal="center" vertical="center"/>
      <protection/>
    </xf>
    <xf numFmtId="0" fontId="94" fillId="35" borderId="30" xfId="55" applyFont="1" applyFill="1" applyBorder="1" applyAlignment="1">
      <alignment horizontal="center" vertical="center"/>
      <protection/>
    </xf>
    <xf numFmtId="0" fontId="94" fillId="35" borderId="29" xfId="55" applyFont="1" applyFill="1" applyBorder="1" applyAlignment="1">
      <alignment horizontal="center" vertical="center"/>
      <protection/>
    </xf>
    <xf numFmtId="0" fontId="111" fillId="38" borderId="41" xfId="55" applyFont="1" applyFill="1" applyBorder="1" applyAlignment="1">
      <alignment horizontal="center" vertical="center"/>
      <protection/>
    </xf>
    <xf numFmtId="0" fontId="111" fillId="0" borderId="0" xfId="55" applyFont="1" applyFill="1" applyBorder="1" applyAlignment="1">
      <alignment horizontal="center" vertical="center"/>
      <protection/>
    </xf>
    <xf numFmtId="0" fontId="98" fillId="34" borderId="15" xfId="55" applyFont="1" applyFill="1" applyBorder="1" applyAlignment="1">
      <alignment horizontal="center" vertical="center" wrapText="1"/>
      <protection/>
    </xf>
    <xf numFmtId="0" fontId="98" fillId="34" borderId="17" xfId="55" applyFont="1" applyFill="1" applyBorder="1" applyAlignment="1">
      <alignment horizontal="center" vertical="center" wrapText="1"/>
      <protection/>
    </xf>
    <xf numFmtId="0" fontId="98" fillId="34" borderId="15" xfId="55" applyFont="1" applyFill="1" applyBorder="1" applyAlignment="1">
      <alignment horizontal="center" vertical="center"/>
      <protection/>
    </xf>
    <xf numFmtId="0" fontId="98" fillId="34" borderId="17" xfId="55" applyFont="1" applyFill="1" applyBorder="1" applyAlignment="1">
      <alignment horizontal="center" vertical="center"/>
      <protection/>
    </xf>
    <xf numFmtId="0" fontId="114" fillId="34" borderId="0" xfId="55" applyFont="1" applyFill="1" applyBorder="1" applyAlignment="1">
      <alignment horizontal="center" vertical="center"/>
      <protection/>
    </xf>
    <xf numFmtId="0" fontId="115" fillId="34" borderId="0" xfId="55" applyFont="1" applyFill="1" applyBorder="1" applyAlignment="1">
      <alignment horizontal="center" vertical="center"/>
      <protection/>
    </xf>
    <xf numFmtId="0" fontId="8" fillId="34" borderId="16" xfId="55" applyFont="1" applyFill="1" applyBorder="1" applyAlignment="1">
      <alignment horizontal="center" vertical="center"/>
      <protection/>
    </xf>
    <xf numFmtId="0" fontId="8" fillId="34" borderId="28" xfId="55" applyFont="1" applyFill="1" applyBorder="1" applyAlignment="1">
      <alignment horizontal="center" vertical="center"/>
      <protection/>
    </xf>
    <xf numFmtId="0" fontId="8" fillId="34" borderId="51" xfId="55" applyFont="1" applyFill="1" applyBorder="1" applyAlignment="1">
      <alignment horizontal="center" vertical="center"/>
      <protection/>
    </xf>
    <xf numFmtId="0" fontId="8" fillId="34" borderId="16" xfId="55" applyFont="1" applyFill="1" applyBorder="1" applyAlignment="1">
      <alignment horizontal="center"/>
      <protection/>
    </xf>
    <xf numFmtId="0" fontId="8" fillId="34" borderId="28" xfId="55" applyFont="1" applyFill="1" applyBorder="1" applyAlignment="1">
      <alignment horizontal="center"/>
      <protection/>
    </xf>
    <xf numFmtId="0" fontId="41" fillId="34" borderId="16" xfId="55" applyFont="1" applyFill="1" applyBorder="1" applyAlignment="1">
      <alignment horizontal="center"/>
      <protection/>
    </xf>
    <xf numFmtId="0" fontId="41" fillId="34" borderId="28" xfId="55" applyFont="1" applyFill="1" applyBorder="1" applyAlignment="1">
      <alignment horizontal="center"/>
      <protection/>
    </xf>
    <xf numFmtId="0" fontId="8" fillId="0" borderId="41" xfId="55" applyFont="1" applyFill="1" applyBorder="1" applyAlignment="1">
      <alignment horizontal="center" vertical="center"/>
      <protection/>
    </xf>
    <xf numFmtId="0" fontId="11" fillId="34" borderId="0" xfId="55" applyFont="1" applyFill="1" applyBorder="1" applyAlignment="1">
      <alignment horizontal="center" vertical="center"/>
      <protection/>
    </xf>
    <xf numFmtId="0" fontId="41" fillId="34" borderId="15" xfId="55" applyFont="1" applyFill="1" applyBorder="1" applyAlignment="1">
      <alignment horizontal="center" vertical="center"/>
      <protection/>
    </xf>
    <xf numFmtId="0" fontId="41" fillId="34" borderId="17" xfId="55" applyFont="1" applyFill="1" applyBorder="1" applyAlignment="1">
      <alignment horizontal="center" vertical="center"/>
      <protection/>
    </xf>
    <xf numFmtId="0" fontId="52" fillId="34" borderId="0" xfId="55" applyFont="1" applyFill="1" applyBorder="1" applyAlignment="1">
      <alignment horizontal="center" vertical="center"/>
      <protection/>
    </xf>
    <xf numFmtId="0" fontId="21" fillId="34" borderId="0" xfId="55" applyFont="1" applyFill="1" applyBorder="1" applyAlignment="1">
      <alignment horizontal="center" vertical="center"/>
      <protection/>
    </xf>
    <xf numFmtId="0" fontId="8" fillId="34" borderId="47" xfId="55" applyFont="1" applyFill="1" applyBorder="1" applyAlignment="1">
      <alignment horizontal="center" vertical="center"/>
      <protection/>
    </xf>
    <xf numFmtId="0" fontId="8" fillId="34" borderId="48" xfId="55" applyFont="1" applyFill="1" applyBorder="1" applyAlignment="1">
      <alignment horizontal="center" vertical="center"/>
      <protection/>
    </xf>
    <xf numFmtId="0" fontId="8" fillId="34" borderId="44" xfId="55" applyFont="1" applyFill="1" applyBorder="1" applyAlignment="1">
      <alignment horizontal="center" vertical="center"/>
      <protection/>
    </xf>
    <xf numFmtId="0" fontId="8" fillId="34" borderId="45" xfId="55" applyFont="1" applyFill="1" applyBorder="1" applyAlignment="1">
      <alignment horizontal="center" vertical="center"/>
      <protection/>
    </xf>
    <xf numFmtId="0" fontId="8" fillId="34" borderId="46" xfId="55" applyFont="1" applyFill="1" applyBorder="1" applyAlignment="1">
      <alignment horizontal="center" vertical="center"/>
      <protection/>
    </xf>
    <xf numFmtId="165" fontId="8" fillId="34" borderId="16" xfId="55" applyNumberFormat="1" applyFont="1" applyFill="1" applyBorder="1" applyAlignment="1">
      <alignment horizontal="center" vertical="center"/>
      <protection/>
    </xf>
    <xf numFmtId="165" fontId="8" fillId="34" borderId="28" xfId="55" applyNumberFormat="1" applyFont="1" applyFill="1" applyBorder="1" applyAlignment="1">
      <alignment horizontal="center" vertical="center"/>
      <protection/>
    </xf>
    <xf numFmtId="0" fontId="18" fillId="0" borderId="0" xfId="55" applyFont="1" applyFill="1" applyBorder="1" applyAlignment="1">
      <alignment horizontal="center" vertical="center"/>
      <protection/>
    </xf>
    <xf numFmtId="0" fontId="18" fillId="0" borderId="41" xfId="55" applyFont="1" applyFill="1" applyBorder="1" applyAlignment="1">
      <alignment horizontal="center" vertical="center"/>
      <protection/>
    </xf>
    <xf numFmtId="165" fontId="18" fillId="0" borderId="0" xfId="55" applyNumberFormat="1" applyFont="1" applyFill="1" applyBorder="1" applyAlignment="1">
      <alignment horizontal="center" vertical="center"/>
      <protection/>
    </xf>
    <xf numFmtId="0" fontId="8" fillId="34" borderId="24" xfId="55" applyFont="1" applyFill="1" applyBorder="1" applyAlignment="1">
      <alignment horizontal="center" vertical="center"/>
      <protection/>
    </xf>
    <xf numFmtId="0" fontId="8" fillId="34" borderId="30" xfId="55" applyFont="1" applyFill="1" applyBorder="1" applyAlignment="1">
      <alignment horizontal="center" vertical="center"/>
      <protection/>
    </xf>
    <xf numFmtId="0" fontId="6" fillId="34" borderId="0" xfId="55" applyFont="1" applyFill="1" applyBorder="1" applyAlignment="1">
      <alignment horizontal="center" vertical="center"/>
      <protection/>
    </xf>
    <xf numFmtId="0" fontId="8" fillId="46" borderId="15" xfId="55" applyFont="1" applyFill="1" applyBorder="1" applyAlignment="1">
      <alignment horizontal="center" vertical="center"/>
      <protection/>
    </xf>
    <xf numFmtId="0" fontId="8" fillId="46" borderId="17" xfId="55" applyFont="1" applyFill="1" applyBorder="1" applyAlignment="1">
      <alignment horizontal="center" vertical="center"/>
      <protection/>
    </xf>
    <xf numFmtId="0" fontId="8" fillId="34" borderId="52" xfId="55" applyFont="1" applyFill="1" applyBorder="1" applyAlignment="1">
      <alignment horizontal="center" vertical="center"/>
      <protection/>
    </xf>
    <xf numFmtId="0" fontId="8" fillId="34" borderId="39" xfId="55" applyFont="1" applyFill="1" applyBorder="1" applyAlignment="1">
      <alignment horizontal="center" vertical="center"/>
      <protection/>
    </xf>
    <xf numFmtId="0" fontId="8" fillId="46" borderId="11" xfId="55" applyFont="1" applyFill="1" applyBorder="1" applyAlignment="1">
      <alignment horizontal="center" vertical="center"/>
      <protection/>
    </xf>
    <xf numFmtId="0" fontId="23" fillId="0" borderId="32" xfId="55" applyFont="1" applyFill="1" applyBorder="1" applyAlignment="1">
      <alignment horizontal="center" vertical="center"/>
      <protection/>
    </xf>
    <xf numFmtId="0" fontId="8" fillId="34" borderId="27" xfId="55" applyFont="1" applyFill="1" applyBorder="1" applyAlignment="1">
      <alignment horizontal="center" vertical="center"/>
      <protection/>
    </xf>
    <xf numFmtId="0" fontId="12" fillId="36" borderId="0" xfId="55" applyFont="1" applyFill="1" applyBorder="1" applyAlignment="1">
      <alignment horizontal="center"/>
      <protection/>
    </xf>
    <xf numFmtId="0" fontId="18" fillId="34" borderId="21" xfId="55" applyFont="1" applyFill="1" applyBorder="1" applyAlignment="1">
      <alignment horizontal="center" vertical="center"/>
      <protection/>
    </xf>
    <xf numFmtId="0" fontId="18" fillId="34" borderId="23" xfId="55" applyFont="1" applyFill="1" applyBorder="1" applyAlignment="1">
      <alignment horizontal="center" vertical="center"/>
      <protection/>
    </xf>
    <xf numFmtId="0" fontId="59" fillId="47" borderId="42" xfId="55" applyFont="1" applyFill="1" applyBorder="1" applyAlignment="1">
      <alignment horizontal="center"/>
      <protection/>
    </xf>
    <xf numFmtId="0" fontId="59" fillId="47" borderId="0" xfId="55" applyFont="1" applyFill="1" applyBorder="1" applyAlignment="1">
      <alignment horizontal="center"/>
      <protection/>
    </xf>
    <xf numFmtId="0" fontId="21" fillId="47" borderId="42" xfId="55" applyFont="1" applyFill="1" applyBorder="1" applyAlignment="1">
      <alignment horizontal="center" vertical="center"/>
      <protection/>
    </xf>
    <xf numFmtId="0" fontId="21" fillId="47" borderId="0" xfId="55" applyFont="1" applyFill="1" applyBorder="1" applyAlignment="1">
      <alignment horizontal="center" vertical="center"/>
      <protection/>
    </xf>
    <xf numFmtId="0" fontId="3" fillId="47" borderId="42" xfId="55" applyFont="1" applyFill="1" applyBorder="1" applyAlignment="1">
      <alignment horizontal="center" vertical="center"/>
      <protection/>
    </xf>
    <xf numFmtId="0" fontId="8" fillId="34" borderId="21" xfId="55" applyFont="1" applyFill="1" applyBorder="1" applyAlignment="1">
      <alignment horizontal="center"/>
      <protection/>
    </xf>
    <xf numFmtId="0" fontId="8" fillId="34" borderId="23" xfId="55" applyFont="1" applyFill="1" applyBorder="1" applyAlignment="1">
      <alignment horizont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14" xfId="55" applyFont="1" applyFill="1" applyBorder="1" applyAlignment="1">
      <alignment horizontal="center" vertical="center"/>
      <protection/>
    </xf>
    <xf numFmtId="165" fontId="18" fillId="0" borderId="14" xfId="55" applyNumberFormat="1" applyFont="1" applyFill="1" applyBorder="1" applyAlignment="1">
      <alignment horizontal="center"/>
      <protection/>
    </xf>
    <xf numFmtId="0" fontId="8" fillId="34" borderId="36" xfId="55" applyFont="1" applyFill="1" applyBorder="1" applyAlignment="1">
      <alignment horizontal="center" vertical="center" wrapText="1"/>
      <protection/>
    </xf>
    <xf numFmtId="0" fontId="8" fillId="34" borderId="36" xfId="55" applyFont="1" applyFill="1" applyBorder="1" applyAlignment="1">
      <alignment horizontal="center" vertical="center"/>
      <protection/>
    </xf>
    <xf numFmtId="0" fontId="8" fillId="34" borderId="11" xfId="55" applyFont="1" applyFill="1" applyBorder="1" applyAlignment="1">
      <alignment horizontal="center"/>
      <protection/>
    </xf>
    <xf numFmtId="0" fontId="7" fillId="34" borderId="20" xfId="55" applyFont="1" applyFill="1" applyBorder="1" applyAlignment="1">
      <alignment horizontal="center" vertical="center" wrapText="1"/>
      <protection/>
    </xf>
    <xf numFmtId="0" fontId="7" fillId="34" borderId="18" xfId="55" applyFont="1" applyFill="1" applyBorder="1" applyAlignment="1">
      <alignment horizontal="center" vertical="center" wrapText="1"/>
      <protection/>
    </xf>
    <xf numFmtId="0" fontId="8" fillId="34" borderId="45" xfId="55" applyFont="1" applyFill="1" applyBorder="1" applyAlignment="1">
      <alignment horizontal="center"/>
      <protection/>
    </xf>
    <xf numFmtId="0" fontId="8" fillId="34" borderId="46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606</xdr:row>
      <xdr:rowOff>66675</xdr:rowOff>
    </xdr:from>
    <xdr:ext cx="47625" cy="933450"/>
    <xdr:sp>
      <xdr:nvSpPr>
        <xdr:cNvPr id="1" name="Rectangle 1"/>
        <xdr:cNvSpPr>
          <a:spLocks/>
        </xdr:cNvSpPr>
      </xdr:nvSpPr>
      <xdr:spPr>
        <a:xfrm rot="20776298" flipV="1">
          <a:off x="8210550" y="127425450"/>
          <a:ext cx="476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101</xdr:row>
      <xdr:rowOff>47625</xdr:rowOff>
    </xdr:from>
    <xdr:ext cx="47625" cy="933450"/>
    <xdr:sp>
      <xdr:nvSpPr>
        <xdr:cNvPr id="2" name="Rectangle 2"/>
        <xdr:cNvSpPr>
          <a:spLocks/>
        </xdr:cNvSpPr>
      </xdr:nvSpPr>
      <xdr:spPr>
        <a:xfrm rot="21212783" flipH="1">
          <a:off x="15754350" y="21583650"/>
          <a:ext cx="476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5.57421875" style="0" customWidth="1"/>
    <col min="2" max="2" width="22.28125" style="0" customWidth="1"/>
    <col min="3" max="3" width="8.57421875" style="0" customWidth="1"/>
    <col min="4" max="4" width="11.140625" style="0" customWidth="1"/>
    <col min="5" max="6" width="14.00390625" style="0" customWidth="1"/>
    <col min="7" max="7" width="12.421875" style="0" customWidth="1"/>
    <col min="8" max="8" width="13.57421875" style="0" customWidth="1"/>
    <col min="11" max="11" width="14.00390625" style="0" bestFit="1" customWidth="1"/>
    <col min="12" max="12" width="17.8515625" style="0" bestFit="1" customWidth="1"/>
    <col min="13" max="13" width="18.57421875" style="0" bestFit="1" customWidth="1"/>
  </cols>
  <sheetData>
    <row r="1" spans="1:8" ht="34.5">
      <c r="A1" s="799" t="s">
        <v>0</v>
      </c>
      <c r="B1" s="799"/>
      <c r="C1" s="799"/>
      <c r="D1" s="799"/>
      <c r="E1" s="799"/>
      <c r="F1" s="799"/>
      <c r="G1" s="799"/>
      <c r="H1" s="799"/>
    </row>
    <row r="2" spans="1:8" ht="27">
      <c r="A2" s="800" t="s">
        <v>1</v>
      </c>
      <c r="B2" s="800"/>
      <c r="C2" s="800"/>
      <c r="D2" s="800"/>
      <c r="E2" s="800"/>
      <c r="F2" s="800"/>
      <c r="G2" s="800"/>
      <c r="H2" s="800"/>
    </row>
    <row r="3" spans="1:8" ht="25.5">
      <c r="A3" s="801" t="s">
        <v>303</v>
      </c>
      <c r="B3" s="801"/>
      <c r="C3" s="801"/>
      <c r="D3" s="801"/>
      <c r="E3" s="801"/>
      <c r="F3" s="801"/>
      <c r="G3" s="801"/>
      <c r="H3" s="801"/>
    </row>
    <row r="4" spans="1:8" ht="25.5">
      <c r="A4" s="806"/>
      <c r="B4" s="806"/>
      <c r="C4" s="806"/>
      <c r="D4" s="806"/>
      <c r="E4" s="806"/>
      <c r="F4" s="806"/>
      <c r="G4" s="806"/>
      <c r="H4" s="806"/>
    </row>
    <row r="5" spans="1:8" ht="16.5">
      <c r="A5" s="802" t="s">
        <v>2</v>
      </c>
      <c r="B5" s="804" t="s">
        <v>3</v>
      </c>
      <c r="C5" s="287" t="s">
        <v>4</v>
      </c>
      <c r="D5" s="287" t="s">
        <v>5</v>
      </c>
      <c r="E5" s="287" t="s">
        <v>6</v>
      </c>
      <c r="F5" s="287" t="s">
        <v>7</v>
      </c>
      <c r="G5" s="287" t="s">
        <v>8</v>
      </c>
      <c r="H5" s="287" t="s">
        <v>9</v>
      </c>
    </row>
    <row r="6" spans="1:8" ht="15.75">
      <c r="A6" s="803"/>
      <c r="B6" s="805"/>
      <c r="C6" s="289" t="s">
        <v>10</v>
      </c>
      <c r="D6" s="289" t="s">
        <v>11</v>
      </c>
      <c r="E6" s="289" t="s">
        <v>364</v>
      </c>
      <c r="F6" s="289" t="s">
        <v>363</v>
      </c>
      <c r="G6" s="289" t="s">
        <v>362</v>
      </c>
      <c r="H6" s="289" t="s">
        <v>12</v>
      </c>
    </row>
    <row r="7" spans="1:8" ht="21.75" customHeight="1">
      <c r="A7" s="288" t="s">
        <v>13</v>
      </c>
      <c r="B7" s="1"/>
      <c r="C7" s="2"/>
      <c r="D7" s="2"/>
      <c r="E7" s="2"/>
      <c r="F7" s="2"/>
      <c r="G7" s="2"/>
      <c r="H7" s="2"/>
    </row>
    <row r="8" spans="1:8" s="507" customFormat="1" ht="21.75" customHeight="1">
      <c r="A8" s="504">
        <v>1</v>
      </c>
      <c r="B8" s="505" t="s">
        <v>14</v>
      </c>
      <c r="C8" s="504">
        <f>'Major Minerals'!C10</f>
        <v>0</v>
      </c>
      <c r="D8" s="506">
        <f>'Major Minerals'!D10</f>
        <v>0</v>
      </c>
      <c r="E8" s="506">
        <f>'Major Minerals'!E10/100000</f>
        <v>0</v>
      </c>
      <c r="F8" s="506">
        <f>'Major Minerals'!F10/10000000</f>
        <v>0</v>
      </c>
      <c r="G8" s="506">
        <f>'Major Minerals'!G10/100000</f>
        <v>0</v>
      </c>
      <c r="H8" s="504">
        <f>'Major Minerals'!H10</f>
        <v>0</v>
      </c>
    </row>
    <row r="9" spans="1:8" s="507" customFormat="1" ht="21.75" customHeight="1">
      <c r="A9" s="504">
        <v>2</v>
      </c>
      <c r="B9" s="505" t="s">
        <v>15</v>
      </c>
      <c r="C9" s="504">
        <f>'Major Minerals'!C23</f>
        <v>3</v>
      </c>
      <c r="D9" s="506">
        <f>'Major Minerals'!D23</f>
        <v>706.75</v>
      </c>
      <c r="E9" s="506">
        <f>'Major Minerals'!E23/100000</f>
        <v>11.03992</v>
      </c>
      <c r="F9" s="506">
        <f>'Major Minerals'!F23/10000000</f>
        <v>220.7984</v>
      </c>
      <c r="G9" s="506">
        <f>'Major Minerals'!G23/100000</f>
        <v>1698.28</v>
      </c>
      <c r="H9" s="504">
        <f>'Major Minerals'!H23</f>
        <v>1890</v>
      </c>
    </row>
    <row r="10" spans="1:14" s="507" customFormat="1" ht="21.75" customHeight="1">
      <c r="A10" s="504">
        <v>3</v>
      </c>
      <c r="B10" s="505" t="s">
        <v>16</v>
      </c>
      <c r="C10" s="504">
        <f>'Major Minerals'!C34</f>
        <v>17</v>
      </c>
      <c r="D10" s="506">
        <f>'Major Minerals'!D34</f>
        <v>2235.0934</v>
      </c>
      <c r="E10" s="506">
        <f>'Major Minerals'!E34/100000</f>
        <v>41.3387</v>
      </c>
      <c r="F10" s="506">
        <f>'Major Minerals'!F34/10000000</f>
        <v>795.11886</v>
      </c>
      <c r="G10" s="506">
        <f>'Major Minerals'!G34/100000</f>
        <v>3084.67234</v>
      </c>
      <c r="H10" s="504">
        <f>'Major Minerals'!H34</f>
        <v>992</v>
      </c>
      <c r="K10" s="509"/>
      <c r="L10" s="509"/>
      <c r="M10" s="509"/>
      <c r="N10" s="510"/>
    </row>
    <row r="11" spans="1:8" s="507" customFormat="1" ht="21.75" customHeight="1">
      <c r="A11" s="504">
        <v>4</v>
      </c>
      <c r="B11" s="505" t="s">
        <v>305</v>
      </c>
      <c r="C11" s="504">
        <f>'Major Minerals'!C44+'Major Minerals'!C52+'Major Minerals'!C59</f>
        <v>8</v>
      </c>
      <c r="D11" s="504">
        <f>'Major Minerals'!D44+'Major Minerals'!D52+'Major Minerals'!D59</f>
        <v>6964.969999999999</v>
      </c>
      <c r="E11" s="506">
        <v>59.00458692</v>
      </c>
      <c r="F11" s="508">
        <v>1403.90924532</v>
      </c>
      <c r="G11" s="506">
        <v>115555.03037</v>
      </c>
      <c r="H11" s="504">
        <f>'Major Minerals'!H44+'Major Minerals'!H52+'Major Minerals'!H59</f>
        <v>6724</v>
      </c>
    </row>
    <row r="12" spans="1:8" s="507" customFormat="1" ht="21.75" customHeight="1">
      <c r="A12" s="504">
        <v>5</v>
      </c>
      <c r="B12" s="505" t="s">
        <v>19</v>
      </c>
      <c r="C12" s="504">
        <f>'Major Minerals'!C74</f>
        <v>0</v>
      </c>
      <c r="D12" s="506">
        <f>'Major Minerals'!D74</f>
        <v>0</v>
      </c>
      <c r="E12" s="511">
        <f>'Major Minerals'!E74/100000</f>
        <v>0.00367186</v>
      </c>
      <c r="F12" s="506">
        <f>'Major Minerals'!F74/10000000</f>
        <v>359.995587</v>
      </c>
      <c r="G12" s="506">
        <f>'Major Minerals'!G74/100000</f>
        <v>6675.44</v>
      </c>
      <c r="H12" s="504">
        <f>'Major Minerals'!H74</f>
        <v>0</v>
      </c>
    </row>
    <row r="13" spans="1:8" s="507" customFormat="1" ht="21.75" customHeight="1">
      <c r="A13" s="504">
        <v>6</v>
      </c>
      <c r="B13" s="505" t="s">
        <v>20</v>
      </c>
      <c r="C13" s="504">
        <f>'Major Minerals'!C66</f>
        <v>1</v>
      </c>
      <c r="D13" s="506">
        <f>'Major Minerals'!D66</f>
        <v>18.898</v>
      </c>
      <c r="E13" s="506">
        <f>'Major Minerals'!E66/100000</f>
        <v>0.03457</v>
      </c>
      <c r="F13" s="506">
        <f>'Major Minerals'!F66/10000000</f>
        <v>1.0371</v>
      </c>
      <c r="G13" s="506">
        <f>'Major Minerals'!G66/100000</f>
        <v>8</v>
      </c>
      <c r="H13" s="504">
        <f>'Major Minerals'!H66</f>
        <v>70</v>
      </c>
    </row>
    <row r="14" spans="1:8" s="507" customFormat="1" ht="21.75" customHeight="1">
      <c r="A14" s="512" t="s">
        <v>21</v>
      </c>
      <c r="B14" s="513"/>
      <c r="C14" s="3"/>
      <c r="D14" s="514"/>
      <c r="E14" s="514"/>
      <c r="F14" s="514"/>
      <c r="G14" s="515"/>
      <c r="H14" s="515"/>
    </row>
    <row r="15" spans="1:8" s="507" customFormat="1" ht="21.75" customHeight="1">
      <c r="A15" s="516">
        <v>7</v>
      </c>
      <c r="B15" s="505" t="s">
        <v>323</v>
      </c>
      <c r="C15" s="504">
        <f>'Major Minerals'!C184</f>
        <v>1</v>
      </c>
      <c r="D15" s="504">
        <f>'Major Minerals'!D184</f>
        <v>123.5</v>
      </c>
      <c r="E15" s="511">
        <f>'Major Minerals'!E184/100000</f>
        <v>0.0322149</v>
      </c>
      <c r="F15" s="511">
        <f>'Major Minerals'!F184/10000000</f>
        <v>0</v>
      </c>
      <c r="G15" s="504">
        <f>'Major Minerals'!G184/100000</f>
        <v>3.23</v>
      </c>
      <c r="H15" s="504">
        <f>'Major Minerals'!H184</f>
        <v>6</v>
      </c>
    </row>
    <row r="16" spans="1:8" s="507" customFormat="1" ht="21.75" customHeight="1">
      <c r="A16" s="516">
        <v>8</v>
      </c>
      <c r="B16" s="517" t="s">
        <v>28</v>
      </c>
      <c r="C16" s="504">
        <f>'Major Minerals'!C82</f>
        <v>8</v>
      </c>
      <c r="D16" s="506">
        <f>'Major Minerals'!D82</f>
        <v>1093.95</v>
      </c>
      <c r="E16" s="506">
        <f>'Major Minerals'!E82/100000</f>
        <v>0</v>
      </c>
      <c r="F16" s="506">
        <f>'Major Minerals'!F82/10000000</f>
        <v>0</v>
      </c>
      <c r="G16" s="506">
        <f>'Major Minerals'!G82/100000</f>
        <v>4.41</v>
      </c>
      <c r="H16" s="504">
        <f>'Major Minerals'!H82</f>
        <v>0</v>
      </c>
    </row>
    <row r="17" spans="1:8" s="507" customFormat="1" ht="21.75" customHeight="1">
      <c r="A17" s="516">
        <v>9</v>
      </c>
      <c r="B17" s="518" t="s">
        <v>29</v>
      </c>
      <c r="C17" s="504">
        <f>'Major Minerals'!C92</f>
        <v>17</v>
      </c>
      <c r="D17" s="506">
        <f>'Major Minerals'!D92</f>
        <v>79.3166</v>
      </c>
      <c r="E17" s="506">
        <f>'Major Minerals'!E92/100000</f>
        <v>0.00809</v>
      </c>
      <c r="F17" s="506">
        <f>'Major Minerals'!F92/10000000</f>
        <v>0.07922</v>
      </c>
      <c r="G17" s="506">
        <f>'Major Minerals'!G92/100000</f>
        <v>2.57066</v>
      </c>
      <c r="H17" s="504">
        <f>'Major Minerals'!H92</f>
        <v>15</v>
      </c>
    </row>
    <row r="18" spans="1:8" s="507" customFormat="1" ht="21.75" customHeight="1">
      <c r="A18" s="516">
        <v>10</v>
      </c>
      <c r="B18" s="505" t="s">
        <v>32</v>
      </c>
      <c r="C18" s="504">
        <f>'Major Minerals'!C99</f>
        <v>5</v>
      </c>
      <c r="D18" s="506">
        <f>'Major Minerals'!D99</f>
        <v>163.01</v>
      </c>
      <c r="E18" s="506">
        <f>'Major Minerals'!E99/100000</f>
        <v>0</v>
      </c>
      <c r="F18" s="506">
        <f>'Major Minerals'!F99/10000000</f>
        <v>0</v>
      </c>
      <c r="G18" s="506">
        <f>'Major Minerals'!G99/100000</f>
        <v>1.20973</v>
      </c>
      <c r="H18" s="504">
        <f>'Major Minerals'!H99</f>
        <v>0</v>
      </c>
    </row>
    <row r="19" spans="1:8" s="507" customFormat="1" ht="21.75" customHeight="1">
      <c r="A19" s="516">
        <v>11</v>
      </c>
      <c r="B19" s="505" t="s">
        <v>33</v>
      </c>
      <c r="C19" s="504">
        <f>'Major Minerals'!C126</f>
        <v>7</v>
      </c>
      <c r="D19" s="506">
        <f>'Major Minerals'!D126</f>
        <v>14634.23</v>
      </c>
      <c r="E19" s="506">
        <f>'Major Minerals'!E126/100000</f>
        <v>94.9091697</v>
      </c>
      <c r="F19" s="506">
        <f>'Major Minerals'!F126/10000000</f>
        <v>1260.9793825</v>
      </c>
      <c r="G19" s="506">
        <f>'Major Minerals'!G126/100000</f>
        <v>6529.66255</v>
      </c>
      <c r="H19" s="504">
        <f>'Major Minerals'!H126</f>
        <v>324</v>
      </c>
    </row>
    <row r="20" spans="1:8" s="507" customFormat="1" ht="21.75" customHeight="1">
      <c r="A20" s="516">
        <v>12</v>
      </c>
      <c r="B20" s="505" t="s">
        <v>34</v>
      </c>
      <c r="C20" s="504">
        <f>'Major Minerals'!C118</f>
        <v>40</v>
      </c>
      <c r="D20" s="506">
        <f>'Major Minerals'!D118</f>
        <v>19376.297</v>
      </c>
      <c r="E20" s="506">
        <f>'Major Minerals'!E118/100000</f>
        <v>674.6309265000001</v>
      </c>
      <c r="F20" s="506">
        <f>'Major Minerals'!F118/10000000</f>
        <v>1270.681242742</v>
      </c>
      <c r="G20" s="506">
        <f>'Major Minerals'!G118/100000</f>
        <v>54604.83039</v>
      </c>
      <c r="H20" s="504">
        <f>'Major Minerals'!H118</f>
        <v>5142</v>
      </c>
    </row>
    <row r="21" spans="1:8" s="507" customFormat="1" ht="21.75" customHeight="1">
      <c r="A21" s="516">
        <v>13</v>
      </c>
      <c r="B21" s="505" t="s">
        <v>35</v>
      </c>
      <c r="C21" s="504">
        <f>'Major Minerals'!C133</f>
        <v>2</v>
      </c>
      <c r="D21" s="506">
        <f>'Major Minerals'!D133</f>
        <v>9.75</v>
      </c>
      <c r="E21" s="506">
        <f>'Major Minerals'!E133/100000</f>
        <v>0</v>
      </c>
      <c r="F21" s="506">
        <f>'Major Minerals'!F133/10000000</f>
        <v>0</v>
      </c>
      <c r="G21" s="506">
        <f>'Major Minerals'!G133/100000</f>
        <v>0.1372</v>
      </c>
      <c r="H21" s="504">
        <f>'Major Minerals'!H133</f>
        <v>0</v>
      </c>
    </row>
    <row r="22" spans="1:8" s="507" customFormat="1" ht="21.75" customHeight="1">
      <c r="A22" s="516">
        <v>14</v>
      </c>
      <c r="B22" s="505" t="s">
        <v>41</v>
      </c>
      <c r="C22" s="504">
        <f>'Major Minerals'!C139</f>
        <v>3</v>
      </c>
      <c r="D22" s="506">
        <f>'Major Minerals'!D139</f>
        <v>1998.87</v>
      </c>
      <c r="E22" s="506">
        <f>'Major Minerals'!E139/100000</f>
        <v>15.84479</v>
      </c>
      <c r="F22" s="506">
        <f>'Major Minerals'!F139/10000000</f>
        <v>316.8958</v>
      </c>
      <c r="G22" s="506">
        <f>'Major Minerals'!G139/100000</f>
        <v>5420.19</v>
      </c>
      <c r="H22" s="504">
        <f>'Major Minerals'!H139</f>
        <v>615</v>
      </c>
    </row>
    <row r="23" spans="1:8" s="507" customFormat="1" ht="21.75" customHeight="1">
      <c r="A23" s="516">
        <v>15</v>
      </c>
      <c r="B23" s="505" t="s">
        <v>42</v>
      </c>
      <c r="C23" s="504">
        <f>'Major Minerals'!C147</f>
        <v>5</v>
      </c>
      <c r="D23" s="506">
        <f>'Major Minerals'!D147</f>
        <v>1015.95</v>
      </c>
      <c r="E23" s="506">
        <f>'Major Minerals'!E147/100000</f>
        <v>0.018</v>
      </c>
      <c r="F23" s="506">
        <f>'Major Minerals'!F147/10000000</f>
        <v>0.144</v>
      </c>
      <c r="G23" s="506">
        <f>'Major Minerals'!G147/100000</f>
        <v>17.01076</v>
      </c>
      <c r="H23" s="504">
        <f>'Major Minerals'!H147</f>
        <v>19</v>
      </c>
    </row>
    <row r="24" spans="1:8" s="507" customFormat="1" ht="21.75" customHeight="1">
      <c r="A24" s="516">
        <v>16</v>
      </c>
      <c r="B24" s="505" t="s">
        <v>44</v>
      </c>
      <c r="C24" s="504">
        <f>'Major Minerals'!C155</f>
        <v>24</v>
      </c>
      <c r="D24" s="506">
        <f>'Major Minerals'!D155</f>
        <v>221.534</v>
      </c>
      <c r="E24" s="506">
        <f>'Major Minerals'!E155/100000</f>
        <v>0.278</v>
      </c>
      <c r="F24" s="506">
        <f>'Major Minerals'!F155/10000000</f>
        <v>1.52104</v>
      </c>
      <c r="G24" s="506">
        <f>'Major Minerals'!G155/100000</f>
        <v>15.21966</v>
      </c>
      <c r="H24" s="504">
        <f>'Major Minerals'!H155</f>
        <v>113</v>
      </c>
    </row>
    <row r="25" spans="1:8" s="507" customFormat="1" ht="21.75" customHeight="1">
      <c r="A25" s="516">
        <v>17</v>
      </c>
      <c r="B25" s="505" t="s">
        <v>46</v>
      </c>
      <c r="C25" s="504">
        <f>'Major Minerals'!C162</f>
        <v>1</v>
      </c>
      <c r="D25" s="506">
        <f>'Major Minerals'!D162</f>
        <v>4.2</v>
      </c>
      <c r="E25" s="506">
        <f>'Major Minerals'!E162/100000</f>
        <v>0.0103</v>
      </c>
      <c r="F25" s="506">
        <f>'Major Minerals'!F162/10000000</f>
        <v>0</v>
      </c>
      <c r="G25" s="506">
        <f>'Major Minerals'!G162/100000</f>
        <v>0.98596</v>
      </c>
      <c r="H25" s="504">
        <f>'Major Minerals'!H162</f>
        <v>5</v>
      </c>
    </row>
    <row r="26" spans="1:8" s="507" customFormat="1" ht="21.75" customHeight="1">
      <c r="A26" s="516">
        <v>18</v>
      </c>
      <c r="B26" s="505" t="s">
        <v>47</v>
      </c>
      <c r="C26" s="504">
        <f>'Major Minerals'!C173</f>
        <v>14</v>
      </c>
      <c r="D26" s="506">
        <f>'Major Minerals'!D173</f>
        <v>201.92000000000002</v>
      </c>
      <c r="E26" s="506">
        <f>'Major Minerals'!E173/100000</f>
        <v>1.72484</v>
      </c>
      <c r="F26" s="506">
        <f>'Major Minerals'!F173/10000000</f>
        <v>16.722913</v>
      </c>
      <c r="G26" s="506">
        <f>'Major Minerals'!G173/100000</f>
        <v>226.98736</v>
      </c>
      <c r="H26" s="504">
        <f>'Major Minerals'!H173</f>
        <v>255</v>
      </c>
    </row>
    <row r="27" spans="1:8" s="507" customFormat="1" ht="16.5">
      <c r="A27" s="519"/>
      <c r="B27" s="519" t="s">
        <v>49</v>
      </c>
      <c r="C27" s="519">
        <f aca="true" t="shared" si="0" ref="C27:H27">SUM(C8:C26)</f>
        <v>156</v>
      </c>
      <c r="D27" s="520">
        <f t="shared" si="0"/>
        <v>48848.238999999994</v>
      </c>
      <c r="E27" s="521">
        <f t="shared" si="0"/>
        <v>898.8777798800002</v>
      </c>
      <c r="F27" s="520">
        <f t="shared" si="0"/>
        <v>5647.882790562</v>
      </c>
      <c r="G27" s="520">
        <f t="shared" si="0"/>
        <v>193847.86698000002</v>
      </c>
      <c r="H27" s="519">
        <f t="shared" si="0"/>
        <v>16170</v>
      </c>
    </row>
  </sheetData>
  <sheetProtection sheet="1" objects="1" scenarios="1"/>
  <mergeCells count="6">
    <mergeCell ref="A1:H1"/>
    <mergeCell ref="A2:H2"/>
    <mergeCell ref="A3:H3"/>
    <mergeCell ref="A5:A6"/>
    <mergeCell ref="B5:B6"/>
    <mergeCell ref="A4:H4"/>
  </mergeCells>
  <printOptions/>
  <pageMargins left="0.65" right="0.31" top="0.75" bottom="0.75" header="0.3" footer="0.3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6"/>
  <sheetViews>
    <sheetView zoomScalePageLayoutView="0" workbookViewId="0" topLeftCell="A1">
      <selection activeCell="D206" sqref="D206"/>
    </sheetView>
  </sheetViews>
  <sheetFormatPr defaultColWidth="9.140625" defaultRowHeight="15"/>
  <cols>
    <col min="1" max="1" width="9.00390625" style="92" customWidth="1"/>
    <col min="2" max="2" width="27.7109375" style="92" customWidth="1"/>
    <col min="3" max="3" width="10.00390625" style="92" customWidth="1"/>
    <col min="4" max="4" width="13.8515625" style="92" customWidth="1"/>
    <col min="5" max="5" width="11.8515625" style="92" customWidth="1"/>
    <col min="6" max="6" width="14.421875" style="92" customWidth="1"/>
    <col min="7" max="7" width="13.7109375" style="92" bestFit="1" customWidth="1"/>
    <col min="8" max="8" width="11.8515625" style="92" customWidth="1"/>
    <col min="9" max="16384" width="9.140625" style="92" customWidth="1"/>
  </cols>
  <sheetData>
    <row r="1" spans="1:8" ht="30.75">
      <c r="A1" s="841" t="s">
        <v>0</v>
      </c>
      <c r="B1" s="841"/>
      <c r="C1" s="841"/>
      <c r="D1" s="841"/>
      <c r="E1" s="841"/>
      <c r="F1" s="841"/>
      <c r="G1" s="841"/>
      <c r="H1" s="841"/>
    </row>
    <row r="2" spans="1:8" ht="25.5">
      <c r="A2" s="842" t="s">
        <v>367</v>
      </c>
      <c r="B2" s="842"/>
      <c r="C2" s="842"/>
      <c r="D2" s="842"/>
      <c r="E2" s="842"/>
      <c r="F2" s="842"/>
      <c r="G2" s="842"/>
      <c r="H2" s="842"/>
    </row>
    <row r="3" spans="1:8" ht="22.5">
      <c r="A3" s="843" t="s">
        <v>304</v>
      </c>
      <c r="B3" s="843"/>
      <c r="C3" s="843"/>
      <c r="D3" s="843"/>
      <c r="E3" s="843"/>
      <c r="F3" s="843"/>
      <c r="G3" s="843"/>
      <c r="H3" s="843"/>
    </row>
    <row r="5" spans="1:8" ht="18.75">
      <c r="A5" s="837" t="s">
        <v>22</v>
      </c>
      <c r="B5" s="837"/>
      <c r="C5" s="837"/>
      <c r="D5" s="837"/>
      <c r="E5" s="837"/>
      <c r="F5" s="837"/>
      <c r="G5" s="837"/>
      <c r="H5" s="837"/>
    </row>
    <row r="6" spans="1:8" ht="16.5" customHeight="1">
      <c r="A6" s="826" t="s">
        <v>2</v>
      </c>
      <c r="B6" s="828" t="s">
        <v>276</v>
      </c>
      <c r="C6" s="264" t="s">
        <v>4</v>
      </c>
      <c r="D6" s="264" t="s">
        <v>5</v>
      </c>
      <c r="E6" s="264" t="s">
        <v>6</v>
      </c>
      <c r="F6" s="264" t="s">
        <v>7</v>
      </c>
      <c r="G6" s="264" t="s">
        <v>8</v>
      </c>
      <c r="H6" s="264" t="s">
        <v>9</v>
      </c>
    </row>
    <row r="7" spans="1:8" ht="16.5" customHeight="1">
      <c r="A7" s="827"/>
      <c r="B7" s="829"/>
      <c r="C7" s="4" t="s">
        <v>10</v>
      </c>
      <c r="D7" s="4" t="s">
        <v>77</v>
      </c>
      <c r="E7" s="4" t="s">
        <v>78</v>
      </c>
      <c r="F7" s="57" t="s">
        <v>79</v>
      </c>
      <c r="G7" s="57" t="s">
        <v>79</v>
      </c>
      <c r="H7" s="4" t="s">
        <v>12</v>
      </c>
    </row>
    <row r="8" spans="1:8" ht="16.5" customHeight="1">
      <c r="A8" s="104">
        <v>1</v>
      </c>
      <c r="B8" s="5" t="s">
        <v>252</v>
      </c>
      <c r="C8" s="88">
        <f>'Distt.Minor'!C134</f>
        <v>114</v>
      </c>
      <c r="D8" s="88">
        <f>'Distt.Minor'!D134</f>
        <v>5353.75</v>
      </c>
      <c r="E8" s="88">
        <f>'Distt.Minor'!E134</f>
        <v>3402161</v>
      </c>
      <c r="F8" s="88">
        <f>'Distt.Minor'!F134</f>
        <v>2381512700</v>
      </c>
      <c r="G8" s="88">
        <f>'Distt.Minor'!G134</f>
        <v>206079292</v>
      </c>
      <c r="H8" s="88">
        <f>'Distt.Minor'!H134</f>
        <v>700</v>
      </c>
    </row>
    <row r="9" spans="1:8" ht="16.5" customHeight="1">
      <c r="A9" s="104">
        <v>2</v>
      </c>
      <c r="B9" s="5" t="s">
        <v>260</v>
      </c>
      <c r="C9" s="173">
        <f>'Distt.Minor'!C252</f>
        <v>2</v>
      </c>
      <c r="D9" s="173">
        <f>'Distt.Minor'!D252</f>
        <v>9</v>
      </c>
      <c r="E9" s="173">
        <f>'Distt.Minor'!E252</f>
        <v>0</v>
      </c>
      <c r="F9" s="173">
        <f>'Distt.Minor'!F252</f>
        <v>0</v>
      </c>
      <c r="G9" s="173">
        <f>'Distt.Minor'!G252</f>
        <v>0</v>
      </c>
      <c r="H9" s="173">
        <f>'Distt.Minor'!H252</f>
        <v>0</v>
      </c>
    </row>
    <row r="10" spans="1:8" ht="16.5" customHeight="1">
      <c r="A10" s="997" t="s">
        <v>49</v>
      </c>
      <c r="B10" s="998"/>
      <c r="C10" s="6">
        <f aca="true" t="shared" si="0" ref="C10:H10">SUM(C8:C9)</f>
        <v>116</v>
      </c>
      <c r="D10" s="7">
        <f t="shared" si="0"/>
        <v>5362.75</v>
      </c>
      <c r="E10" s="6">
        <f t="shared" si="0"/>
        <v>3402161</v>
      </c>
      <c r="F10" s="6">
        <f t="shared" si="0"/>
        <v>2381512700</v>
      </c>
      <c r="G10" s="6">
        <f t="shared" si="0"/>
        <v>206079292</v>
      </c>
      <c r="H10" s="6">
        <f t="shared" si="0"/>
        <v>700</v>
      </c>
    </row>
    <row r="11" spans="1:8" ht="16.5" customHeight="1">
      <c r="A11" s="108"/>
      <c r="B11" s="10"/>
      <c r="C11" s="11"/>
      <c r="D11" s="12"/>
      <c r="E11" s="13"/>
      <c r="F11" s="13"/>
      <c r="G11" s="13"/>
      <c r="H11" s="11"/>
    </row>
    <row r="12" spans="1:8" ht="16.5" customHeight="1">
      <c r="A12" s="837" t="s">
        <v>23</v>
      </c>
      <c r="B12" s="837"/>
      <c r="C12" s="837"/>
      <c r="D12" s="837"/>
      <c r="E12" s="837"/>
      <c r="F12" s="837"/>
      <c r="G12" s="837"/>
      <c r="H12" s="837"/>
    </row>
    <row r="13" spans="1:8" ht="16.5" customHeight="1">
      <c r="A13" s="826" t="s">
        <v>2</v>
      </c>
      <c r="B13" s="828" t="s">
        <v>276</v>
      </c>
      <c r="C13" s="264" t="s">
        <v>4</v>
      </c>
      <c r="D13" s="264" t="s">
        <v>5</v>
      </c>
      <c r="E13" s="264" t="s">
        <v>6</v>
      </c>
      <c r="F13" s="264" t="s">
        <v>7</v>
      </c>
      <c r="G13" s="264" t="s">
        <v>8</v>
      </c>
      <c r="H13" s="264" t="s">
        <v>9</v>
      </c>
    </row>
    <row r="14" spans="1:8" ht="16.5" customHeight="1">
      <c r="A14" s="827"/>
      <c r="B14" s="829"/>
      <c r="C14" s="4" t="s">
        <v>10</v>
      </c>
      <c r="D14" s="4" t="s">
        <v>77</v>
      </c>
      <c r="E14" s="4" t="s">
        <v>78</v>
      </c>
      <c r="F14" s="57" t="s">
        <v>79</v>
      </c>
      <c r="G14" s="57" t="s">
        <v>79</v>
      </c>
      <c r="H14" s="4" t="s">
        <v>12</v>
      </c>
    </row>
    <row r="15" spans="1:8" ht="16.5" customHeight="1">
      <c r="A15" s="104">
        <v>1</v>
      </c>
      <c r="B15" s="5" t="s">
        <v>273</v>
      </c>
      <c r="C15" s="173">
        <f>'Distt.Minor'!C522</f>
        <v>1</v>
      </c>
      <c r="D15" s="173">
        <f>'Distt.Minor'!D522</f>
        <v>31</v>
      </c>
      <c r="E15" s="173">
        <f>'Distt.Minor'!E522</f>
        <v>3500</v>
      </c>
      <c r="F15" s="173">
        <f>'Distt.Minor'!F522</f>
        <v>2502500</v>
      </c>
      <c r="G15" s="173">
        <f>'Distt.Minor'!G522</f>
        <v>300000</v>
      </c>
      <c r="H15" s="173">
        <f>'Distt.Minor'!H522</f>
        <v>11</v>
      </c>
    </row>
    <row r="16" spans="1:8" ht="16.5" customHeight="1">
      <c r="A16" s="997" t="s">
        <v>49</v>
      </c>
      <c r="B16" s="998"/>
      <c r="C16" s="6">
        <f aca="true" t="shared" si="1" ref="C16:H16">SUM(C15:C15)</f>
        <v>1</v>
      </c>
      <c r="D16" s="7">
        <f t="shared" si="1"/>
        <v>31</v>
      </c>
      <c r="E16" s="9">
        <f t="shared" si="1"/>
        <v>3500</v>
      </c>
      <c r="F16" s="9">
        <f t="shared" si="1"/>
        <v>2502500</v>
      </c>
      <c r="G16" s="9">
        <f t="shared" si="1"/>
        <v>300000</v>
      </c>
      <c r="H16" s="6">
        <f t="shared" si="1"/>
        <v>11</v>
      </c>
    </row>
    <row r="17" spans="1:8" ht="16.5" customHeight="1">
      <c r="A17" s="93"/>
      <c r="B17" s="93"/>
      <c r="C17" s="93"/>
      <c r="D17" s="93"/>
      <c r="E17" s="93"/>
      <c r="F17" s="93"/>
      <c r="G17" s="93"/>
      <c r="H17" s="93"/>
    </row>
    <row r="18" spans="1:8" ht="16.5" customHeight="1">
      <c r="A18" s="93"/>
      <c r="B18" s="33"/>
      <c r="C18" s="93"/>
      <c r="D18" s="34" t="s">
        <v>52</v>
      </c>
      <c r="E18" s="93"/>
      <c r="F18" s="93"/>
      <c r="G18" s="93"/>
      <c r="H18" s="93"/>
    </row>
    <row r="19" spans="1:8" ht="16.5" customHeight="1">
      <c r="A19" s="826" t="s">
        <v>2</v>
      </c>
      <c r="B19" s="828" t="s">
        <v>276</v>
      </c>
      <c r="C19" s="264" t="s">
        <v>4</v>
      </c>
      <c r="D19" s="264" t="s">
        <v>5</v>
      </c>
      <c r="E19" s="264" t="s">
        <v>6</v>
      </c>
      <c r="F19" s="264" t="s">
        <v>7</v>
      </c>
      <c r="G19" s="264" t="s">
        <v>8</v>
      </c>
      <c r="H19" s="264" t="s">
        <v>9</v>
      </c>
    </row>
    <row r="20" spans="1:8" ht="16.5" customHeight="1">
      <c r="A20" s="827"/>
      <c r="B20" s="829"/>
      <c r="C20" s="4" t="s">
        <v>10</v>
      </c>
      <c r="D20" s="4" t="s">
        <v>51</v>
      </c>
      <c r="E20" s="4" t="s">
        <v>78</v>
      </c>
      <c r="F20" s="4" t="s">
        <v>79</v>
      </c>
      <c r="G20" s="4" t="s">
        <v>79</v>
      </c>
      <c r="H20" s="4" t="s">
        <v>12</v>
      </c>
    </row>
    <row r="21" spans="1:8" ht="16.5" customHeight="1">
      <c r="A21" s="104">
        <v>1</v>
      </c>
      <c r="B21" s="174" t="s">
        <v>291</v>
      </c>
      <c r="C21" s="175">
        <f>'Distt.Minor'!C303</f>
        <v>6</v>
      </c>
      <c r="D21" s="175">
        <f>'Distt.Minor'!D303</f>
        <v>6.005</v>
      </c>
      <c r="E21" s="175">
        <f>'Distt.Minor'!E303</f>
        <v>5766</v>
      </c>
      <c r="F21" s="175">
        <f>'Distt.Minor'!F303</f>
        <v>4612800</v>
      </c>
      <c r="G21" s="175">
        <f>'Distt.Minor'!G303</f>
        <v>847000</v>
      </c>
      <c r="H21" s="175">
        <f>'Distt.Minor'!H303</f>
        <v>20</v>
      </c>
    </row>
    <row r="22" spans="1:8" ht="16.5" customHeight="1">
      <c r="A22" s="104">
        <v>2</v>
      </c>
      <c r="B22" s="174" t="s">
        <v>249</v>
      </c>
      <c r="C22" s="115">
        <f>'Distt.Minor'!C59</f>
        <v>23</v>
      </c>
      <c r="D22" s="115">
        <f>'Distt.Minor'!D59</f>
        <v>48.44</v>
      </c>
      <c r="E22" s="115">
        <f>'Distt.Minor'!E59</f>
        <v>161251</v>
      </c>
      <c r="F22" s="115">
        <f>'Distt.Minor'!F59</f>
        <v>40312750</v>
      </c>
      <c r="G22" s="115">
        <f>'Distt.Minor'!G59</f>
        <v>29663988</v>
      </c>
      <c r="H22" s="115">
        <f>'Distt.Minor'!H59</f>
        <v>115</v>
      </c>
    </row>
    <row r="23" spans="1:8" ht="16.5" customHeight="1">
      <c r="A23" s="997" t="s">
        <v>49</v>
      </c>
      <c r="B23" s="998"/>
      <c r="C23" s="36">
        <f aca="true" t="shared" si="2" ref="C23:H23">SUM(C21:C22)</f>
        <v>29</v>
      </c>
      <c r="D23" s="37">
        <f t="shared" si="2"/>
        <v>54.445</v>
      </c>
      <c r="E23" s="36">
        <f t="shared" si="2"/>
        <v>167017</v>
      </c>
      <c r="F23" s="36">
        <f t="shared" si="2"/>
        <v>44925550</v>
      </c>
      <c r="G23" s="36">
        <f t="shared" si="2"/>
        <v>30510988</v>
      </c>
      <c r="H23" s="36">
        <f t="shared" si="2"/>
        <v>135</v>
      </c>
    </row>
    <row r="24" spans="1:8" ht="16.5" customHeight="1">
      <c r="A24" s="119"/>
      <c r="B24" s="119"/>
      <c r="C24" s="119"/>
      <c r="D24" s="119"/>
      <c r="E24" s="119"/>
      <c r="F24" s="119"/>
      <c r="G24" s="119"/>
      <c r="H24" s="119"/>
    </row>
    <row r="25" spans="1:8" ht="16.5" customHeight="1">
      <c r="A25" s="119"/>
      <c r="B25" s="119"/>
      <c r="C25" s="119"/>
      <c r="D25" s="34" t="s">
        <v>132</v>
      </c>
      <c r="E25" s="119"/>
      <c r="F25" s="119"/>
      <c r="G25" s="119"/>
      <c r="H25" s="119"/>
    </row>
    <row r="26" spans="1:8" ht="16.5" customHeight="1">
      <c r="A26" s="826" t="s">
        <v>2</v>
      </c>
      <c r="B26" s="828" t="s">
        <v>276</v>
      </c>
      <c r="C26" s="264" t="s">
        <v>4</v>
      </c>
      <c r="D26" s="264" t="s">
        <v>5</v>
      </c>
      <c r="E26" s="264" t="s">
        <v>6</v>
      </c>
      <c r="F26" s="264" t="s">
        <v>7</v>
      </c>
      <c r="G26" s="264" t="s">
        <v>8</v>
      </c>
      <c r="H26" s="264" t="s">
        <v>9</v>
      </c>
    </row>
    <row r="27" spans="1:8" ht="16.5" customHeight="1">
      <c r="A27" s="827"/>
      <c r="B27" s="829"/>
      <c r="C27" s="4" t="s">
        <v>10</v>
      </c>
      <c r="D27" s="4" t="s">
        <v>51</v>
      </c>
      <c r="E27" s="4" t="s">
        <v>78</v>
      </c>
      <c r="F27" s="57" t="s">
        <v>79</v>
      </c>
      <c r="G27" s="57" t="s">
        <v>79</v>
      </c>
      <c r="H27" s="4" t="s">
        <v>12</v>
      </c>
    </row>
    <row r="28" spans="1:8" ht="16.5" customHeight="1">
      <c r="A28" s="104">
        <v>1</v>
      </c>
      <c r="B28" s="174" t="s">
        <v>246</v>
      </c>
      <c r="C28" s="67">
        <f>'Distt.Minor'!C13</f>
        <v>0</v>
      </c>
      <c r="D28" s="67">
        <f>'Distt.Minor'!D13</f>
        <v>0</v>
      </c>
      <c r="E28" s="67">
        <f>'Distt.Minor'!E13</f>
        <v>468689</v>
      </c>
      <c r="F28" s="67">
        <f>'Distt.Minor'!F13</f>
        <v>362865600</v>
      </c>
      <c r="G28" s="67">
        <f>'Distt.Minor'!G13</f>
        <v>10923848</v>
      </c>
      <c r="H28" s="67">
        <f>'Distt.Minor'!H13</f>
        <v>520</v>
      </c>
    </row>
    <row r="29" spans="1:8" ht="16.5" customHeight="1">
      <c r="A29" s="104">
        <v>2</v>
      </c>
      <c r="B29" s="174" t="s">
        <v>277</v>
      </c>
      <c r="C29" s="115">
        <f>'Distt.Minor'!C31</f>
        <v>0</v>
      </c>
      <c r="D29" s="115">
        <f>'Distt.Minor'!D31</f>
        <v>0</v>
      </c>
      <c r="E29" s="115">
        <f>'Distt.Minor'!E31</f>
        <v>1204000</v>
      </c>
      <c r="F29" s="115">
        <f>'Distt.Minor'!F31</f>
        <v>1444800000</v>
      </c>
      <c r="G29" s="115">
        <f>'Distt.Minor'!G31</f>
        <v>37834250</v>
      </c>
      <c r="H29" s="115">
        <f>'Distt.Minor'!H31</f>
        <v>1360</v>
      </c>
    </row>
    <row r="30" spans="1:8" ht="16.5" customHeight="1">
      <c r="A30" s="104">
        <v>3</v>
      </c>
      <c r="B30" s="174" t="s">
        <v>248</v>
      </c>
      <c r="C30" s="115">
        <f>'Distt.Minor'!C48</f>
        <v>0</v>
      </c>
      <c r="D30" s="115">
        <f>'Distt.Minor'!D48</f>
        <v>0</v>
      </c>
      <c r="E30" s="115">
        <f>'Distt.Minor'!E48</f>
        <v>18640</v>
      </c>
      <c r="F30" s="115">
        <f>'Distt.Minor'!F48</f>
        <v>932000</v>
      </c>
      <c r="G30" s="115">
        <f>'Distt.Minor'!G48</f>
        <v>466000</v>
      </c>
      <c r="H30" s="115">
        <f>'Distt.Minor'!H48</f>
        <v>100</v>
      </c>
    </row>
    <row r="31" spans="1:8" ht="16.5" customHeight="1">
      <c r="A31" s="104">
        <v>4</v>
      </c>
      <c r="B31" s="174" t="s">
        <v>250</v>
      </c>
      <c r="C31" s="89">
        <f>'Distt.Minor'!C91</f>
        <v>0</v>
      </c>
      <c r="D31" s="89">
        <f>'Distt.Minor'!D91</f>
        <v>0</v>
      </c>
      <c r="E31" s="89">
        <f>'Distt.Minor'!E91</f>
        <v>1063125</v>
      </c>
      <c r="F31" s="89">
        <f>'Distt.Minor'!F91</f>
        <v>26578125</v>
      </c>
      <c r="G31" s="89">
        <f>'Distt.Minor'!G91</f>
        <v>32545959</v>
      </c>
      <c r="H31" s="89">
        <f>'Distt.Minor'!H91</f>
        <v>0</v>
      </c>
    </row>
    <row r="32" spans="1:8" ht="16.5" customHeight="1">
      <c r="A32" s="104">
        <v>5</v>
      </c>
      <c r="B32" s="174" t="s">
        <v>251</v>
      </c>
      <c r="C32" s="115">
        <f>'Distt.Minor'!C106</f>
        <v>0</v>
      </c>
      <c r="D32" s="115">
        <f>'Distt.Minor'!D106</f>
        <v>86</v>
      </c>
      <c r="E32" s="115">
        <f>'Distt.Minor'!E106</f>
        <v>963888</v>
      </c>
      <c r="F32" s="115">
        <f>'Distt.Minor'!F106</f>
        <v>240972000</v>
      </c>
      <c r="G32" s="115">
        <f>'Distt.Minor'!G106</f>
        <v>20213136</v>
      </c>
      <c r="H32" s="115">
        <f>'Distt.Minor'!H106</f>
        <v>2666</v>
      </c>
    </row>
    <row r="33" spans="1:8" ht="16.5" customHeight="1">
      <c r="A33" s="104">
        <v>6</v>
      </c>
      <c r="B33" s="174" t="s">
        <v>252</v>
      </c>
      <c r="C33" s="89">
        <f>'Distt.Minor'!C131</f>
        <v>0</v>
      </c>
      <c r="D33" s="89">
        <f>'Distt.Minor'!D131</f>
        <v>0</v>
      </c>
      <c r="E33" s="89">
        <f>'Distt.Minor'!E131</f>
        <v>720000</v>
      </c>
      <c r="F33" s="89">
        <f>'Distt.Minor'!F131</f>
        <v>504000000</v>
      </c>
      <c r="G33" s="89">
        <f>'Distt.Minor'!G131</f>
        <v>17242892</v>
      </c>
      <c r="H33" s="89">
        <f>'Distt.Minor'!H131</f>
        <v>850</v>
      </c>
    </row>
    <row r="34" spans="1:8" ht="16.5" customHeight="1">
      <c r="A34" s="104">
        <v>7</v>
      </c>
      <c r="B34" s="174" t="s">
        <v>254</v>
      </c>
      <c r="C34" s="115">
        <f>'Distt.Minor'!C163</f>
        <v>0</v>
      </c>
      <c r="D34" s="115">
        <f>'Distt.Minor'!D163</f>
        <v>0</v>
      </c>
      <c r="E34" s="115">
        <f>'Distt.Minor'!E163</f>
        <v>91725</v>
      </c>
      <c r="F34" s="115">
        <f>'Distt.Minor'!F163</f>
        <v>11007000</v>
      </c>
      <c r="G34" s="115">
        <f>'Distt.Minor'!G163</f>
        <v>2751757</v>
      </c>
      <c r="H34" s="115">
        <f>'Distt.Minor'!H163</f>
        <v>0</v>
      </c>
    </row>
    <row r="35" spans="1:8" ht="16.5" customHeight="1">
      <c r="A35" s="104">
        <v>8</v>
      </c>
      <c r="B35" s="174" t="s">
        <v>289</v>
      </c>
      <c r="C35" s="115">
        <f>'Distt.Minor'!C185</f>
        <v>11</v>
      </c>
      <c r="D35" s="115">
        <f>'Distt.Minor'!D185</f>
        <v>11</v>
      </c>
      <c r="E35" s="115">
        <f>'Distt.Minor'!E185</f>
        <v>405240</v>
      </c>
      <c r="F35" s="115">
        <f>'Distt.Minor'!F185</f>
        <v>648384000</v>
      </c>
      <c r="G35" s="115">
        <f>'Distt.Minor'!G185</f>
        <v>10131013</v>
      </c>
      <c r="H35" s="115">
        <f>'Distt.Minor'!H185</f>
        <v>15</v>
      </c>
    </row>
    <row r="36" spans="1:8" ht="16.5" customHeight="1">
      <c r="A36" s="104">
        <v>9</v>
      </c>
      <c r="B36" s="174" t="s">
        <v>255</v>
      </c>
      <c r="C36" s="115">
        <f>'Distt.Minor'!C196</f>
        <v>0</v>
      </c>
      <c r="D36" s="115">
        <f>'Distt.Minor'!D196</f>
        <v>64.53</v>
      </c>
      <c r="E36" s="115">
        <f>'Distt.Minor'!E196</f>
        <v>235200</v>
      </c>
      <c r="F36" s="115">
        <f>'Distt.Minor'!F196</f>
        <v>58800000</v>
      </c>
      <c r="G36" s="115">
        <f>'Distt.Minor'!G196</f>
        <v>6874000</v>
      </c>
      <c r="H36" s="115">
        <f>'Distt.Minor'!H196</f>
        <v>0</v>
      </c>
    </row>
    <row r="37" spans="1:8" ht="16.5" customHeight="1">
      <c r="A37" s="104">
        <v>10</v>
      </c>
      <c r="B37" s="174" t="s">
        <v>256</v>
      </c>
      <c r="C37" s="115">
        <f>'Distt.Minor'!C224</f>
        <v>0</v>
      </c>
      <c r="D37" s="115">
        <f>'Distt.Minor'!D224</f>
        <v>0</v>
      </c>
      <c r="E37" s="115">
        <f>'Distt.Minor'!E224</f>
        <v>43865.4</v>
      </c>
      <c r="F37" s="115">
        <f>'Distt.Minor'!F224</f>
        <v>24125750</v>
      </c>
      <c r="G37" s="115">
        <f>'Distt.Minor'!G224</f>
        <v>1096635</v>
      </c>
      <c r="H37" s="115">
        <f>'Distt.Minor'!H224</f>
        <v>0</v>
      </c>
    </row>
    <row r="38" spans="1:8" ht="16.5" customHeight="1">
      <c r="A38" s="104">
        <v>11</v>
      </c>
      <c r="B38" s="177" t="s">
        <v>290</v>
      </c>
      <c r="C38" s="176">
        <f>'Distt.Minor'!C210</f>
        <v>0</v>
      </c>
      <c r="D38" s="176">
        <f>'Distt.Minor'!D210</f>
        <v>0</v>
      </c>
      <c r="E38" s="176">
        <f>'Distt.Minor'!E210</f>
        <v>1062600</v>
      </c>
      <c r="F38" s="176">
        <f>'Distt.Minor'!F210</f>
        <v>850080000</v>
      </c>
      <c r="G38" s="176">
        <f>'Distt.Minor'!G210</f>
        <v>27752870</v>
      </c>
      <c r="H38" s="176">
        <f>'Distt.Minor'!H210</f>
        <v>800</v>
      </c>
    </row>
    <row r="39" spans="1:8" ht="16.5" customHeight="1">
      <c r="A39" s="104">
        <v>12</v>
      </c>
      <c r="B39" s="174" t="s">
        <v>346</v>
      </c>
      <c r="C39" s="104">
        <f>'Distt.Minor'!C233</f>
        <v>0</v>
      </c>
      <c r="D39" s="104">
        <f>'Distt.Minor'!D233</f>
        <v>0</v>
      </c>
      <c r="E39" s="104">
        <f>'Distt.Minor'!E233</f>
        <v>4484025</v>
      </c>
      <c r="F39" s="104">
        <f>'Distt.Minor'!F233</f>
        <v>3833841375</v>
      </c>
      <c r="G39" s="104">
        <f>'Distt.Minor'!G233</f>
        <v>139125639</v>
      </c>
      <c r="H39" s="104">
        <f>'Distt.Minor'!H233</f>
        <v>12</v>
      </c>
    </row>
    <row r="40" spans="1:8" ht="16.5" customHeight="1">
      <c r="A40" s="104">
        <v>13</v>
      </c>
      <c r="B40" s="174" t="s">
        <v>260</v>
      </c>
      <c r="C40" s="104">
        <f>'Distt.Minor'!C254</f>
        <v>0</v>
      </c>
      <c r="D40" s="104">
        <f>'Distt.Minor'!D254</f>
        <v>40</v>
      </c>
      <c r="E40" s="104">
        <f>'Distt.Minor'!E254</f>
        <v>0</v>
      </c>
      <c r="F40" s="104">
        <f>'Distt.Minor'!F254</f>
        <v>0</v>
      </c>
      <c r="G40" s="104">
        <f>'Distt.Minor'!G254</f>
        <v>1240000</v>
      </c>
      <c r="H40" s="104">
        <f>'Distt.Minor'!H254</f>
        <v>50</v>
      </c>
    </row>
    <row r="41" spans="1:8" ht="16.5" customHeight="1">
      <c r="A41" s="104">
        <v>14</v>
      </c>
      <c r="B41" s="174" t="s">
        <v>258</v>
      </c>
      <c r="C41" s="115">
        <f>'Distt.Minor'!C269</f>
        <v>0</v>
      </c>
      <c r="D41" s="115">
        <f>'Distt.Minor'!D269</f>
        <v>0</v>
      </c>
      <c r="E41" s="115">
        <f>'Distt.Minor'!E269</f>
        <v>2584000</v>
      </c>
      <c r="F41" s="115">
        <f>'Distt.Minor'!F269</f>
        <v>64600000</v>
      </c>
      <c r="G41" s="115">
        <f>'Distt.Minor'!G269</f>
        <v>64160000</v>
      </c>
      <c r="H41" s="115">
        <f>'Distt.Minor'!H269</f>
        <v>3500</v>
      </c>
    </row>
    <row r="42" spans="1:8" ht="16.5" customHeight="1">
      <c r="A42" s="104">
        <v>15</v>
      </c>
      <c r="B42" s="174" t="s">
        <v>266</v>
      </c>
      <c r="C42" s="115">
        <f>'Distt.Minor'!C397</f>
        <v>0</v>
      </c>
      <c r="D42" s="115">
        <f>'Distt.Minor'!D397</f>
        <v>0</v>
      </c>
      <c r="E42" s="115">
        <f>'Distt.Minor'!E397</f>
        <v>7000</v>
      </c>
      <c r="F42" s="115">
        <f>'Distt.Minor'!F397</f>
        <v>343000</v>
      </c>
      <c r="G42" s="115">
        <f>'Distt.Minor'!G397</f>
        <v>300000</v>
      </c>
      <c r="H42" s="115">
        <f>'Distt.Minor'!H397</f>
        <v>10</v>
      </c>
    </row>
    <row r="43" spans="1:8" ht="16.5" customHeight="1">
      <c r="A43" s="104">
        <v>16</v>
      </c>
      <c r="B43" s="174" t="s">
        <v>347</v>
      </c>
      <c r="C43" s="88">
        <f>'Distt.Minor'!C322</f>
        <v>0</v>
      </c>
      <c r="D43" s="88">
        <f>'Distt.Minor'!D322</f>
        <v>0</v>
      </c>
      <c r="E43" s="88">
        <f>'Distt.Minor'!E322</f>
        <v>0</v>
      </c>
      <c r="F43" s="88">
        <f>'Distt.Minor'!F322</f>
        <v>0</v>
      </c>
      <c r="G43" s="88">
        <f>'Distt.Minor'!G322</f>
        <v>14478000</v>
      </c>
      <c r="H43" s="88">
        <f>'Distt.Minor'!H322</f>
        <v>700</v>
      </c>
    </row>
    <row r="44" spans="1:8" ht="16.5" customHeight="1">
      <c r="A44" s="104">
        <v>17</v>
      </c>
      <c r="B44" s="174" t="s">
        <v>293</v>
      </c>
      <c r="C44" s="115">
        <f>'Distt.Minor'!C359</f>
        <v>0</v>
      </c>
      <c r="D44" s="115">
        <f>'Distt.Minor'!D359</f>
        <v>0</v>
      </c>
      <c r="E44" s="115">
        <f>'Distt.Minor'!E359</f>
        <v>0</v>
      </c>
      <c r="F44" s="115">
        <f>'Distt.Minor'!F359</f>
        <v>0</v>
      </c>
      <c r="G44" s="115">
        <f>'Distt.Minor'!G359</f>
        <v>420000</v>
      </c>
      <c r="H44" s="115">
        <f>'Distt.Minor'!H359</f>
        <v>0</v>
      </c>
    </row>
    <row r="45" spans="1:8" ht="16.5" customHeight="1">
      <c r="A45" s="104">
        <v>18</v>
      </c>
      <c r="B45" s="174" t="s">
        <v>270</v>
      </c>
      <c r="C45" s="104">
        <f>'Distt.Minor'!C476</f>
        <v>0</v>
      </c>
      <c r="D45" s="104">
        <f>'Distt.Minor'!D476</f>
        <v>0</v>
      </c>
      <c r="E45" s="104">
        <f>'Distt.Minor'!E476</f>
        <v>0</v>
      </c>
      <c r="F45" s="104">
        <f>'Distt.Minor'!F476</f>
        <v>0</v>
      </c>
      <c r="G45" s="104">
        <f>'Distt.Minor'!G476</f>
        <v>25200000</v>
      </c>
      <c r="H45" s="104">
        <f>'Distt.Minor'!H476</f>
        <v>0</v>
      </c>
    </row>
    <row r="46" spans="1:8" ht="16.5" customHeight="1">
      <c r="A46" s="104">
        <v>19</v>
      </c>
      <c r="B46" s="174" t="s">
        <v>357</v>
      </c>
      <c r="C46" s="179">
        <f>'Distt.Minor'!C462</f>
        <v>0</v>
      </c>
      <c r="D46" s="179">
        <f>'Distt.Minor'!D462</f>
        <v>0</v>
      </c>
      <c r="E46" s="179">
        <f>'Distt.Minor'!E462</f>
        <v>4636800</v>
      </c>
      <c r="F46" s="179">
        <f>'Distt.Minor'!F462</f>
        <v>3964464000</v>
      </c>
      <c r="G46" s="179">
        <f>'Distt.Minor'!G462</f>
        <v>151400000</v>
      </c>
      <c r="H46" s="179">
        <f>'Distt.Minor'!H462</f>
        <v>8</v>
      </c>
    </row>
    <row r="47" spans="1:8" ht="16.5" customHeight="1">
      <c r="A47" s="104">
        <v>20</v>
      </c>
      <c r="B47" s="174" t="s">
        <v>284</v>
      </c>
      <c r="C47" s="89">
        <f>'Distt.Minor'!C508</f>
        <v>0</v>
      </c>
      <c r="D47" s="89">
        <f>'Distt.Minor'!D508</f>
        <v>0</v>
      </c>
      <c r="E47" s="89">
        <f>'Distt.Minor'!E508</f>
        <v>29600</v>
      </c>
      <c r="F47" s="89">
        <f>'Distt.Minor'!F508</f>
        <v>29600000</v>
      </c>
      <c r="G47" s="89">
        <f>'Distt.Minor'!G508</f>
        <v>740000</v>
      </c>
      <c r="H47" s="89">
        <f>'Distt.Minor'!H508</f>
        <v>225</v>
      </c>
    </row>
    <row r="48" spans="1:8" ht="16.5" customHeight="1">
      <c r="A48" s="997" t="s">
        <v>49</v>
      </c>
      <c r="B48" s="998"/>
      <c r="C48" s="38">
        <f aca="true" t="shared" si="3" ref="C48:H48">SUM(C28:C47)</f>
        <v>11</v>
      </c>
      <c r="D48" s="37">
        <f t="shared" si="3"/>
        <v>201.53</v>
      </c>
      <c r="E48" s="36">
        <f t="shared" si="3"/>
        <v>18018397.4</v>
      </c>
      <c r="F48" s="36">
        <f t="shared" si="3"/>
        <v>12065392850</v>
      </c>
      <c r="G48" s="36">
        <f t="shared" si="3"/>
        <v>564895999</v>
      </c>
      <c r="H48" s="36">
        <f t="shared" si="3"/>
        <v>10816</v>
      </c>
    </row>
    <row r="49" spans="1:8" ht="16.5" customHeight="1">
      <c r="A49" s="119"/>
      <c r="B49" s="119"/>
      <c r="C49" s="119"/>
      <c r="D49" s="119"/>
      <c r="E49" s="119"/>
      <c r="F49" s="119"/>
      <c r="G49" s="119"/>
      <c r="H49" s="119"/>
    </row>
    <row r="50" spans="1:8" ht="16.5" customHeight="1">
      <c r="A50" s="837" t="s">
        <v>24</v>
      </c>
      <c r="B50" s="837"/>
      <c r="C50" s="837"/>
      <c r="D50" s="837"/>
      <c r="E50" s="837"/>
      <c r="F50" s="837"/>
      <c r="G50" s="837"/>
      <c r="H50" s="837"/>
    </row>
    <row r="51" spans="1:8" ht="16.5" customHeight="1">
      <c r="A51" s="826" t="s">
        <v>2</v>
      </c>
      <c r="B51" s="828" t="s">
        <v>276</v>
      </c>
      <c r="C51" s="264" t="s">
        <v>4</v>
      </c>
      <c r="D51" s="264" t="s">
        <v>5</v>
      </c>
      <c r="E51" s="264" t="s">
        <v>6</v>
      </c>
      <c r="F51" s="264" t="s">
        <v>7</v>
      </c>
      <c r="G51" s="264" t="s">
        <v>8</v>
      </c>
      <c r="H51" s="264" t="s">
        <v>9</v>
      </c>
    </row>
    <row r="52" spans="1:8" ht="16.5" customHeight="1">
      <c r="A52" s="827"/>
      <c r="B52" s="829"/>
      <c r="C52" s="4" t="s">
        <v>10</v>
      </c>
      <c r="D52" s="4" t="s">
        <v>77</v>
      </c>
      <c r="E52" s="4" t="s">
        <v>78</v>
      </c>
      <c r="F52" s="57" t="s">
        <v>79</v>
      </c>
      <c r="G52" s="57" t="s">
        <v>79</v>
      </c>
      <c r="H52" s="4" t="s">
        <v>12</v>
      </c>
    </row>
    <row r="53" spans="1:8" ht="16.5" customHeight="1">
      <c r="A53" s="104">
        <v>1</v>
      </c>
      <c r="B53" s="178" t="s">
        <v>251</v>
      </c>
      <c r="C53" s="173">
        <f>'Distt.Minor'!C111</f>
        <v>4</v>
      </c>
      <c r="D53" s="173">
        <f>'Distt.Minor'!D111</f>
        <v>18.9</v>
      </c>
      <c r="E53" s="173">
        <f>'Distt.Minor'!E111</f>
        <v>0</v>
      </c>
      <c r="F53" s="173">
        <f>'Distt.Minor'!F111</f>
        <v>0</v>
      </c>
      <c r="G53" s="173">
        <f>'Distt.Minor'!G111</f>
        <v>0</v>
      </c>
      <c r="H53" s="173">
        <f>'Distt.Minor'!H111</f>
        <v>0</v>
      </c>
    </row>
    <row r="54" spans="1:8" ht="16.5" customHeight="1">
      <c r="A54" s="104">
        <v>2</v>
      </c>
      <c r="B54" s="180" t="s">
        <v>262</v>
      </c>
      <c r="C54" s="179">
        <f>'Distt.Minor'!C324</f>
        <v>4</v>
      </c>
      <c r="D54" s="179">
        <f>'Distt.Minor'!D324</f>
        <v>19.88</v>
      </c>
      <c r="E54" s="179">
        <f>'Distt.Minor'!E324</f>
        <v>0</v>
      </c>
      <c r="F54" s="179">
        <f>'Distt.Minor'!F324</f>
        <v>0</v>
      </c>
      <c r="G54" s="179">
        <f>'Distt.Minor'!G324</f>
        <v>30000</v>
      </c>
      <c r="H54" s="179">
        <f>'Distt.Minor'!H324</f>
        <v>40</v>
      </c>
    </row>
    <row r="55" spans="1:8" ht="16.5" customHeight="1">
      <c r="A55" s="104">
        <v>3</v>
      </c>
      <c r="B55" s="178" t="s">
        <v>258</v>
      </c>
      <c r="C55" s="181">
        <f>'Distt.Minor'!C267</f>
        <v>1</v>
      </c>
      <c r="D55" s="181">
        <f>'Distt.Minor'!D267</f>
        <v>296.41</v>
      </c>
      <c r="E55" s="181">
        <f>'Distt.Minor'!E267</f>
        <v>0</v>
      </c>
      <c r="F55" s="181">
        <f>'Distt.Minor'!F267</f>
        <v>0</v>
      </c>
      <c r="G55" s="181">
        <f>'Distt.Minor'!G267</f>
        <v>0</v>
      </c>
      <c r="H55" s="181">
        <f>'Distt.Minor'!H267</f>
        <v>0</v>
      </c>
    </row>
    <row r="56" spans="1:8" ht="16.5" customHeight="1">
      <c r="A56" s="104">
        <v>4</v>
      </c>
      <c r="B56" s="178" t="s">
        <v>354</v>
      </c>
      <c r="C56" s="126">
        <f>'Distt.Minor'!C423</f>
        <v>0</v>
      </c>
      <c r="D56" s="126">
        <f>'Distt.Minor'!D423</f>
        <v>0</v>
      </c>
      <c r="E56" s="126">
        <f>'Distt.Minor'!E423</f>
        <v>0</v>
      </c>
      <c r="F56" s="126">
        <f>'Distt.Minor'!F423</f>
        <v>0</v>
      </c>
      <c r="G56" s="126">
        <f>'Distt.Minor'!G423</f>
        <v>130000</v>
      </c>
      <c r="H56" s="126">
        <f>'Distt.Minor'!H423</f>
        <v>0</v>
      </c>
    </row>
    <row r="57" spans="1:8" ht="16.5" customHeight="1">
      <c r="A57" s="104">
        <v>5</v>
      </c>
      <c r="B57" s="178" t="s">
        <v>281</v>
      </c>
      <c r="C57" s="182">
        <f>'Distt.Minor'!C435</f>
        <v>5</v>
      </c>
      <c r="D57" s="182">
        <f>'Distt.Minor'!D435</f>
        <v>23.1</v>
      </c>
      <c r="E57" s="182">
        <f>'Distt.Minor'!E435</f>
        <v>0</v>
      </c>
      <c r="F57" s="182">
        <f>'Distt.Minor'!F435</f>
        <v>0</v>
      </c>
      <c r="G57" s="182">
        <f>'Distt.Minor'!G435</f>
        <v>49656</v>
      </c>
      <c r="H57" s="182">
        <f>'Distt.Minor'!H435</f>
        <v>0</v>
      </c>
    </row>
    <row r="58" spans="1:8" ht="16.5" customHeight="1">
      <c r="A58" s="104">
        <v>6</v>
      </c>
      <c r="B58" s="178" t="s">
        <v>270</v>
      </c>
      <c r="C58" s="90">
        <f>'Distt.Minor'!C479</f>
        <v>8</v>
      </c>
      <c r="D58" s="90">
        <f>'Distt.Minor'!D479</f>
        <v>107.243</v>
      </c>
      <c r="E58" s="90">
        <f>'Distt.Minor'!E479</f>
        <v>0</v>
      </c>
      <c r="F58" s="90">
        <f>'Distt.Minor'!F479</f>
        <v>0</v>
      </c>
      <c r="G58" s="90">
        <f>'Distt.Minor'!G479</f>
        <v>187426</v>
      </c>
      <c r="H58" s="90">
        <f>'Distt.Minor'!H479</f>
        <v>0</v>
      </c>
    </row>
    <row r="59" spans="1:8" ht="16.5" customHeight="1">
      <c r="A59" s="104">
        <v>7</v>
      </c>
      <c r="B59" s="178" t="s">
        <v>271</v>
      </c>
      <c r="C59" s="176">
        <f>'Distt.Minor'!C497</f>
        <v>4</v>
      </c>
      <c r="D59" s="176">
        <f>'Distt.Minor'!D497</f>
        <v>216.03</v>
      </c>
      <c r="E59" s="176">
        <f>'Distt.Minor'!E497</f>
        <v>26500</v>
      </c>
      <c r="F59" s="176">
        <f>'Distt.Minor'!F497</f>
        <v>24645000</v>
      </c>
      <c r="G59" s="176">
        <f>'Distt.Minor'!G497</f>
        <v>3617000</v>
      </c>
      <c r="H59" s="176">
        <f>'Distt.Minor'!H497</f>
        <v>525</v>
      </c>
    </row>
    <row r="60" spans="1:8" ht="16.5" customHeight="1">
      <c r="A60" s="104">
        <v>8</v>
      </c>
      <c r="B60" s="178" t="s">
        <v>273</v>
      </c>
      <c r="C60" s="173">
        <f>'Distt.Minor'!C535</f>
        <v>13</v>
      </c>
      <c r="D60" s="173">
        <f>'Distt.Minor'!D535</f>
        <v>207.2</v>
      </c>
      <c r="E60" s="173">
        <f>'Distt.Minor'!E535</f>
        <v>41155</v>
      </c>
      <c r="F60" s="173">
        <f>'Distt.Minor'!F535</f>
        <v>15229150</v>
      </c>
      <c r="G60" s="173">
        <f>'Distt.Minor'!G535</f>
        <v>7152000</v>
      </c>
      <c r="H60" s="173">
        <f>'Distt.Minor'!H535</f>
        <v>69</v>
      </c>
    </row>
    <row r="61" spans="1:8" ht="16.5" customHeight="1">
      <c r="A61" s="997" t="s">
        <v>49</v>
      </c>
      <c r="B61" s="998"/>
      <c r="C61" s="6">
        <f aca="true" t="shared" si="4" ref="C61:H61">SUM(C53:C60)</f>
        <v>39</v>
      </c>
      <c r="D61" s="7">
        <f t="shared" si="4"/>
        <v>888.7630000000001</v>
      </c>
      <c r="E61" s="7">
        <f t="shared" si="4"/>
        <v>67655</v>
      </c>
      <c r="F61" s="9">
        <f t="shared" si="4"/>
        <v>39874150</v>
      </c>
      <c r="G61" s="9">
        <f t="shared" si="4"/>
        <v>11166082</v>
      </c>
      <c r="H61" s="6">
        <f t="shared" si="4"/>
        <v>634</v>
      </c>
    </row>
    <row r="62" spans="1:8" ht="16.5" customHeight="1">
      <c r="A62" s="108"/>
      <c r="B62" s="10"/>
      <c r="C62" s="11"/>
      <c r="D62" s="12"/>
      <c r="E62" s="13"/>
      <c r="F62" s="13"/>
      <c r="G62" s="13"/>
      <c r="H62" s="11"/>
    </row>
    <row r="63" spans="1:8" ht="16.5" customHeight="1">
      <c r="A63" s="837" t="s">
        <v>25</v>
      </c>
      <c r="B63" s="837"/>
      <c r="C63" s="837"/>
      <c r="D63" s="837"/>
      <c r="E63" s="837"/>
      <c r="F63" s="837"/>
      <c r="G63" s="837"/>
      <c r="H63" s="837"/>
    </row>
    <row r="64" spans="1:8" ht="16.5" customHeight="1">
      <c r="A64" s="826" t="s">
        <v>2</v>
      </c>
      <c r="B64" s="828" t="s">
        <v>276</v>
      </c>
      <c r="C64" s="264" t="s">
        <v>4</v>
      </c>
      <c r="D64" s="264" t="s">
        <v>5</v>
      </c>
      <c r="E64" s="264" t="s">
        <v>6</v>
      </c>
      <c r="F64" s="264" t="s">
        <v>7</v>
      </c>
      <c r="G64" s="264" t="s">
        <v>8</v>
      </c>
      <c r="H64" s="264" t="s">
        <v>9</v>
      </c>
    </row>
    <row r="65" spans="1:8" ht="16.5" customHeight="1">
      <c r="A65" s="827"/>
      <c r="B65" s="829"/>
      <c r="C65" s="4" t="s">
        <v>10</v>
      </c>
      <c r="D65" s="4" t="s">
        <v>77</v>
      </c>
      <c r="E65" s="4" t="s">
        <v>78</v>
      </c>
      <c r="F65" s="57" t="s">
        <v>79</v>
      </c>
      <c r="G65" s="57" t="s">
        <v>79</v>
      </c>
      <c r="H65" s="4" t="s">
        <v>12</v>
      </c>
    </row>
    <row r="66" spans="1:8" ht="16.5" customHeight="1">
      <c r="A66" s="104">
        <v>1</v>
      </c>
      <c r="B66" s="178" t="s">
        <v>249</v>
      </c>
      <c r="C66" s="173">
        <f>'Distt.Minor'!C64</f>
        <v>3</v>
      </c>
      <c r="D66" s="173">
        <f>'Distt.Minor'!D64</f>
        <v>14.9</v>
      </c>
      <c r="E66" s="173">
        <f>'Distt.Minor'!E64</f>
        <v>0</v>
      </c>
      <c r="F66" s="173">
        <f>'Distt.Minor'!F64</f>
        <v>0</v>
      </c>
      <c r="G66" s="173">
        <f>'Distt.Minor'!G64</f>
        <v>132375</v>
      </c>
      <c r="H66" s="173">
        <f>'Distt.Minor'!H64</f>
        <v>3</v>
      </c>
    </row>
    <row r="67" spans="1:8" ht="16.5" customHeight="1">
      <c r="A67" s="104">
        <v>2</v>
      </c>
      <c r="B67" s="178" t="s">
        <v>251</v>
      </c>
      <c r="C67" s="173">
        <f>'Distt.Minor'!C112</f>
        <v>27</v>
      </c>
      <c r="D67" s="173">
        <f>'Distt.Minor'!D112</f>
        <v>423.492</v>
      </c>
      <c r="E67" s="173">
        <f>'Distt.Minor'!E112</f>
        <v>187765</v>
      </c>
      <c r="F67" s="173">
        <f>'Distt.Minor'!F112</f>
        <v>73874000</v>
      </c>
      <c r="G67" s="173">
        <f>'Distt.Minor'!G112</f>
        <v>12967967</v>
      </c>
      <c r="H67" s="173">
        <f>'Distt.Minor'!H112</f>
        <v>260</v>
      </c>
    </row>
    <row r="68" spans="1:8" ht="16.5" customHeight="1">
      <c r="A68" s="104">
        <v>3</v>
      </c>
      <c r="B68" s="178" t="s">
        <v>254</v>
      </c>
      <c r="C68" s="176">
        <f>'Distt.Minor'!C172</f>
        <v>12</v>
      </c>
      <c r="D68" s="176">
        <f>'Distt.Minor'!D172</f>
        <v>193.5761</v>
      </c>
      <c r="E68" s="176">
        <f>'Distt.Minor'!E172</f>
        <v>286590.3</v>
      </c>
      <c r="F68" s="176">
        <f>'Distt.Minor'!F172</f>
        <v>101076118</v>
      </c>
      <c r="G68" s="176">
        <f>'Distt.Minor'!G172</f>
        <v>13456671</v>
      </c>
      <c r="H68" s="176">
        <f>'Distt.Minor'!H172</f>
        <v>295</v>
      </c>
    </row>
    <row r="69" spans="1:8" ht="16.5" customHeight="1">
      <c r="A69" s="104">
        <v>4</v>
      </c>
      <c r="B69" s="178" t="s">
        <v>258</v>
      </c>
      <c r="C69" s="173">
        <f>'Distt.Minor'!C272+'Distt.Minor'!C274</f>
        <v>9</v>
      </c>
      <c r="D69" s="173">
        <f>'Distt.Minor'!D272+'Distt.Minor'!D274</f>
        <v>1859.9712</v>
      </c>
      <c r="E69" s="173">
        <f>'Distt.Minor'!E272+'Distt.Minor'!E274</f>
        <v>73228.53</v>
      </c>
      <c r="F69" s="173">
        <f>'Distt.Minor'!F272+'Distt.Minor'!F274</f>
        <v>35222922.93</v>
      </c>
      <c r="G69" s="173">
        <f>'Distt.Minor'!G272+'Distt.Minor'!G274</f>
        <v>4505000</v>
      </c>
      <c r="H69" s="173">
        <f>'Distt.Minor'!H272+'Distt.Minor'!H274</f>
        <v>200</v>
      </c>
    </row>
    <row r="70" spans="1:8" ht="16.5" customHeight="1">
      <c r="A70" s="104">
        <v>5</v>
      </c>
      <c r="B70" s="178" t="s">
        <v>279</v>
      </c>
      <c r="C70" s="89">
        <f>'Distt.Minor'!C360</f>
        <v>10</v>
      </c>
      <c r="D70" s="89">
        <f>'Distt.Minor'!D360</f>
        <v>66.6873</v>
      </c>
      <c r="E70" s="89">
        <f>'Distt.Minor'!E360</f>
        <v>30433</v>
      </c>
      <c r="F70" s="89">
        <f>'Distt.Minor'!F360</f>
        <v>21303100</v>
      </c>
      <c r="G70" s="89">
        <f>'Distt.Minor'!G360</f>
        <v>1826000</v>
      </c>
      <c r="H70" s="89">
        <f>'Distt.Minor'!H360</f>
        <v>140</v>
      </c>
    </row>
    <row r="71" spans="1:8" ht="16.5" customHeight="1">
      <c r="A71" s="104">
        <v>6</v>
      </c>
      <c r="B71" s="178" t="s">
        <v>265</v>
      </c>
      <c r="C71" s="183">
        <f>'Distt.Minor'!C388</f>
        <v>172</v>
      </c>
      <c r="D71" s="183">
        <f>'Distt.Minor'!D388</f>
        <v>808.0524</v>
      </c>
      <c r="E71" s="183">
        <f>'Distt.Minor'!E388</f>
        <v>970880</v>
      </c>
      <c r="F71" s="183">
        <f>'Distt.Minor'!F388</f>
        <v>374760000</v>
      </c>
      <c r="G71" s="183">
        <f>'Distt.Minor'!G388</f>
        <v>50455600</v>
      </c>
      <c r="H71" s="183">
        <f>'Distt.Minor'!H388</f>
        <v>2245</v>
      </c>
    </row>
    <row r="72" spans="1:8" ht="16.5" customHeight="1">
      <c r="A72" s="104">
        <v>7</v>
      </c>
      <c r="B72" s="178" t="s">
        <v>266</v>
      </c>
      <c r="C72" s="173">
        <f>'Distt.Minor'!C405</f>
        <v>24</v>
      </c>
      <c r="D72" s="173">
        <f>'Distt.Minor'!D405</f>
        <v>551</v>
      </c>
      <c r="E72" s="173">
        <f>'Distt.Minor'!E405</f>
        <v>5110400</v>
      </c>
      <c r="F72" s="173">
        <f>'Distt.Minor'!F405</f>
        <v>1788640000</v>
      </c>
      <c r="G72" s="173">
        <f>'Distt.Minor'!G405</f>
        <v>23000000</v>
      </c>
      <c r="H72" s="173">
        <f>'Distt.Minor'!H405</f>
        <v>500</v>
      </c>
    </row>
    <row r="73" spans="1:8" ht="16.5" customHeight="1">
      <c r="A73" s="104">
        <v>8</v>
      </c>
      <c r="B73" s="178" t="s">
        <v>352</v>
      </c>
      <c r="C73" s="104">
        <f>'Distt.Minor'!C454</f>
        <v>4</v>
      </c>
      <c r="D73" s="104">
        <f>'Distt.Minor'!D454</f>
        <v>19.0194</v>
      </c>
      <c r="E73" s="104">
        <f>'Distt.Minor'!E454</f>
        <v>0</v>
      </c>
      <c r="F73" s="104">
        <f>'Distt.Minor'!F454</f>
        <v>0</v>
      </c>
      <c r="G73" s="104">
        <f>'Distt.Minor'!G454</f>
        <v>15000</v>
      </c>
      <c r="H73" s="104">
        <f>'Distt.Minor'!H454</f>
        <v>0</v>
      </c>
    </row>
    <row r="74" spans="1:8" ht="16.5" customHeight="1">
      <c r="A74" s="104">
        <v>9</v>
      </c>
      <c r="B74" s="5" t="s">
        <v>273</v>
      </c>
      <c r="C74" s="126">
        <f>'Distt.Minor'!C534</f>
        <v>4</v>
      </c>
      <c r="D74" s="126">
        <f>'Distt.Minor'!D534</f>
        <v>137.2</v>
      </c>
      <c r="E74" s="126">
        <f>'Distt.Minor'!E534</f>
        <v>340</v>
      </c>
      <c r="F74" s="126">
        <f>'Distt.Minor'!F534</f>
        <v>153000</v>
      </c>
      <c r="G74" s="126">
        <f>'Distt.Minor'!G534</f>
        <v>17000</v>
      </c>
      <c r="H74" s="126">
        <f>'Distt.Minor'!H534</f>
        <v>24</v>
      </c>
    </row>
    <row r="75" spans="1:8" ht="16.5" customHeight="1">
      <c r="A75" s="997" t="s">
        <v>49</v>
      </c>
      <c r="B75" s="998"/>
      <c r="C75" s="6">
        <f aca="true" t="shared" si="5" ref="C75:H75">SUM(C66:C74)</f>
        <v>265</v>
      </c>
      <c r="D75" s="7">
        <f t="shared" si="5"/>
        <v>4073.8984</v>
      </c>
      <c r="E75" s="7">
        <f t="shared" si="5"/>
        <v>6659636.83</v>
      </c>
      <c r="F75" s="20">
        <f t="shared" si="5"/>
        <v>2395029140.9300003</v>
      </c>
      <c r="G75" s="9">
        <f t="shared" si="5"/>
        <v>106375613</v>
      </c>
      <c r="H75" s="9">
        <f t="shared" si="5"/>
        <v>3667</v>
      </c>
    </row>
    <row r="76" spans="1:8" ht="16.5" customHeight="1">
      <c r="A76" s="135"/>
      <c r="B76" s="135"/>
      <c r="C76" s="136"/>
      <c r="D76" s="137"/>
      <c r="E76" s="137"/>
      <c r="F76" s="138"/>
      <c r="G76" s="139"/>
      <c r="H76" s="139"/>
    </row>
    <row r="77" spans="1:8" ht="16.5" customHeight="1">
      <c r="A77" s="119"/>
      <c r="B77" s="119"/>
      <c r="C77" s="119"/>
      <c r="D77" s="34" t="s">
        <v>54</v>
      </c>
      <c r="E77" s="119"/>
      <c r="F77" s="119"/>
      <c r="G77" s="119"/>
      <c r="H77" s="119"/>
    </row>
    <row r="78" spans="1:8" ht="16.5" customHeight="1">
      <c r="A78" s="826" t="s">
        <v>2</v>
      </c>
      <c r="B78" s="828" t="s">
        <v>276</v>
      </c>
      <c r="C78" s="264" t="s">
        <v>4</v>
      </c>
      <c r="D78" s="264" t="s">
        <v>5</v>
      </c>
      <c r="E78" s="264" t="s">
        <v>6</v>
      </c>
      <c r="F78" s="264" t="s">
        <v>7</v>
      </c>
      <c r="G78" s="264" t="s">
        <v>8</v>
      </c>
      <c r="H78" s="264" t="s">
        <v>9</v>
      </c>
    </row>
    <row r="79" spans="1:8" ht="16.5" customHeight="1">
      <c r="A79" s="827"/>
      <c r="B79" s="829"/>
      <c r="C79" s="4" t="s">
        <v>10</v>
      </c>
      <c r="D79" s="4" t="s">
        <v>51</v>
      </c>
      <c r="E79" s="4" t="s">
        <v>78</v>
      </c>
      <c r="F79" s="57" t="s">
        <v>79</v>
      </c>
      <c r="G79" s="57" t="s">
        <v>79</v>
      </c>
      <c r="H79" s="4" t="s">
        <v>12</v>
      </c>
    </row>
    <row r="80" spans="1:8" ht="16.5" customHeight="1">
      <c r="A80" s="104">
        <v>1</v>
      </c>
      <c r="B80" s="174" t="s">
        <v>277</v>
      </c>
      <c r="C80" s="115">
        <f>'Distt.Minor'!C30</f>
        <v>1</v>
      </c>
      <c r="D80" s="115">
        <f>'Distt.Minor'!D30</f>
        <v>1</v>
      </c>
      <c r="E80" s="115">
        <f>'Distt.Minor'!E30</f>
        <v>0</v>
      </c>
      <c r="F80" s="115">
        <f>'Distt.Minor'!F30</f>
        <v>0</v>
      </c>
      <c r="G80" s="115">
        <f>'Distt.Minor'!G30</f>
        <v>77000</v>
      </c>
      <c r="H80" s="115">
        <f>'Distt.Minor'!H30</f>
        <v>0</v>
      </c>
    </row>
    <row r="81" spans="1:8" ht="16.5" customHeight="1">
      <c r="A81" s="104">
        <v>2</v>
      </c>
      <c r="B81" s="174" t="s">
        <v>250</v>
      </c>
      <c r="C81" s="184">
        <f>'Distt.Minor'!C88</f>
        <v>1</v>
      </c>
      <c r="D81" s="184">
        <f>'Distt.Minor'!D88</f>
        <v>0.71</v>
      </c>
      <c r="E81" s="184">
        <f>'Distt.Minor'!E88</f>
        <v>34</v>
      </c>
      <c r="F81" s="184">
        <f>'Distt.Minor'!F88</f>
        <v>4590</v>
      </c>
      <c r="G81" s="184">
        <f>'Distt.Minor'!G88</f>
        <v>27000</v>
      </c>
      <c r="H81" s="184">
        <f>'Distt.Minor'!H88</f>
        <v>9</v>
      </c>
    </row>
    <row r="82" spans="1:8" ht="16.5" customHeight="1">
      <c r="A82" s="997" t="s">
        <v>49</v>
      </c>
      <c r="B82" s="998"/>
      <c r="C82" s="38">
        <f aca="true" t="shared" si="6" ref="C82:H82">SUM(C80:C81)</f>
        <v>2</v>
      </c>
      <c r="D82" s="37">
        <f t="shared" si="6"/>
        <v>1.71</v>
      </c>
      <c r="E82" s="36">
        <f t="shared" si="6"/>
        <v>34</v>
      </c>
      <c r="F82" s="36">
        <f t="shared" si="6"/>
        <v>4590</v>
      </c>
      <c r="G82" s="36">
        <f t="shared" si="6"/>
        <v>104000</v>
      </c>
      <c r="H82" s="36">
        <f t="shared" si="6"/>
        <v>9</v>
      </c>
    </row>
    <row r="83" spans="1:8" ht="16.5" customHeight="1">
      <c r="A83" s="119"/>
      <c r="B83" s="119"/>
      <c r="C83" s="119"/>
      <c r="D83" s="119"/>
      <c r="E83" s="119"/>
      <c r="F83" s="119"/>
      <c r="G83" s="119"/>
      <c r="H83" s="119"/>
    </row>
    <row r="84" spans="1:8" ht="16.5" customHeight="1">
      <c r="A84" s="119"/>
      <c r="B84" s="119"/>
      <c r="C84" s="119"/>
      <c r="D84" s="34" t="s">
        <v>55</v>
      </c>
      <c r="E84" s="119"/>
      <c r="F84" s="119"/>
      <c r="G84" s="119"/>
      <c r="H84" s="119"/>
    </row>
    <row r="85" spans="1:8" ht="16.5" customHeight="1">
      <c r="A85" s="826" t="s">
        <v>2</v>
      </c>
      <c r="B85" s="828" t="s">
        <v>276</v>
      </c>
      <c r="C85" s="264" t="s">
        <v>4</v>
      </c>
      <c r="D85" s="264" t="s">
        <v>5</v>
      </c>
      <c r="E85" s="264" t="s">
        <v>6</v>
      </c>
      <c r="F85" s="264" t="s">
        <v>7</v>
      </c>
      <c r="G85" s="264" t="s">
        <v>8</v>
      </c>
      <c r="H85" s="264" t="s">
        <v>9</v>
      </c>
    </row>
    <row r="86" spans="1:8" ht="16.5" customHeight="1">
      <c r="A86" s="827"/>
      <c r="B86" s="829"/>
      <c r="C86" s="4" t="s">
        <v>10</v>
      </c>
      <c r="D86" s="4" t="s">
        <v>51</v>
      </c>
      <c r="E86" s="4" t="s">
        <v>78</v>
      </c>
      <c r="F86" s="57" t="s">
        <v>79</v>
      </c>
      <c r="G86" s="57" t="s">
        <v>79</v>
      </c>
      <c r="H86" s="4" t="s">
        <v>12</v>
      </c>
    </row>
    <row r="87" spans="1:8" ht="16.5" customHeight="1">
      <c r="A87" s="104">
        <v>1</v>
      </c>
      <c r="B87" s="174" t="s">
        <v>350</v>
      </c>
      <c r="C87" s="89">
        <f>'Distt.Minor'!C164</f>
        <v>3</v>
      </c>
      <c r="D87" s="89">
        <f>'Distt.Minor'!D164</f>
        <v>2.02</v>
      </c>
      <c r="E87" s="89">
        <f>'Distt.Minor'!E164</f>
        <v>0</v>
      </c>
      <c r="F87" s="89">
        <f>'Distt.Minor'!F164</f>
        <v>0</v>
      </c>
      <c r="G87" s="89">
        <f>'Distt.Minor'!G164</f>
        <v>172832</v>
      </c>
      <c r="H87" s="89">
        <f>'Distt.Minor'!H164</f>
        <v>3</v>
      </c>
    </row>
    <row r="88" spans="1:8" ht="16.5" customHeight="1">
      <c r="A88" s="104">
        <v>2</v>
      </c>
      <c r="B88" s="174" t="s">
        <v>268</v>
      </c>
      <c r="C88" s="115">
        <f>'Distt.Minor'!C433</f>
        <v>27</v>
      </c>
      <c r="D88" s="115">
        <f>'Distt.Minor'!D433</f>
        <v>28.53</v>
      </c>
      <c r="E88" s="115">
        <f>'Distt.Minor'!E433</f>
        <v>110116.66</v>
      </c>
      <c r="F88" s="115">
        <f>'Distt.Minor'!F433</f>
        <v>38540831</v>
      </c>
      <c r="G88" s="115">
        <f>'Distt.Minor'!G433</f>
        <v>6607000</v>
      </c>
      <c r="H88" s="115">
        <f>'Distt.Minor'!H433</f>
        <v>1050</v>
      </c>
    </row>
    <row r="89" spans="1:8" ht="16.5" customHeight="1">
      <c r="A89" s="997" t="s">
        <v>49</v>
      </c>
      <c r="B89" s="998"/>
      <c r="C89" s="38">
        <f aca="true" t="shared" si="7" ref="C89:H89">SUM(C87:C88)</f>
        <v>30</v>
      </c>
      <c r="D89" s="37">
        <f t="shared" si="7"/>
        <v>30.55</v>
      </c>
      <c r="E89" s="36">
        <f t="shared" si="7"/>
        <v>110116.66</v>
      </c>
      <c r="F89" s="38">
        <f t="shared" si="7"/>
        <v>38540831</v>
      </c>
      <c r="G89" s="36">
        <f t="shared" si="7"/>
        <v>6779832</v>
      </c>
      <c r="H89" s="36">
        <f t="shared" si="7"/>
        <v>1053</v>
      </c>
    </row>
    <row r="90" spans="1:8" ht="16.5" customHeight="1">
      <c r="A90" s="119"/>
      <c r="B90" s="119"/>
      <c r="C90" s="119"/>
      <c r="D90" s="119"/>
      <c r="E90" s="119"/>
      <c r="F90" s="119"/>
      <c r="G90" s="119"/>
      <c r="H90" s="119"/>
    </row>
    <row r="91" spans="1:8" ht="16.5" customHeight="1">
      <c r="A91" s="837" t="s">
        <v>26</v>
      </c>
      <c r="B91" s="837"/>
      <c r="C91" s="837"/>
      <c r="D91" s="837"/>
      <c r="E91" s="837"/>
      <c r="F91" s="837"/>
      <c r="G91" s="837"/>
      <c r="H91" s="837"/>
    </row>
    <row r="92" spans="1:8" ht="16.5" customHeight="1">
      <c r="A92" s="826" t="s">
        <v>2</v>
      </c>
      <c r="B92" s="828" t="s">
        <v>276</v>
      </c>
      <c r="C92" s="264" t="s">
        <v>4</v>
      </c>
      <c r="D92" s="264" t="s">
        <v>5</v>
      </c>
      <c r="E92" s="264" t="s">
        <v>6</v>
      </c>
      <c r="F92" s="264" t="s">
        <v>7</v>
      </c>
      <c r="G92" s="264" t="s">
        <v>8</v>
      </c>
      <c r="H92" s="264" t="s">
        <v>9</v>
      </c>
    </row>
    <row r="93" spans="1:8" ht="16.5" customHeight="1">
      <c r="A93" s="827"/>
      <c r="B93" s="829"/>
      <c r="C93" s="4" t="s">
        <v>10</v>
      </c>
      <c r="D93" s="4" t="s">
        <v>77</v>
      </c>
      <c r="E93" s="4" t="s">
        <v>78</v>
      </c>
      <c r="F93" s="57" t="s">
        <v>79</v>
      </c>
      <c r="G93" s="57" t="s">
        <v>79</v>
      </c>
      <c r="H93" s="4" t="s">
        <v>12</v>
      </c>
    </row>
    <row r="94" spans="1:8" ht="16.5" customHeight="1">
      <c r="A94" s="104">
        <v>1</v>
      </c>
      <c r="B94" s="178" t="s">
        <v>248</v>
      </c>
      <c r="C94" s="173">
        <f>'Distt.Minor'!C49</f>
        <v>1</v>
      </c>
      <c r="D94" s="173">
        <f>'Distt.Minor'!D49</f>
        <v>71.3229</v>
      </c>
      <c r="E94" s="173">
        <f>'Distt.Minor'!E49</f>
        <v>6532</v>
      </c>
      <c r="F94" s="173">
        <f>'Distt.Minor'!F49</f>
        <v>1306400</v>
      </c>
      <c r="G94" s="173">
        <f>'Distt.Minor'!G49</f>
        <v>609000</v>
      </c>
      <c r="H94" s="173">
        <f>'Distt.Minor'!H49</f>
        <v>20</v>
      </c>
    </row>
    <row r="95" spans="1:8" ht="16.5" customHeight="1">
      <c r="A95" s="104">
        <v>2</v>
      </c>
      <c r="B95" s="178" t="s">
        <v>256</v>
      </c>
      <c r="C95" s="173">
        <f>'Distt.Minor'!C223</f>
        <v>0</v>
      </c>
      <c r="D95" s="173">
        <f>'Distt.Minor'!D223</f>
        <v>0</v>
      </c>
      <c r="E95" s="173">
        <f>'Distt.Minor'!E223</f>
        <v>5575</v>
      </c>
      <c r="F95" s="173">
        <f>'Distt.Minor'!F223</f>
        <v>3902500</v>
      </c>
      <c r="G95" s="173">
        <f>'Distt.Minor'!G223</f>
        <v>503750</v>
      </c>
      <c r="H95" s="173">
        <f>'Distt.Minor'!H223</f>
        <v>0</v>
      </c>
    </row>
    <row r="96" spans="1:8" ht="16.5" customHeight="1">
      <c r="A96" s="104">
        <v>3</v>
      </c>
      <c r="B96" s="178" t="s">
        <v>258</v>
      </c>
      <c r="C96" s="173">
        <f>'Distt.Minor'!C278</f>
        <v>2</v>
      </c>
      <c r="D96" s="173">
        <f>'Distt.Minor'!D278</f>
        <v>116.3664</v>
      </c>
      <c r="E96" s="173">
        <f>'Distt.Minor'!E278</f>
        <v>0</v>
      </c>
      <c r="F96" s="173">
        <f>'Distt.Minor'!F278</f>
        <v>0</v>
      </c>
      <c r="G96" s="173">
        <f>'Distt.Minor'!G278</f>
        <v>25000</v>
      </c>
      <c r="H96" s="173">
        <f>'Distt.Minor'!H278</f>
        <v>70</v>
      </c>
    </row>
    <row r="97" spans="1:8" ht="16.5" customHeight="1">
      <c r="A97" s="104">
        <v>4</v>
      </c>
      <c r="B97" s="178" t="s">
        <v>260</v>
      </c>
      <c r="C97" s="88">
        <f>'Distt.Minor'!C248</f>
        <v>1</v>
      </c>
      <c r="D97" s="88">
        <f>'Distt.Minor'!D248</f>
        <v>32.37</v>
      </c>
      <c r="E97" s="88">
        <f>'Distt.Minor'!E248</f>
        <v>28.2</v>
      </c>
      <c r="F97" s="88">
        <f>'Distt.Minor'!F248</f>
        <v>18330</v>
      </c>
      <c r="G97" s="88">
        <f>'Distt.Minor'!G248</f>
        <v>67000</v>
      </c>
      <c r="H97" s="88">
        <f>'Distt.Minor'!H248</f>
        <v>10</v>
      </c>
    </row>
    <row r="98" spans="1:8" ht="16.5" customHeight="1">
      <c r="A98" s="104">
        <v>5</v>
      </c>
      <c r="B98" s="178" t="s">
        <v>281</v>
      </c>
      <c r="C98" s="182">
        <f>'Distt.Minor'!C439</f>
        <v>6</v>
      </c>
      <c r="D98" s="182">
        <f>'Distt.Minor'!D439</f>
        <v>572.15</v>
      </c>
      <c r="E98" s="182">
        <f>'Distt.Minor'!E439</f>
        <v>186699.99</v>
      </c>
      <c r="F98" s="182">
        <f>'Distt.Minor'!F439</f>
        <v>56009997</v>
      </c>
      <c r="G98" s="182">
        <f>'Distt.Minor'!G439</f>
        <v>13044000</v>
      </c>
      <c r="H98" s="182">
        <f>'Distt.Minor'!H439</f>
        <v>530</v>
      </c>
    </row>
    <row r="99" spans="1:8" ht="16.5" customHeight="1">
      <c r="A99" s="104">
        <v>6</v>
      </c>
      <c r="B99" s="178" t="s">
        <v>270</v>
      </c>
      <c r="C99" s="90">
        <f>'Distt.Minor'!C477</f>
        <v>1</v>
      </c>
      <c r="D99" s="90">
        <f>'Distt.Minor'!D477</f>
        <v>4.7878</v>
      </c>
      <c r="E99" s="90">
        <f>'Distt.Minor'!E477</f>
        <v>0</v>
      </c>
      <c r="F99" s="90">
        <f>'Distt.Minor'!F477</f>
        <v>0</v>
      </c>
      <c r="G99" s="90">
        <f>'Distt.Minor'!G477</f>
        <v>5000</v>
      </c>
      <c r="H99" s="90">
        <f>'Distt.Minor'!H477</f>
        <v>0</v>
      </c>
    </row>
    <row r="100" spans="1:8" ht="16.5" customHeight="1">
      <c r="A100" s="104">
        <v>7</v>
      </c>
      <c r="B100" s="178" t="s">
        <v>273</v>
      </c>
      <c r="C100" s="173">
        <f>'Distt.Minor'!C531</f>
        <v>4</v>
      </c>
      <c r="D100" s="173">
        <f>'Distt.Minor'!D531</f>
        <v>139.923</v>
      </c>
      <c r="E100" s="173">
        <f>'Distt.Minor'!E531</f>
        <v>358298</v>
      </c>
      <c r="F100" s="173">
        <f>'Distt.Minor'!F531</f>
        <v>215769600</v>
      </c>
      <c r="G100" s="173">
        <f>'Distt.Minor'!G531</f>
        <v>29477000</v>
      </c>
      <c r="H100" s="173">
        <f>'Distt.Minor'!H531</f>
        <v>21</v>
      </c>
    </row>
    <row r="101" spans="1:8" ht="16.5" customHeight="1">
      <c r="A101" s="997" t="s">
        <v>49</v>
      </c>
      <c r="B101" s="998"/>
      <c r="C101" s="6">
        <f aca="true" t="shared" si="8" ref="C101:H101">SUM(C94:C100)</f>
        <v>15</v>
      </c>
      <c r="D101" s="7">
        <f t="shared" si="8"/>
        <v>936.9200999999999</v>
      </c>
      <c r="E101" s="9">
        <f t="shared" si="8"/>
        <v>557133.19</v>
      </c>
      <c r="F101" s="9">
        <f t="shared" si="8"/>
        <v>277006827</v>
      </c>
      <c r="G101" s="9">
        <f t="shared" si="8"/>
        <v>43730750</v>
      </c>
      <c r="H101" s="6">
        <f t="shared" si="8"/>
        <v>651</v>
      </c>
    </row>
    <row r="102" spans="1:8" ht="16.5" customHeight="1">
      <c r="A102" s="135"/>
      <c r="B102" s="135"/>
      <c r="C102" s="136"/>
      <c r="D102" s="137"/>
      <c r="E102" s="139"/>
      <c r="F102" s="139"/>
      <c r="G102" s="139"/>
      <c r="H102" s="136"/>
    </row>
    <row r="103" spans="1:8" ht="16.5" customHeight="1">
      <c r="A103" s="109"/>
      <c r="B103" s="21"/>
      <c r="C103" s="16"/>
      <c r="D103" s="837" t="s">
        <v>40</v>
      </c>
      <c r="E103" s="837"/>
      <c r="F103" s="17"/>
      <c r="G103" s="17"/>
      <c r="H103" s="16"/>
    </row>
    <row r="104" spans="1:8" ht="16.5" customHeight="1">
      <c r="A104" s="826" t="s">
        <v>2</v>
      </c>
      <c r="B104" s="828" t="s">
        <v>276</v>
      </c>
      <c r="C104" s="264" t="s">
        <v>4</v>
      </c>
      <c r="D104" s="264" t="s">
        <v>5</v>
      </c>
      <c r="E104" s="264" t="s">
        <v>6</v>
      </c>
      <c r="F104" s="264" t="s">
        <v>7</v>
      </c>
      <c r="G104" s="264" t="s">
        <v>8</v>
      </c>
      <c r="H104" s="264" t="s">
        <v>9</v>
      </c>
    </row>
    <row r="105" spans="1:8" ht="16.5" customHeight="1">
      <c r="A105" s="827"/>
      <c r="B105" s="829"/>
      <c r="C105" s="4" t="s">
        <v>10</v>
      </c>
      <c r="D105" s="4" t="s">
        <v>77</v>
      </c>
      <c r="E105" s="4" t="s">
        <v>78</v>
      </c>
      <c r="F105" s="57" t="s">
        <v>79</v>
      </c>
      <c r="G105" s="57" t="s">
        <v>79</v>
      </c>
      <c r="H105" s="4" t="s">
        <v>12</v>
      </c>
    </row>
    <row r="106" spans="1:8" ht="16.5" customHeight="1">
      <c r="A106" s="104">
        <v>1</v>
      </c>
      <c r="B106" s="178" t="s">
        <v>246</v>
      </c>
      <c r="C106" s="88">
        <f>'Distt.Minor'!C15</f>
        <v>504</v>
      </c>
      <c r="D106" s="88">
        <f>'Distt.Minor'!D15</f>
        <v>2331.64</v>
      </c>
      <c r="E106" s="88">
        <f>'Distt.Minor'!E15</f>
        <v>776230</v>
      </c>
      <c r="F106" s="88">
        <f>'Distt.Minor'!F15</f>
        <v>237286900</v>
      </c>
      <c r="G106" s="88">
        <f>'Distt.Minor'!G15</f>
        <v>55846458</v>
      </c>
      <c r="H106" s="88">
        <f>'Distt.Minor'!H15</f>
        <v>1587</v>
      </c>
    </row>
    <row r="107" spans="1:8" ht="16.5" customHeight="1">
      <c r="A107" s="104">
        <v>2</v>
      </c>
      <c r="B107" s="178" t="s">
        <v>277</v>
      </c>
      <c r="C107" s="173">
        <f>'Distt.Minor'!C33</f>
        <v>1</v>
      </c>
      <c r="D107" s="173">
        <f>'Distt.Minor'!D33</f>
        <v>4</v>
      </c>
      <c r="E107" s="173">
        <f>'Distt.Minor'!E33</f>
        <v>0</v>
      </c>
      <c r="F107" s="173">
        <f>'Distt.Minor'!F33</f>
        <v>0</v>
      </c>
      <c r="G107" s="173">
        <f>'Distt.Minor'!G33</f>
        <v>74000</v>
      </c>
      <c r="H107" s="173">
        <f>'Distt.Minor'!H33</f>
        <v>0</v>
      </c>
    </row>
    <row r="108" spans="1:8" ht="16.5" customHeight="1">
      <c r="A108" s="104">
        <v>3</v>
      </c>
      <c r="B108" s="178" t="s">
        <v>251</v>
      </c>
      <c r="C108" s="173">
        <f>'Distt.Minor'!C114</f>
        <v>744</v>
      </c>
      <c r="D108" s="173">
        <f>'Distt.Minor'!D114</f>
        <v>4036.1424</v>
      </c>
      <c r="E108" s="173">
        <f>'Distt.Minor'!E114</f>
        <v>536486</v>
      </c>
      <c r="F108" s="173">
        <f>'Distt.Minor'!F114</f>
        <v>268243000</v>
      </c>
      <c r="G108" s="173">
        <f>'Distt.Minor'!G114</f>
        <v>70475222</v>
      </c>
      <c r="H108" s="173">
        <f>'Distt.Minor'!H114</f>
        <v>3188</v>
      </c>
    </row>
    <row r="109" spans="1:8" ht="16.5" customHeight="1">
      <c r="A109" s="104">
        <v>4</v>
      </c>
      <c r="B109" s="178" t="s">
        <v>350</v>
      </c>
      <c r="C109" s="173">
        <f>'Distt.Minor'!C175</f>
        <v>0</v>
      </c>
      <c r="D109" s="173">
        <f>'Distt.Minor'!D175</f>
        <v>0</v>
      </c>
      <c r="E109" s="173">
        <f>'Distt.Minor'!E175</f>
        <v>25289.4</v>
      </c>
      <c r="F109" s="173">
        <f>'Distt.Minor'!F175</f>
        <v>7586820</v>
      </c>
      <c r="G109" s="173">
        <f>'Distt.Minor'!G175</f>
        <v>1402445.5</v>
      </c>
      <c r="H109" s="173">
        <f>'Distt.Minor'!H175</f>
        <v>0</v>
      </c>
    </row>
    <row r="110" spans="1:8" ht="16.5" customHeight="1">
      <c r="A110" s="104">
        <v>5</v>
      </c>
      <c r="B110" s="178" t="s">
        <v>361</v>
      </c>
      <c r="C110" s="173">
        <f>'Distt.Minor'!C389</f>
        <v>1</v>
      </c>
      <c r="D110" s="173">
        <f>'Distt.Minor'!D389</f>
        <v>4.5</v>
      </c>
      <c r="E110" s="173">
        <f>'Distt.Minor'!E389</f>
        <v>0</v>
      </c>
      <c r="F110" s="173">
        <f>'Distt.Minor'!F389</f>
        <v>0</v>
      </c>
      <c r="G110" s="173">
        <f>'Distt.Minor'!G389</f>
        <v>0</v>
      </c>
      <c r="H110" s="173">
        <f>'Distt.Minor'!H389</f>
        <v>0</v>
      </c>
    </row>
    <row r="111" spans="1:8" ht="16.5" customHeight="1">
      <c r="A111" s="104">
        <v>6</v>
      </c>
      <c r="B111" s="178" t="s">
        <v>258</v>
      </c>
      <c r="C111" s="173">
        <f>'Distt.Minor'!C273</f>
        <v>41</v>
      </c>
      <c r="D111" s="173">
        <f>'Distt.Minor'!D273</f>
        <v>187.85</v>
      </c>
      <c r="E111" s="173">
        <f>'Distt.Minor'!E273</f>
        <v>665466.66</v>
      </c>
      <c r="F111" s="173">
        <f>'Distt.Minor'!F273</f>
        <v>191987414.74</v>
      </c>
      <c r="G111" s="173">
        <f>'Distt.Minor'!G273</f>
        <v>39745000</v>
      </c>
      <c r="H111" s="173">
        <f>'Distt.Minor'!H273</f>
        <v>300</v>
      </c>
    </row>
    <row r="112" spans="1:8" ht="16.5" customHeight="1">
      <c r="A112" s="104">
        <v>7</v>
      </c>
      <c r="B112" s="178" t="s">
        <v>262</v>
      </c>
      <c r="C112" s="173">
        <f>'Distt.Minor'!C325</f>
        <v>20</v>
      </c>
      <c r="D112" s="173">
        <f>'Distt.Minor'!D325</f>
        <v>90.1987</v>
      </c>
      <c r="E112" s="173">
        <f>'Distt.Minor'!E325</f>
        <v>72620</v>
      </c>
      <c r="F112" s="173">
        <f>'Distt.Minor'!F325</f>
        <v>21786000</v>
      </c>
      <c r="G112" s="173">
        <f>'Distt.Minor'!G325</f>
        <v>4462000</v>
      </c>
      <c r="H112" s="173">
        <f>'Distt.Minor'!H325</f>
        <v>200</v>
      </c>
    </row>
    <row r="113" spans="1:8" ht="16.5" customHeight="1">
      <c r="A113" s="104">
        <v>8</v>
      </c>
      <c r="B113" s="178" t="s">
        <v>284</v>
      </c>
      <c r="C113" s="257">
        <f>'Distt.Minor'!C512</f>
        <v>0</v>
      </c>
      <c r="D113" s="257">
        <f>'Distt.Minor'!D512</f>
        <v>0</v>
      </c>
      <c r="E113" s="257">
        <f>'Distt.Minor'!E512</f>
        <v>31809</v>
      </c>
      <c r="F113" s="257">
        <f>'Distt.Minor'!F512</f>
        <v>9542700</v>
      </c>
      <c r="G113" s="257">
        <f>'Distt.Minor'!G512</f>
        <v>2160000</v>
      </c>
      <c r="H113" s="257">
        <f>'Distt.Minor'!H512</f>
        <v>0</v>
      </c>
    </row>
    <row r="114" spans="1:8" ht="16.5" customHeight="1">
      <c r="A114" s="104">
        <v>9</v>
      </c>
      <c r="B114" s="178" t="s">
        <v>266</v>
      </c>
      <c r="C114" s="257">
        <f>'Distt.Minor'!C406</f>
        <v>29</v>
      </c>
      <c r="D114" s="257">
        <f>'Distt.Minor'!D406</f>
        <v>121</v>
      </c>
      <c r="E114" s="257">
        <f>'Distt.Minor'!E406</f>
        <v>30600</v>
      </c>
      <c r="F114" s="257">
        <f>'Distt.Minor'!F406</f>
        <v>7650000</v>
      </c>
      <c r="G114" s="257">
        <f>'Distt.Minor'!G406</f>
        <v>2688630</v>
      </c>
      <c r="H114" s="257">
        <f>'Distt.Minor'!H406</f>
        <v>87</v>
      </c>
    </row>
    <row r="115" spans="1:8" ht="16.5" customHeight="1">
      <c r="A115" s="104">
        <v>10</v>
      </c>
      <c r="B115" s="178" t="s">
        <v>270</v>
      </c>
      <c r="C115" s="90">
        <f>'Distt.Minor'!C480</f>
        <v>29</v>
      </c>
      <c r="D115" s="273">
        <f>'Distt.Minor'!D480</f>
        <v>317.0009</v>
      </c>
      <c r="E115" s="90">
        <f>'Distt.Minor'!E480</f>
        <v>149115</v>
      </c>
      <c r="F115" s="90">
        <f>'Distt.Minor'!F480</f>
        <v>74557500</v>
      </c>
      <c r="G115" s="90">
        <f>'Distt.Minor'!G480</f>
        <v>16731339</v>
      </c>
      <c r="H115" s="90">
        <f>'Distt.Minor'!H480</f>
        <v>60</v>
      </c>
    </row>
    <row r="116" spans="1:8" ht="16.5" customHeight="1">
      <c r="A116" s="104">
        <v>11</v>
      </c>
      <c r="B116" s="186" t="s">
        <v>273</v>
      </c>
      <c r="C116" s="187">
        <f>'Distt.Minor'!C536</f>
        <v>58</v>
      </c>
      <c r="D116" s="187">
        <f>'Distt.Minor'!D536</f>
        <v>328.85</v>
      </c>
      <c r="E116" s="187">
        <f>'Distt.Minor'!E536</f>
        <v>230167</v>
      </c>
      <c r="F116" s="187">
        <f>'Distt.Minor'!F536</f>
        <v>57541750</v>
      </c>
      <c r="G116" s="187">
        <f>'Distt.Minor'!G536</f>
        <v>13810000</v>
      </c>
      <c r="H116" s="187">
        <f>'Distt.Minor'!H536</f>
        <v>125</v>
      </c>
    </row>
    <row r="117" spans="1:8" ht="16.5" customHeight="1">
      <c r="A117" s="997" t="s">
        <v>49</v>
      </c>
      <c r="B117" s="998"/>
      <c r="C117" s="6">
        <f aca="true" t="shared" si="9" ref="C117:H117">SUM(C106:C116)</f>
        <v>1427</v>
      </c>
      <c r="D117" s="7">
        <f t="shared" si="9"/>
        <v>7421.182000000001</v>
      </c>
      <c r="E117" s="7">
        <f t="shared" si="9"/>
        <v>2517783.06</v>
      </c>
      <c r="F117" s="9">
        <f t="shared" si="9"/>
        <v>876182084.74</v>
      </c>
      <c r="G117" s="9">
        <f t="shared" si="9"/>
        <v>207395094.5</v>
      </c>
      <c r="H117" s="6">
        <f t="shared" si="9"/>
        <v>5547</v>
      </c>
    </row>
    <row r="118" spans="1:8" ht="16.5" customHeight="1">
      <c r="A118" s="135"/>
      <c r="B118" s="135"/>
      <c r="C118" s="136"/>
      <c r="D118" s="137"/>
      <c r="E118" s="139"/>
      <c r="F118" s="139"/>
      <c r="G118" s="139"/>
      <c r="H118" s="136"/>
    </row>
    <row r="119" spans="1:8" ht="16.5" customHeight="1">
      <c r="A119" s="837" t="s">
        <v>27</v>
      </c>
      <c r="B119" s="837"/>
      <c r="C119" s="837"/>
      <c r="D119" s="837"/>
      <c r="E119" s="837"/>
      <c r="F119" s="837"/>
      <c r="G119" s="837"/>
      <c r="H119" s="837"/>
    </row>
    <row r="120" spans="1:8" ht="16.5" customHeight="1">
      <c r="A120" s="826" t="s">
        <v>2</v>
      </c>
      <c r="B120" s="828" t="s">
        <v>276</v>
      </c>
      <c r="C120" s="264" t="s">
        <v>4</v>
      </c>
      <c r="D120" s="264" t="s">
        <v>5</v>
      </c>
      <c r="E120" s="264" t="s">
        <v>6</v>
      </c>
      <c r="F120" s="264" t="s">
        <v>7</v>
      </c>
      <c r="G120" s="264" t="s">
        <v>8</v>
      </c>
      <c r="H120" s="264" t="s">
        <v>9</v>
      </c>
    </row>
    <row r="121" spans="1:8" ht="16.5" customHeight="1">
      <c r="A121" s="827"/>
      <c r="B121" s="829"/>
      <c r="C121" s="4" t="s">
        <v>10</v>
      </c>
      <c r="D121" s="4" t="s">
        <v>77</v>
      </c>
      <c r="E121" s="4" t="s">
        <v>78</v>
      </c>
      <c r="F121" s="57" t="s">
        <v>79</v>
      </c>
      <c r="G121" s="57" t="s">
        <v>79</v>
      </c>
      <c r="H121" s="4" t="s">
        <v>12</v>
      </c>
    </row>
    <row r="122" spans="1:8" ht="16.5" customHeight="1">
      <c r="A122" s="104">
        <v>1</v>
      </c>
      <c r="B122" s="5" t="s">
        <v>250</v>
      </c>
      <c r="C122" s="188">
        <f>'Distt.Minor'!C93</f>
        <v>2</v>
      </c>
      <c r="D122" s="188">
        <f>'Distt.Minor'!D93</f>
        <v>9.79</v>
      </c>
      <c r="E122" s="188">
        <f>'Distt.Minor'!E93</f>
        <v>0</v>
      </c>
      <c r="F122" s="188">
        <f>'Distt.Minor'!F93</f>
        <v>0</v>
      </c>
      <c r="G122" s="188">
        <f>'Distt.Minor'!G93</f>
        <v>0</v>
      </c>
      <c r="H122" s="188">
        <f>'Distt.Minor'!H93</f>
        <v>0</v>
      </c>
    </row>
    <row r="123" spans="1:8" ht="16.5" customHeight="1">
      <c r="A123" s="104">
        <v>2</v>
      </c>
      <c r="B123" s="18" t="s">
        <v>262</v>
      </c>
      <c r="C123" s="179">
        <f>'Distt.Minor'!C327</f>
        <v>2</v>
      </c>
      <c r="D123" s="179">
        <f>'Distt.Minor'!D327</f>
        <v>54.98</v>
      </c>
      <c r="E123" s="179">
        <f>'Distt.Minor'!E327</f>
        <v>0</v>
      </c>
      <c r="F123" s="179">
        <f>'Distt.Minor'!F327</f>
        <v>0</v>
      </c>
      <c r="G123" s="179">
        <f>'Distt.Minor'!G327</f>
        <v>11000</v>
      </c>
      <c r="H123" s="179">
        <f>'Distt.Minor'!H327</f>
        <v>0</v>
      </c>
    </row>
    <row r="124" spans="1:8" ht="16.5" customHeight="1">
      <c r="A124" s="997" t="s">
        <v>49</v>
      </c>
      <c r="B124" s="998"/>
      <c r="C124" s="6">
        <f aca="true" t="shared" si="10" ref="C124:H124">SUM(C122:C123)</f>
        <v>4</v>
      </c>
      <c r="D124" s="7">
        <f t="shared" si="10"/>
        <v>64.77</v>
      </c>
      <c r="E124" s="9">
        <f t="shared" si="10"/>
        <v>0</v>
      </c>
      <c r="F124" s="9">
        <f t="shared" si="10"/>
        <v>0</v>
      </c>
      <c r="G124" s="6">
        <f t="shared" si="10"/>
        <v>11000</v>
      </c>
      <c r="H124" s="6">
        <f t="shared" si="10"/>
        <v>0</v>
      </c>
    </row>
    <row r="125" spans="1:8" ht="16.5" customHeight="1">
      <c r="A125" s="135"/>
      <c r="B125" s="135"/>
      <c r="C125" s="136"/>
      <c r="D125" s="137"/>
      <c r="E125" s="139"/>
      <c r="F125" s="139"/>
      <c r="G125" s="139"/>
      <c r="H125" s="136"/>
    </row>
    <row r="126" spans="1:8" ht="16.5" customHeight="1">
      <c r="A126" s="109"/>
      <c r="B126" s="999" t="s">
        <v>136</v>
      </c>
      <c r="C126" s="999"/>
      <c r="D126" s="999"/>
      <c r="E126" s="999"/>
      <c r="F126" s="999"/>
      <c r="G126" s="109"/>
      <c r="H126" s="119"/>
    </row>
    <row r="127" spans="1:8" ht="16.5" customHeight="1">
      <c r="A127" s="826" t="s">
        <v>2</v>
      </c>
      <c r="B127" s="828" t="s">
        <v>276</v>
      </c>
      <c r="C127" s="264" t="s">
        <v>4</v>
      </c>
      <c r="D127" s="264" t="s">
        <v>5</v>
      </c>
      <c r="E127" s="264" t="s">
        <v>6</v>
      </c>
      <c r="F127" s="264" t="s">
        <v>7</v>
      </c>
      <c r="G127" s="264" t="s">
        <v>8</v>
      </c>
      <c r="H127" s="264" t="s">
        <v>9</v>
      </c>
    </row>
    <row r="128" spans="1:8" ht="16.5" customHeight="1">
      <c r="A128" s="827"/>
      <c r="B128" s="829"/>
      <c r="C128" s="4" t="s">
        <v>10</v>
      </c>
      <c r="D128" s="4" t="s">
        <v>51</v>
      </c>
      <c r="E128" s="4" t="s">
        <v>78</v>
      </c>
      <c r="F128" s="247" t="s">
        <v>79</v>
      </c>
      <c r="G128" s="247" t="s">
        <v>79</v>
      </c>
      <c r="H128" s="4" t="s">
        <v>12</v>
      </c>
    </row>
    <row r="129" spans="1:8" ht="16.5" customHeight="1">
      <c r="A129" s="104">
        <v>1</v>
      </c>
      <c r="B129" s="174" t="s">
        <v>251</v>
      </c>
      <c r="C129" s="115">
        <f>'Distt.Minor'!C105</f>
        <v>1</v>
      </c>
      <c r="D129" s="115">
        <f>'Distt.Minor'!D105</f>
        <v>1</v>
      </c>
      <c r="E129" s="115">
        <f>'Distt.Minor'!E105</f>
        <v>0</v>
      </c>
      <c r="F129" s="115">
        <f>'Distt.Minor'!F105</f>
        <v>0</v>
      </c>
      <c r="G129" s="115">
        <f>'Distt.Minor'!G105</f>
        <v>33551</v>
      </c>
      <c r="H129" s="115">
        <f>'Distt.Minor'!H105</f>
        <v>5</v>
      </c>
    </row>
    <row r="130" spans="1:8" ht="16.5" customHeight="1">
      <c r="A130" s="104">
        <v>2</v>
      </c>
      <c r="B130" s="174" t="s">
        <v>249</v>
      </c>
      <c r="C130" s="115">
        <f>'Distt.Minor'!C62</f>
        <v>12</v>
      </c>
      <c r="D130" s="115">
        <f>'Distt.Minor'!D62</f>
        <v>28.82</v>
      </c>
      <c r="E130" s="115">
        <f>'Distt.Minor'!E62</f>
        <v>6897</v>
      </c>
      <c r="F130" s="115">
        <f>'Distt.Minor'!F62</f>
        <v>1517340</v>
      </c>
      <c r="G130" s="115">
        <f>'Distt.Minor'!G62</f>
        <v>2120619</v>
      </c>
      <c r="H130" s="115">
        <f>'Distt.Minor'!H62</f>
        <v>34</v>
      </c>
    </row>
    <row r="131" spans="1:8" ht="16.5" customHeight="1">
      <c r="A131" s="104">
        <v>3</v>
      </c>
      <c r="B131" s="174" t="s">
        <v>252</v>
      </c>
      <c r="C131" s="89">
        <f>'Distt.Minor'!C126</f>
        <v>1</v>
      </c>
      <c r="D131" s="89">
        <f>'Distt.Minor'!D126</f>
        <v>164</v>
      </c>
      <c r="E131" s="89">
        <f>'Distt.Minor'!E126</f>
        <v>1395</v>
      </c>
      <c r="F131" s="89">
        <f>'Distt.Minor'!F126</f>
        <v>383625</v>
      </c>
      <c r="G131" s="89">
        <f>'Distt.Minor'!G126</f>
        <v>284705</v>
      </c>
      <c r="H131" s="89">
        <f>'Distt.Minor'!H126</f>
        <v>3</v>
      </c>
    </row>
    <row r="132" spans="1:8" ht="16.5" customHeight="1">
      <c r="A132" s="104">
        <v>4</v>
      </c>
      <c r="B132" s="174" t="s">
        <v>353</v>
      </c>
      <c r="C132" s="189">
        <f>'Distt.Minor'!C384</f>
        <v>2</v>
      </c>
      <c r="D132" s="189">
        <f>'Distt.Minor'!D384</f>
        <v>2</v>
      </c>
      <c r="E132" s="189">
        <f>'Distt.Minor'!E384</f>
        <v>0</v>
      </c>
      <c r="F132" s="189">
        <f>'Distt.Minor'!F384</f>
        <v>0</v>
      </c>
      <c r="G132" s="189">
        <f>'Distt.Minor'!G384</f>
        <v>0</v>
      </c>
      <c r="H132" s="189">
        <f>'Distt.Minor'!H384</f>
        <v>0</v>
      </c>
    </row>
    <row r="133" spans="1:8" ht="16.5" customHeight="1">
      <c r="A133" s="104">
        <v>5</v>
      </c>
      <c r="B133" s="174" t="s">
        <v>293</v>
      </c>
      <c r="C133" s="89">
        <f>'Distt.Minor'!C354</f>
        <v>2</v>
      </c>
      <c r="D133" s="89">
        <f>'Distt.Minor'!D354</f>
        <v>2.39</v>
      </c>
      <c r="E133" s="89">
        <f>'Distt.Minor'!E354</f>
        <v>5000</v>
      </c>
      <c r="F133" s="89">
        <f>'Distt.Minor'!F354</f>
        <v>3500000</v>
      </c>
      <c r="G133" s="89">
        <f>'Distt.Minor'!G354</f>
        <v>75000</v>
      </c>
      <c r="H133" s="89">
        <f>'Distt.Minor'!H354</f>
        <v>30</v>
      </c>
    </row>
    <row r="134" spans="1:8" ht="16.5" customHeight="1">
      <c r="A134" s="104">
        <v>6</v>
      </c>
      <c r="B134" s="174" t="s">
        <v>270</v>
      </c>
      <c r="C134" s="89">
        <f>'Distt.Minor'!C478</f>
        <v>2</v>
      </c>
      <c r="D134" s="89">
        <f>'Distt.Minor'!D478</f>
        <v>8</v>
      </c>
      <c r="E134" s="89">
        <f>'Distt.Minor'!E478</f>
        <v>0</v>
      </c>
      <c r="F134" s="89">
        <f>'Distt.Minor'!F478</f>
        <v>0</v>
      </c>
      <c r="G134" s="89">
        <f>'Distt.Minor'!G478</f>
        <v>13000</v>
      </c>
      <c r="H134" s="89">
        <f>'Distt.Minor'!H478</f>
        <v>0</v>
      </c>
    </row>
    <row r="135" spans="1:8" ht="16.5" customHeight="1">
      <c r="A135" s="997" t="s">
        <v>49</v>
      </c>
      <c r="B135" s="998"/>
      <c r="C135" s="38">
        <f aca="true" t="shared" si="11" ref="C135:H135">SUM(C129:C134)</f>
        <v>20</v>
      </c>
      <c r="D135" s="37">
        <f t="shared" si="11"/>
        <v>206.20999999999998</v>
      </c>
      <c r="E135" s="36">
        <f t="shared" si="11"/>
        <v>13292</v>
      </c>
      <c r="F135" s="38">
        <f t="shared" si="11"/>
        <v>5400965</v>
      </c>
      <c r="G135" s="36">
        <f t="shared" si="11"/>
        <v>2526875</v>
      </c>
      <c r="H135" s="36">
        <f t="shared" si="11"/>
        <v>72</v>
      </c>
    </row>
    <row r="136" spans="1:8" ht="16.5" customHeight="1">
      <c r="A136" s="119"/>
      <c r="B136" s="119"/>
      <c r="C136" s="119"/>
      <c r="D136" s="119"/>
      <c r="E136" s="119"/>
      <c r="F136" s="119"/>
      <c r="G136" s="119"/>
      <c r="H136" s="119"/>
    </row>
    <row r="137" spans="1:8" ht="16.5" customHeight="1">
      <c r="A137" s="119"/>
      <c r="B137" s="119"/>
      <c r="C137" s="119"/>
      <c r="D137" s="119"/>
      <c r="E137" s="119"/>
      <c r="F137" s="119"/>
      <c r="G137" s="119"/>
      <c r="H137" s="119"/>
    </row>
    <row r="138" spans="1:8" ht="16.5" customHeight="1">
      <c r="A138" s="119"/>
      <c r="B138" s="119"/>
      <c r="C138" s="119"/>
      <c r="D138" s="34" t="s">
        <v>57</v>
      </c>
      <c r="E138" s="119"/>
      <c r="F138" s="119"/>
      <c r="G138" s="119"/>
      <c r="H138" s="119"/>
    </row>
    <row r="139" spans="1:8" ht="16.5" customHeight="1">
      <c r="A139" s="826" t="s">
        <v>2</v>
      </c>
      <c r="B139" s="828" t="s">
        <v>276</v>
      </c>
      <c r="C139" s="264" t="s">
        <v>4</v>
      </c>
      <c r="D139" s="264" t="s">
        <v>5</v>
      </c>
      <c r="E139" s="264" t="s">
        <v>6</v>
      </c>
      <c r="F139" s="264" t="s">
        <v>7</v>
      </c>
      <c r="G139" s="264" t="s">
        <v>8</v>
      </c>
      <c r="H139" s="264" t="s">
        <v>9</v>
      </c>
    </row>
    <row r="140" spans="1:8" ht="16.5" customHeight="1">
      <c r="A140" s="827"/>
      <c r="B140" s="829"/>
      <c r="C140" s="4" t="s">
        <v>10</v>
      </c>
      <c r="D140" s="4" t="s">
        <v>51</v>
      </c>
      <c r="E140" s="4" t="s">
        <v>78</v>
      </c>
      <c r="F140" s="57" t="s">
        <v>79</v>
      </c>
      <c r="G140" s="57" t="s">
        <v>79</v>
      </c>
      <c r="H140" s="4" t="s">
        <v>12</v>
      </c>
    </row>
    <row r="141" spans="1:8" ht="16.5" customHeight="1">
      <c r="A141" s="104">
        <v>1</v>
      </c>
      <c r="B141" s="174" t="s">
        <v>246</v>
      </c>
      <c r="C141" s="67">
        <f>'Distt.Minor'!C9</f>
        <v>31</v>
      </c>
      <c r="D141" s="67">
        <f>'Distt.Minor'!D9</f>
        <v>70.66</v>
      </c>
      <c r="E141" s="67">
        <f>'Distt.Minor'!E9</f>
        <v>149439.25</v>
      </c>
      <c r="F141" s="67">
        <f>'Distt.Minor'!F9</f>
        <v>226035350</v>
      </c>
      <c r="G141" s="67">
        <f>'Distt.Minor'!G9</f>
        <v>31505612</v>
      </c>
      <c r="H141" s="67">
        <f>'Distt.Minor'!H9</f>
        <v>251</v>
      </c>
    </row>
    <row r="142" spans="1:8" ht="16.5" customHeight="1">
      <c r="A142" s="104">
        <v>2</v>
      </c>
      <c r="B142" s="174" t="s">
        <v>277</v>
      </c>
      <c r="C142" s="115">
        <f>'Distt.Minor'!C28</f>
        <v>1</v>
      </c>
      <c r="D142" s="115">
        <f>'Distt.Minor'!D28</f>
        <v>4</v>
      </c>
      <c r="E142" s="115">
        <f>'Distt.Minor'!E28</f>
        <v>12566</v>
      </c>
      <c r="F142" s="115">
        <f>'Distt.Minor'!F28</f>
        <v>8796200</v>
      </c>
      <c r="G142" s="115">
        <f>'Distt.Minor'!G28</f>
        <v>1267000</v>
      </c>
      <c r="H142" s="115">
        <f>'Distt.Minor'!H28</f>
        <v>10</v>
      </c>
    </row>
    <row r="143" spans="1:8" ht="16.5" customHeight="1">
      <c r="A143" s="104">
        <v>3</v>
      </c>
      <c r="B143" s="174" t="s">
        <v>249</v>
      </c>
      <c r="C143" s="115">
        <f>'Distt.Minor'!C58</f>
        <v>184</v>
      </c>
      <c r="D143" s="115">
        <f>'Distt.Minor'!D58</f>
        <v>414.25</v>
      </c>
      <c r="E143" s="115">
        <f>'Distt.Minor'!E58</f>
        <v>341963</v>
      </c>
      <c r="F143" s="115">
        <f>'Distt.Minor'!F58</f>
        <v>231946159</v>
      </c>
      <c r="G143" s="115">
        <f>'Distt.Minor'!G58</f>
        <v>133579333</v>
      </c>
      <c r="H143" s="115">
        <f>'Distt.Minor'!H58</f>
        <v>1783</v>
      </c>
    </row>
    <row r="144" spans="1:8" ht="16.5" customHeight="1">
      <c r="A144" s="104">
        <v>4</v>
      </c>
      <c r="B144" s="174" t="s">
        <v>251</v>
      </c>
      <c r="C144" s="115">
        <f>'Distt.Minor'!C102</f>
        <v>120</v>
      </c>
      <c r="D144" s="115">
        <f>'Distt.Minor'!D102</f>
        <v>330.163</v>
      </c>
      <c r="E144" s="115">
        <f>'Distt.Minor'!E102</f>
        <v>348461</v>
      </c>
      <c r="F144" s="115">
        <f>'Distt.Minor'!F102</f>
        <v>731768100</v>
      </c>
      <c r="G144" s="115">
        <f>'Distt.Minor'!G102</f>
        <v>108106244</v>
      </c>
      <c r="H144" s="115">
        <f>'Distt.Minor'!H102</f>
        <v>718</v>
      </c>
    </row>
    <row r="145" spans="1:8" ht="16.5" customHeight="1">
      <c r="A145" s="104">
        <v>5</v>
      </c>
      <c r="B145" s="174" t="s">
        <v>350</v>
      </c>
      <c r="C145" s="115">
        <f>'Distt.Minor'!C169</f>
        <v>1</v>
      </c>
      <c r="D145" s="115">
        <f>'Distt.Minor'!D169</f>
        <v>3</v>
      </c>
      <c r="E145" s="115">
        <f>'Distt.Minor'!E169</f>
        <v>595</v>
      </c>
      <c r="F145" s="115">
        <f>'Distt.Minor'!F169</f>
        <v>154700</v>
      </c>
      <c r="G145" s="115">
        <f>'Distt.Minor'!G169</f>
        <v>78750</v>
      </c>
      <c r="H145" s="115">
        <f>'Distt.Minor'!H169</f>
        <v>1</v>
      </c>
    </row>
    <row r="146" spans="1:8" ht="16.5" customHeight="1">
      <c r="A146" s="104">
        <v>6</v>
      </c>
      <c r="B146" s="174" t="s">
        <v>260</v>
      </c>
      <c r="C146" s="104">
        <f>'Distt.Minor'!C244</f>
        <v>112</v>
      </c>
      <c r="D146" s="104">
        <f>'Distt.Minor'!D244</f>
        <v>305.5</v>
      </c>
      <c r="E146" s="104">
        <f>'Distt.Minor'!E244</f>
        <v>255326</v>
      </c>
      <c r="F146" s="104">
        <f>'Distt.Minor'!F244</f>
        <v>891093200</v>
      </c>
      <c r="G146" s="104">
        <f>'Distt.Minor'!G244</f>
        <v>70947000</v>
      </c>
      <c r="H146" s="104">
        <f>'Distt.Minor'!H244</f>
        <v>720</v>
      </c>
    </row>
    <row r="147" spans="1:8" ht="16.5" customHeight="1">
      <c r="A147" s="104">
        <v>7</v>
      </c>
      <c r="B147" s="174" t="s">
        <v>258</v>
      </c>
      <c r="C147" s="115">
        <f>'Distt.Minor'!C268</f>
        <v>5</v>
      </c>
      <c r="D147" s="115">
        <f>'Distt.Minor'!D268</f>
        <v>10.612</v>
      </c>
      <c r="E147" s="115">
        <f>'Distt.Minor'!E268</f>
        <v>0</v>
      </c>
      <c r="F147" s="115">
        <f>'Distt.Minor'!F268</f>
        <v>0</v>
      </c>
      <c r="G147" s="115">
        <f>'Distt.Minor'!G268</f>
        <v>1048000</v>
      </c>
      <c r="H147" s="115">
        <f>'Distt.Minor'!H268</f>
        <v>25</v>
      </c>
    </row>
    <row r="148" spans="1:8" ht="16.5" customHeight="1">
      <c r="A148" s="104">
        <v>8</v>
      </c>
      <c r="B148" s="174" t="s">
        <v>261</v>
      </c>
      <c r="C148" s="89">
        <f>'Distt.Minor'!C288</f>
        <v>227</v>
      </c>
      <c r="D148" s="89">
        <f>'Distt.Minor'!D288</f>
        <v>480</v>
      </c>
      <c r="E148" s="89">
        <f>'Distt.Minor'!E288</f>
        <v>408114</v>
      </c>
      <c r="F148" s="89">
        <f>'Distt.Minor'!F288</f>
        <v>3913503841</v>
      </c>
      <c r="G148" s="89">
        <f>'Distt.Minor'!G288</f>
        <v>141163830</v>
      </c>
      <c r="H148" s="89">
        <f>'Distt.Minor'!H288</f>
        <v>1450</v>
      </c>
    </row>
    <row r="149" spans="1:8" ht="16.5" customHeight="1">
      <c r="A149" s="104">
        <v>9</v>
      </c>
      <c r="B149" s="174" t="s">
        <v>262</v>
      </c>
      <c r="C149" s="88">
        <f>'Distt.Minor'!C318</f>
        <v>26</v>
      </c>
      <c r="D149" s="88">
        <f>'Distt.Minor'!D318</f>
        <v>100.483</v>
      </c>
      <c r="E149" s="88">
        <f>'Distt.Minor'!E318</f>
        <v>55745</v>
      </c>
      <c r="F149" s="88">
        <f>'Distt.Minor'!F318</f>
        <v>44596000</v>
      </c>
      <c r="G149" s="88">
        <f>'Distt.Minor'!G318</f>
        <v>5017000</v>
      </c>
      <c r="H149" s="88">
        <f>'Distt.Minor'!H318</f>
        <v>20</v>
      </c>
    </row>
    <row r="150" spans="1:8" ht="16.5" customHeight="1">
      <c r="A150" s="104">
        <v>10</v>
      </c>
      <c r="B150" s="174" t="s">
        <v>263</v>
      </c>
      <c r="C150" s="89">
        <f>'Distt.Minor'!C337</f>
        <v>274</v>
      </c>
      <c r="D150" s="89">
        <f>'Distt.Minor'!D337</f>
        <v>35.1</v>
      </c>
      <c r="E150" s="89">
        <f>'Distt.Minor'!E337</f>
        <v>6208</v>
      </c>
      <c r="F150" s="89">
        <f>'Distt.Minor'!F337</f>
        <v>4966400</v>
      </c>
      <c r="G150" s="89">
        <f>'Distt.Minor'!G337</f>
        <v>7217000</v>
      </c>
      <c r="H150" s="89">
        <f>'Distt.Minor'!H337</f>
        <v>45</v>
      </c>
    </row>
    <row r="151" spans="1:8" ht="16.5" customHeight="1">
      <c r="A151" s="104">
        <v>11</v>
      </c>
      <c r="B151" s="174" t="s">
        <v>293</v>
      </c>
      <c r="C151" s="115">
        <f>'Distt.Minor'!C355</f>
        <v>1</v>
      </c>
      <c r="D151" s="115">
        <f>'Distt.Minor'!D355</f>
        <v>1</v>
      </c>
      <c r="E151" s="115">
        <f>'Distt.Minor'!E355</f>
        <v>0</v>
      </c>
      <c r="F151" s="115">
        <f>'Distt.Minor'!F355</f>
        <v>0</v>
      </c>
      <c r="G151" s="115">
        <f>'Distt.Minor'!G355</f>
        <v>73000</v>
      </c>
      <c r="H151" s="115">
        <f>'Distt.Minor'!H355</f>
        <v>0</v>
      </c>
    </row>
    <row r="152" spans="1:8" ht="16.5" customHeight="1">
      <c r="A152" s="104">
        <v>12</v>
      </c>
      <c r="B152" s="174" t="s">
        <v>266</v>
      </c>
      <c r="C152" s="173">
        <f>'Distt.Minor'!C401</f>
        <v>99</v>
      </c>
      <c r="D152" s="173">
        <f>'Distt.Minor'!D401</f>
        <v>241.121</v>
      </c>
      <c r="E152" s="173">
        <f>'Distt.Minor'!E401</f>
        <v>415505.48</v>
      </c>
      <c r="F152" s="173">
        <f>'Distt.Minor'!F401</f>
        <v>424170000</v>
      </c>
      <c r="G152" s="173">
        <f>'Distt.Minor'!G401</f>
        <v>39728000</v>
      </c>
      <c r="H152" s="173">
        <f>'Distt.Minor'!H401</f>
        <v>990</v>
      </c>
    </row>
    <row r="153" spans="1:8" ht="16.5" customHeight="1">
      <c r="A153" s="104">
        <v>13</v>
      </c>
      <c r="B153" s="174" t="s">
        <v>281</v>
      </c>
      <c r="C153" s="115">
        <f>'Distt.Minor'!C436</f>
        <v>68</v>
      </c>
      <c r="D153" s="115">
        <f>'Distt.Minor'!D436</f>
        <v>185.99</v>
      </c>
      <c r="E153" s="115">
        <f>'Distt.Minor'!E436</f>
        <v>218172.67</v>
      </c>
      <c r="F153" s="115">
        <f>'Distt.Minor'!F436</f>
        <v>224740573</v>
      </c>
      <c r="G153" s="115">
        <f>'Distt.Minor'!G436</f>
        <v>34856000</v>
      </c>
      <c r="H153" s="115">
        <f>'Distt.Minor'!H436</f>
        <v>1017</v>
      </c>
    </row>
    <row r="154" spans="1:8" ht="16.5" customHeight="1">
      <c r="A154" s="104">
        <v>14</v>
      </c>
      <c r="B154" s="174" t="s">
        <v>270</v>
      </c>
      <c r="C154" s="104">
        <f>'Distt.Minor'!C472</f>
        <v>3</v>
      </c>
      <c r="D154" s="104">
        <f>'Distt.Minor'!D472</f>
        <v>3.87</v>
      </c>
      <c r="E154" s="104">
        <f>'Distt.Minor'!E472</f>
        <v>0</v>
      </c>
      <c r="F154" s="104">
        <f>'Distt.Minor'!F472</f>
        <v>0</v>
      </c>
      <c r="G154" s="104">
        <f>'Distt.Minor'!G472</f>
        <v>44600</v>
      </c>
      <c r="H154" s="104">
        <f>'Distt.Minor'!H472</f>
        <v>0</v>
      </c>
    </row>
    <row r="155" spans="1:8" ht="16.5" customHeight="1">
      <c r="A155" s="104">
        <v>15</v>
      </c>
      <c r="B155" s="174" t="s">
        <v>271</v>
      </c>
      <c r="C155" s="176">
        <f>'Distt.Minor'!C492</f>
        <v>56</v>
      </c>
      <c r="D155" s="176">
        <f>'Distt.Minor'!D492</f>
        <v>118.14</v>
      </c>
      <c r="E155" s="176">
        <f>'Distt.Minor'!E492</f>
        <v>365820</v>
      </c>
      <c r="F155" s="176">
        <f>'Distt.Minor'!F492</f>
        <v>332896200</v>
      </c>
      <c r="G155" s="176">
        <f>'Distt.Minor'!G492</f>
        <v>101042000</v>
      </c>
      <c r="H155" s="176">
        <f>'Distt.Minor'!H492</f>
        <v>745</v>
      </c>
    </row>
    <row r="156" spans="1:8" ht="16.5" customHeight="1">
      <c r="A156" s="104">
        <v>16</v>
      </c>
      <c r="B156" s="174" t="s">
        <v>273</v>
      </c>
      <c r="C156" s="115">
        <f>'Distt.Minor'!C523</f>
        <v>3</v>
      </c>
      <c r="D156" s="115">
        <f>'Distt.Minor'!D523</f>
        <v>6.35</v>
      </c>
      <c r="E156" s="115">
        <f>'Distt.Minor'!E523</f>
        <v>8702</v>
      </c>
      <c r="F156" s="115">
        <f>'Distt.Minor'!F523</f>
        <v>16098700</v>
      </c>
      <c r="G156" s="115">
        <f>'Distt.Minor'!G523</f>
        <v>1871000</v>
      </c>
      <c r="H156" s="115">
        <f>'Distt.Minor'!H523</f>
        <v>35</v>
      </c>
    </row>
    <row r="157" spans="1:8" ht="16.5" customHeight="1">
      <c r="A157" s="997" t="s">
        <v>49</v>
      </c>
      <c r="B157" s="998"/>
      <c r="C157" s="38">
        <f aca="true" t="shared" si="12" ref="C157:H157">SUM(C141:C156)</f>
        <v>1211</v>
      </c>
      <c r="D157" s="37">
        <f t="shared" si="12"/>
        <v>2310.2389999999996</v>
      </c>
      <c r="E157" s="36">
        <f t="shared" si="12"/>
        <v>2586617.4</v>
      </c>
      <c r="F157" s="36">
        <f t="shared" si="12"/>
        <v>7050765423</v>
      </c>
      <c r="G157" s="36">
        <f t="shared" si="12"/>
        <v>677544369</v>
      </c>
      <c r="H157" s="36">
        <f t="shared" si="12"/>
        <v>7810</v>
      </c>
    </row>
    <row r="158" spans="1:8" ht="16.5" customHeight="1">
      <c r="A158" s="39"/>
      <c r="B158" s="39"/>
      <c r="C158" s="39"/>
      <c r="D158" s="40"/>
      <c r="E158" s="41"/>
      <c r="F158" s="39"/>
      <c r="G158" s="41"/>
      <c r="H158" s="41"/>
    </row>
    <row r="159" spans="1:8" ht="16.5" customHeight="1">
      <c r="A159" s="837" t="s">
        <v>30</v>
      </c>
      <c r="B159" s="837"/>
      <c r="C159" s="837"/>
      <c r="D159" s="837"/>
      <c r="E159" s="837"/>
      <c r="F159" s="837"/>
      <c r="G159" s="837"/>
      <c r="H159" s="837"/>
    </row>
    <row r="160" spans="1:8" ht="16.5" customHeight="1">
      <c r="A160" s="826" t="s">
        <v>2</v>
      </c>
      <c r="B160" s="828" t="s">
        <v>276</v>
      </c>
      <c r="C160" s="264" t="s">
        <v>4</v>
      </c>
      <c r="D160" s="264" t="s">
        <v>5</v>
      </c>
      <c r="E160" s="264" t="s">
        <v>6</v>
      </c>
      <c r="F160" s="264" t="s">
        <v>7</v>
      </c>
      <c r="G160" s="264" t="s">
        <v>8</v>
      </c>
      <c r="H160" s="264" t="s">
        <v>9</v>
      </c>
    </row>
    <row r="161" spans="1:8" ht="16.5" customHeight="1">
      <c r="A161" s="827"/>
      <c r="B161" s="829"/>
      <c r="C161" s="4" t="s">
        <v>10</v>
      </c>
      <c r="D161" s="4" t="s">
        <v>77</v>
      </c>
      <c r="E161" s="4" t="s">
        <v>78</v>
      </c>
      <c r="F161" s="57" t="s">
        <v>79</v>
      </c>
      <c r="G161" s="57" t="s">
        <v>79</v>
      </c>
      <c r="H161" s="4" t="s">
        <v>12</v>
      </c>
    </row>
    <row r="162" spans="1:8" ht="16.5" customHeight="1">
      <c r="A162" s="104">
        <v>1</v>
      </c>
      <c r="B162" s="178" t="s">
        <v>249</v>
      </c>
      <c r="C162" s="173">
        <f>'Distt.Minor'!C65</f>
        <v>2</v>
      </c>
      <c r="D162" s="173">
        <f>'Distt.Minor'!D65</f>
        <v>340.68</v>
      </c>
      <c r="E162" s="173">
        <f>'Distt.Minor'!E65</f>
        <v>11821</v>
      </c>
      <c r="F162" s="173">
        <f>'Distt.Minor'!F65</f>
        <v>6501550</v>
      </c>
      <c r="G162" s="173">
        <f>'Distt.Minor'!G65</f>
        <v>2098250</v>
      </c>
      <c r="H162" s="173">
        <f>'Distt.Minor'!H65</f>
        <v>10</v>
      </c>
    </row>
    <row r="163" spans="1:8" ht="16.5" customHeight="1">
      <c r="A163" s="104">
        <v>2</v>
      </c>
      <c r="B163" s="178" t="s">
        <v>252</v>
      </c>
      <c r="C163" s="88">
        <f>'Distt.Minor'!C133</f>
        <v>37</v>
      </c>
      <c r="D163" s="88">
        <f>'Distt.Minor'!D133</f>
        <v>5464.54</v>
      </c>
      <c r="E163" s="88">
        <f>'Distt.Minor'!E133</f>
        <v>1337838</v>
      </c>
      <c r="F163" s="88">
        <f>'Distt.Minor'!F133</f>
        <v>668919200</v>
      </c>
      <c r="G163" s="88">
        <f>'Distt.Minor'!G133</f>
        <v>169263795</v>
      </c>
      <c r="H163" s="88">
        <f>'Distt.Minor'!H133</f>
        <v>500</v>
      </c>
    </row>
    <row r="164" spans="1:8" ht="16.5" customHeight="1">
      <c r="A164" s="104">
        <v>3</v>
      </c>
      <c r="B164" s="178" t="s">
        <v>346</v>
      </c>
      <c r="C164" s="104">
        <f>'Distt.Minor'!C235</f>
        <v>5</v>
      </c>
      <c r="D164" s="104">
        <f>'Distt.Minor'!D235</f>
        <v>2923.38</v>
      </c>
      <c r="E164" s="104">
        <f>'Distt.Minor'!E235</f>
        <v>0</v>
      </c>
      <c r="F164" s="104">
        <f>'Distt.Minor'!F235</f>
        <v>0</v>
      </c>
      <c r="G164" s="104">
        <f>'Distt.Minor'!G235</f>
        <v>7596892</v>
      </c>
      <c r="H164" s="104">
        <f>'Distt.Minor'!H235</f>
        <v>0</v>
      </c>
    </row>
    <row r="165" spans="1:8" ht="16.5" customHeight="1">
      <c r="A165" s="104">
        <v>4</v>
      </c>
      <c r="B165" s="178" t="s">
        <v>260</v>
      </c>
      <c r="C165" s="88">
        <f>'Distt.Minor'!C247</f>
        <v>3</v>
      </c>
      <c r="D165" s="88">
        <f>'Distt.Minor'!D247</f>
        <v>922.476</v>
      </c>
      <c r="E165" s="88">
        <f>'Distt.Minor'!E247</f>
        <v>163670.1</v>
      </c>
      <c r="F165" s="88">
        <f>'Distt.Minor'!F247</f>
        <v>122752575</v>
      </c>
      <c r="G165" s="88">
        <f>'Distt.Minor'!G247</f>
        <v>21599000</v>
      </c>
      <c r="H165" s="88">
        <f>'Distt.Minor'!H247</f>
        <v>80</v>
      </c>
    </row>
    <row r="166" spans="1:8" ht="16.5" customHeight="1">
      <c r="A166" s="104">
        <v>5</v>
      </c>
      <c r="B166" s="178" t="s">
        <v>261</v>
      </c>
      <c r="C166" s="88">
        <f>'Distt.Minor'!C291</f>
        <v>1</v>
      </c>
      <c r="D166" s="88">
        <f>'Distt.Minor'!D291</f>
        <v>178.05</v>
      </c>
      <c r="E166" s="88">
        <f>'Distt.Minor'!E291</f>
        <v>0</v>
      </c>
      <c r="F166" s="88">
        <f>'Distt.Minor'!F291</f>
        <v>0</v>
      </c>
      <c r="G166" s="88">
        <f>'Distt.Minor'!G291</f>
        <v>178000</v>
      </c>
      <c r="H166" s="88">
        <f>'Distt.Minor'!H291</f>
        <v>0</v>
      </c>
    </row>
    <row r="167" spans="1:8" ht="16.5" customHeight="1">
      <c r="A167" s="104">
        <v>6</v>
      </c>
      <c r="B167" s="178" t="s">
        <v>265</v>
      </c>
      <c r="C167" s="183">
        <f>'Distt.Minor'!C385</f>
        <v>2</v>
      </c>
      <c r="D167" s="183">
        <f>'Distt.Minor'!D385</f>
        <v>1993.12</v>
      </c>
      <c r="E167" s="183">
        <f>'Distt.Minor'!E385</f>
        <v>190675.71</v>
      </c>
      <c r="F167" s="183">
        <f>'Distt.Minor'!F385</f>
        <v>113452048</v>
      </c>
      <c r="G167" s="183">
        <f>'Distt.Minor'!G385</f>
        <v>20545000</v>
      </c>
      <c r="H167" s="183">
        <f>'Distt.Minor'!H385</f>
        <v>1750</v>
      </c>
    </row>
    <row r="168" spans="1:8" ht="16.5" customHeight="1">
      <c r="A168" s="104">
        <v>7</v>
      </c>
      <c r="B168" s="178" t="s">
        <v>283</v>
      </c>
      <c r="C168" s="176">
        <f>'Distt.Minor'!C463</f>
        <v>13</v>
      </c>
      <c r="D168" s="176">
        <f>'Distt.Minor'!D463</f>
        <v>929.75</v>
      </c>
      <c r="E168" s="176">
        <f>'Distt.Minor'!E463</f>
        <v>434709.59</v>
      </c>
      <c r="F168" s="176">
        <f>'Distt.Minor'!F463</f>
        <v>228222225</v>
      </c>
      <c r="G168" s="176">
        <f>'Distt.Minor'!G463</f>
        <v>56501000</v>
      </c>
      <c r="H168" s="176">
        <f>'Distt.Minor'!H463</f>
        <v>130</v>
      </c>
    </row>
    <row r="169" spans="1:8" ht="16.5" customHeight="1">
      <c r="A169" s="997" t="s">
        <v>49</v>
      </c>
      <c r="B169" s="998"/>
      <c r="C169" s="6">
        <f aca="true" t="shared" si="13" ref="C169:H169">SUM(C162:C168)</f>
        <v>63</v>
      </c>
      <c r="D169" s="7">
        <f t="shared" si="13"/>
        <v>12751.996</v>
      </c>
      <c r="E169" s="9">
        <f t="shared" si="13"/>
        <v>2138714.4</v>
      </c>
      <c r="F169" s="9">
        <f t="shared" si="13"/>
        <v>1139847598</v>
      </c>
      <c r="G169" s="9">
        <f t="shared" si="13"/>
        <v>277781937</v>
      </c>
      <c r="H169" s="9">
        <f t="shared" si="13"/>
        <v>2470</v>
      </c>
    </row>
    <row r="170" spans="1:8" ht="16.5" customHeight="1">
      <c r="A170" s="39"/>
      <c r="B170" s="39"/>
      <c r="C170" s="39"/>
      <c r="D170" s="40"/>
      <c r="E170" s="41"/>
      <c r="F170" s="39"/>
      <c r="G170" s="41"/>
      <c r="H170" s="41"/>
    </row>
    <row r="171" spans="1:8" ht="16.5" customHeight="1">
      <c r="A171" s="1001" t="s">
        <v>328</v>
      </c>
      <c r="B171" s="1001"/>
      <c r="C171" s="1001"/>
      <c r="D171" s="1001"/>
      <c r="E171" s="1001"/>
      <c r="F171" s="1001"/>
      <c r="G171" s="1001"/>
      <c r="H171" s="1001"/>
    </row>
    <row r="172" spans="1:8" ht="16.5" customHeight="1">
      <c r="A172" s="826" t="s">
        <v>2</v>
      </c>
      <c r="B172" s="828" t="s">
        <v>76</v>
      </c>
      <c r="C172" s="264" t="s">
        <v>4</v>
      </c>
      <c r="D172" s="264" t="s">
        <v>5</v>
      </c>
      <c r="E172" s="264" t="s">
        <v>6</v>
      </c>
      <c r="F172" s="264" t="s">
        <v>7</v>
      </c>
      <c r="G172" s="264" t="s">
        <v>8</v>
      </c>
      <c r="H172" s="264" t="s">
        <v>9</v>
      </c>
    </row>
    <row r="173" spans="1:8" ht="16.5" customHeight="1">
      <c r="A173" s="1002"/>
      <c r="B173" s="1003"/>
      <c r="C173" s="249" t="s">
        <v>10</v>
      </c>
      <c r="D173" s="249" t="s">
        <v>77</v>
      </c>
      <c r="E173" s="249" t="s">
        <v>78</v>
      </c>
      <c r="F173" s="61" t="s">
        <v>79</v>
      </c>
      <c r="G173" s="61" t="s">
        <v>79</v>
      </c>
      <c r="H173" s="249" t="s">
        <v>12</v>
      </c>
    </row>
    <row r="174" spans="1:8" ht="16.5" customHeight="1">
      <c r="A174" s="104">
        <v>1</v>
      </c>
      <c r="B174" s="5" t="s">
        <v>329</v>
      </c>
      <c r="C174" s="104">
        <f>'Distt.Minor'!C387</f>
        <v>2</v>
      </c>
      <c r="D174" s="104">
        <f>'Distt.Minor'!D387</f>
        <v>8.0025</v>
      </c>
      <c r="E174" s="104">
        <f>'Distt.Minor'!E387</f>
        <v>1325</v>
      </c>
      <c r="F174" s="104">
        <f>'Distt.Minor'!F387</f>
        <v>357750</v>
      </c>
      <c r="G174" s="104">
        <f>'Distt.Minor'!G387</f>
        <v>70000</v>
      </c>
      <c r="H174" s="104">
        <f>'Distt.Minor'!H387</f>
        <v>30</v>
      </c>
    </row>
    <row r="175" spans="1:8" ht="16.5" customHeight="1">
      <c r="A175" s="1004" t="s">
        <v>49</v>
      </c>
      <c r="B175" s="1004"/>
      <c r="C175" s="6">
        <f aca="true" t="shared" si="14" ref="C175:H175">SUM(C174:C174)</f>
        <v>2</v>
      </c>
      <c r="D175" s="7">
        <f t="shared" si="14"/>
        <v>8.0025</v>
      </c>
      <c r="E175" s="9">
        <f t="shared" si="14"/>
        <v>1325</v>
      </c>
      <c r="F175" s="9">
        <f t="shared" si="14"/>
        <v>357750</v>
      </c>
      <c r="G175" s="9">
        <f t="shared" si="14"/>
        <v>70000</v>
      </c>
      <c r="H175" s="6">
        <f t="shared" si="14"/>
        <v>30</v>
      </c>
    </row>
    <row r="176" spans="1:8" ht="16.5" customHeight="1">
      <c r="A176" s="254"/>
      <c r="B176" s="254"/>
      <c r="C176" s="136"/>
      <c r="D176" s="137"/>
      <c r="E176" s="139"/>
      <c r="F176" s="139"/>
      <c r="G176" s="139"/>
      <c r="H176" s="136"/>
    </row>
    <row r="177" spans="1:8" ht="16.5" customHeight="1">
      <c r="A177" s="837" t="s">
        <v>31</v>
      </c>
      <c r="B177" s="837"/>
      <c r="C177" s="837"/>
      <c r="D177" s="837"/>
      <c r="E177" s="837"/>
      <c r="F177" s="837"/>
      <c r="G177" s="837"/>
      <c r="H177" s="837"/>
    </row>
    <row r="178" spans="1:8" ht="16.5" customHeight="1">
      <c r="A178" s="826" t="s">
        <v>2</v>
      </c>
      <c r="B178" s="828" t="s">
        <v>276</v>
      </c>
      <c r="C178" s="264" t="s">
        <v>4</v>
      </c>
      <c r="D178" s="264" t="s">
        <v>5</v>
      </c>
      <c r="E178" s="264" t="s">
        <v>6</v>
      </c>
      <c r="F178" s="264" t="s">
        <v>7</v>
      </c>
      <c r="G178" s="264" t="s">
        <v>8</v>
      </c>
      <c r="H178" s="264" t="s">
        <v>9</v>
      </c>
    </row>
    <row r="179" spans="1:8" ht="16.5" customHeight="1">
      <c r="A179" s="827"/>
      <c r="B179" s="829"/>
      <c r="C179" s="4" t="s">
        <v>10</v>
      </c>
      <c r="D179" s="4" t="s">
        <v>77</v>
      </c>
      <c r="E179" s="4" t="s">
        <v>78</v>
      </c>
      <c r="F179" s="57" t="s">
        <v>79</v>
      </c>
      <c r="G179" s="57" t="s">
        <v>79</v>
      </c>
      <c r="H179" s="4" t="s">
        <v>12</v>
      </c>
    </row>
    <row r="180" spans="1:8" ht="16.5" customHeight="1">
      <c r="A180" s="104">
        <v>1</v>
      </c>
      <c r="B180" s="5" t="s">
        <v>261</v>
      </c>
      <c r="C180" s="88">
        <f>'Distt.Minor'!C292</f>
        <v>1</v>
      </c>
      <c r="D180" s="88">
        <f>'Distt.Minor'!D292</f>
        <v>24.55</v>
      </c>
      <c r="E180" s="88">
        <f>'Distt.Minor'!E292</f>
        <v>0</v>
      </c>
      <c r="F180" s="88">
        <f>'Distt.Minor'!F292</f>
        <v>0</v>
      </c>
      <c r="G180" s="88">
        <f>'Distt.Minor'!G292</f>
        <v>30000</v>
      </c>
      <c r="H180" s="88">
        <f>'Distt.Minor'!H292</f>
        <v>0</v>
      </c>
    </row>
    <row r="181" spans="1:8" ht="16.5" customHeight="1">
      <c r="A181" s="997" t="s">
        <v>49</v>
      </c>
      <c r="B181" s="998"/>
      <c r="C181" s="6">
        <f aca="true" t="shared" si="15" ref="C181:H181">SUM(C180:C180)</f>
        <v>1</v>
      </c>
      <c r="D181" s="7">
        <f t="shared" si="15"/>
        <v>24.55</v>
      </c>
      <c r="E181" s="9">
        <f t="shared" si="15"/>
        <v>0</v>
      </c>
      <c r="F181" s="9">
        <f t="shared" si="15"/>
        <v>0</v>
      </c>
      <c r="G181" s="9">
        <f t="shared" si="15"/>
        <v>30000</v>
      </c>
      <c r="H181" s="6">
        <f t="shared" si="15"/>
        <v>0</v>
      </c>
    </row>
    <row r="182" spans="1:8" ht="16.5" customHeight="1">
      <c r="A182" s="39"/>
      <c r="B182" s="39"/>
      <c r="C182" s="39"/>
      <c r="D182" s="40"/>
      <c r="E182" s="41"/>
      <c r="F182" s="39"/>
      <c r="G182" s="41"/>
      <c r="H182" s="41"/>
    </row>
    <row r="183" spans="1:8" ht="16.5" customHeight="1">
      <c r="A183" s="119"/>
      <c r="B183" s="119"/>
      <c r="C183" s="119"/>
      <c r="D183" s="1000" t="s">
        <v>58</v>
      </c>
      <c r="E183" s="1000"/>
      <c r="F183" s="119"/>
      <c r="G183" s="119"/>
      <c r="H183" s="119"/>
    </row>
    <row r="184" spans="1:8" ht="16.5" customHeight="1">
      <c r="A184" s="826" t="s">
        <v>2</v>
      </c>
      <c r="B184" s="828" t="s">
        <v>276</v>
      </c>
      <c r="C184" s="264" t="s">
        <v>4</v>
      </c>
      <c r="D184" s="264" t="s">
        <v>5</v>
      </c>
      <c r="E184" s="264" t="s">
        <v>6</v>
      </c>
      <c r="F184" s="264" t="s">
        <v>7</v>
      </c>
      <c r="G184" s="264" t="s">
        <v>8</v>
      </c>
      <c r="H184" s="264" t="s">
        <v>9</v>
      </c>
    </row>
    <row r="185" spans="1:8" ht="16.5" customHeight="1">
      <c r="A185" s="827"/>
      <c r="B185" s="829"/>
      <c r="C185" s="4" t="s">
        <v>10</v>
      </c>
      <c r="D185" s="4" t="s">
        <v>51</v>
      </c>
      <c r="E185" s="4" t="s">
        <v>78</v>
      </c>
      <c r="F185" s="57" t="s">
        <v>79</v>
      </c>
      <c r="G185" s="57" t="s">
        <v>79</v>
      </c>
      <c r="H185" s="4" t="s">
        <v>12</v>
      </c>
    </row>
    <row r="186" spans="1:8" ht="16.5" customHeight="1">
      <c r="A186" s="104">
        <v>1</v>
      </c>
      <c r="B186" s="732" t="s">
        <v>246</v>
      </c>
      <c r="C186" s="89">
        <f>'Distt.Minor'!C14</f>
        <v>3</v>
      </c>
      <c r="D186" s="89">
        <f>'Distt.Minor'!D14</f>
        <v>1801.71</v>
      </c>
      <c r="E186" s="89">
        <f>'Distt.Minor'!E14</f>
        <v>367506</v>
      </c>
      <c r="F186" s="89">
        <f>'Distt.Minor'!F14</f>
        <v>165377700</v>
      </c>
      <c r="G186" s="89">
        <f>'Distt.Minor'!G14</f>
        <v>11913197</v>
      </c>
      <c r="H186" s="89">
        <f>'Distt.Minor'!H14</f>
        <v>185</v>
      </c>
    </row>
    <row r="187" spans="1:8" ht="16.5" customHeight="1">
      <c r="A187" s="104">
        <v>2</v>
      </c>
      <c r="B187" s="732" t="s">
        <v>277</v>
      </c>
      <c r="C187" s="67">
        <f>'Distt.Minor'!C32</f>
        <v>1</v>
      </c>
      <c r="D187" s="67">
        <f>'Distt.Minor'!D32</f>
        <v>1096.56</v>
      </c>
      <c r="E187" s="67">
        <f>'Distt.Minor'!E32</f>
        <v>117960</v>
      </c>
      <c r="F187" s="67">
        <f>'Distt.Minor'!F32</f>
        <v>41286000</v>
      </c>
      <c r="G187" s="67">
        <f>'Distt.Minor'!G32</f>
        <v>10042824</v>
      </c>
      <c r="H187" s="67">
        <f>'Distt.Minor'!H32</f>
        <v>445</v>
      </c>
    </row>
    <row r="188" spans="1:8" ht="16.5" customHeight="1">
      <c r="A188" s="104">
        <v>3</v>
      </c>
      <c r="B188" s="732" t="s">
        <v>248</v>
      </c>
      <c r="C188" s="115">
        <f>'Distt.Minor'!C47</f>
        <v>0</v>
      </c>
      <c r="D188" s="115">
        <f>'Distt.Minor'!D47</f>
        <v>0</v>
      </c>
      <c r="E188" s="115">
        <f>'Distt.Minor'!E47</f>
        <v>0</v>
      </c>
      <c r="F188" s="115">
        <f>'Distt.Minor'!F47</f>
        <v>0</v>
      </c>
      <c r="G188" s="115">
        <f>'Distt.Minor'!G47</f>
        <v>0</v>
      </c>
      <c r="H188" s="115">
        <f>'Distt.Minor'!H47</f>
        <v>0</v>
      </c>
    </row>
    <row r="189" spans="1:8" ht="16.5" customHeight="1">
      <c r="A189" s="104">
        <v>4</v>
      </c>
      <c r="B189" s="732" t="s">
        <v>287</v>
      </c>
      <c r="C189" s="192">
        <f>'Distt.Minor'!C76</f>
        <v>1</v>
      </c>
      <c r="D189" s="192">
        <f>'Distt.Minor'!D76</f>
        <v>159.27</v>
      </c>
      <c r="E189" s="192">
        <f>'Distt.Minor'!E76</f>
        <v>65200</v>
      </c>
      <c r="F189" s="192">
        <f>'Distt.Minor'!F76</f>
        <v>24971600</v>
      </c>
      <c r="G189" s="192">
        <f>'Distt.Minor'!G76</f>
        <v>1956000</v>
      </c>
      <c r="H189" s="192">
        <f>'Distt.Minor'!H76</f>
        <v>100</v>
      </c>
    </row>
    <row r="190" spans="1:8" ht="16.5" customHeight="1">
      <c r="A190" s="104">
        <v>5</v>
      </c>
      <c r="B190" s="732" t="s">
        <v>249</v>
      </c>
      <c r="C190" s="115">
        <f>'Distt.Minor'!C63</f>
        <v>4</v>
      </c>
      <c r="D190" s="115">
        <f>'Distt.Minor'!D63</f>
        <v>27299.8009</v>
      </c>
      <c r="E190" s="115">
        <f>'Distt.Minor'!E63</f>
        <v>4504458</v>
      </c>
      <c r="F190" s="115">
        <f>'Distt.Minor'!F63</f>
        <v>917536570</v>
      </c>
      <c r="G190" s="115">
        <f>'Distt.Minor'!G63</f>
        <v>234788754</v>
      </c>
      <c r="H190" s="115">
        <f>'Distt.Minor'!H63</f>
        <v>343</v>
      </c>
    </row>
    <row r="191" spans="1:8" ht="16.5" customHeight="1">
      <c r="A191" s="104">
        <v>7</v>
      </c>
      <c r="B191" s="732" t="s">
        <v>251</v>
      </c>
      <c r="C191" s="89">
        <f>'Distt.Minor'!C107</f>
        <v>7</v>
      </c>
      <c r="D191" s="89">
        <f>'Distt.Minor'!D107</f>
        <v>7938.85</v>
      </c>
      <c r="E191" s="89">
        <f>'Distt.Minor'!E107</f>
        <v>8618693</v>
      </c>
      <c r="F191" s="89">
        <f>'Distt.Minor'!F107</f>
        <v>2937153550</v>
      </c>
      <c r="G191" s="89">
        <f>'Distt.Minor'!G107</f>
        <v>282045197</v>
      </c>
      <c r="H191" s="89">
        <f>'Distt.Minor'!H107</f>
        <v>3063</v>
      </c>
    </row>
    <row r="192" spans="1:8" ht="16.5" customHeight="1">
      <c r="A192" s="104">
        <v>8</v>
      </c>
      <c r="B192" s="732" t="s">
        <v>252</v>
      </c>
      <c r="C192" s="89">
        <f>'Distt.Minor'!C125</f>
        <v>64</v>
      </c>
      <c r="D192" s="89">
        <f>'Distt.Minor'!D125</f>
        <v>197.15</v>
      </c>
      <c r="E192" s="89">
        <f>'Distt.Minor'!E125</f>
        <v>9216081</v>
      </c>
      <c r="F192" s="89">
        <f>'Distt.Minor'!F125</f>
        <v>921608100</v>
      </c>
      <c r="G192" s="89">
        <f>'Distt.Minor'!G125</f>
        <v>344330106</v>
      </c>
      <c r="H192" s="89">
        <f>'Distt.Minor'!H125</f>
        <v>800</v>
      </c>
    </row>
    <row r="193" spans="1:8" ht="16.5" customHeight="1">
      <c r="A193" s="104">
        <v>9</v>
      </c>
      <c r="B193" s="732" t="s">
        <v>253</v>
      </c>
      <c r="C193" s="115">
        <f>'Distt.Minor'!C147</f>
        <v>1</v>
      </c>
      <c r="D193" s="115">
        <f>'Distt.Minor'!D147</f>
        <v>173.51</v>
      </c>
      <c r="E193" s="115">
        <f>'Distt.Minor'!E147</f>
        <v>200427</v>
      </c>
      <c r="F193" s="115">
        <f>'Distt.Minor'!F147</f>
        <v>74442700</v>
      </c>
      <c r="G193" s="115">
        <f>'Distt.Minor'!G147</f>
        <v>2366550</v>
      </c>
      <c r="H193" s="115">
        <f>'Distt.Minor'!H147</f>
        <v>200</v>
      </c>
    </row>
    <row r="194" spans="1:8" ht="16.5" customHeight="1">
      <c r="A194" s="104">
        <v>10</v>
      </c>
      <c r="B194" s="732" t="s">
        <v>254</v>
      </c>
      <c r="C194" s="89">
        <f>'Distt.Minor'!C159</f>
        <v>0</v>
      </c>
      <c r="D194" s="89">
        <f>'Distt.Minor'!D159</f>
        <v>1831.8</v>
      </c>
      <c r="E194" s="89">
        <f>'Distt.Minor'!E159</f>
        <v>413857</v>
      </c>
      <c r="F194" s="89">
        <f>'Distt.Minor'!F159</f>
        <v>77569400</v>
      </c>
      <c r="G194" s="89">
        <f>'Distt.Minor'!G159</f>
        <v>15673307</v>
      </c>
      <c r="H194" s="89">
        <f>'Distt.Minor'!H159</f>
        <v>0</v>
      </c>
    </row>
    <row r="195" spans="1:8" ht="16.5" customHeight="1">
      <c r="A195" s="104">
        <v>11</v>
      </c>
      <c r="B195" s="732" t="s">
        <v>255</v>
      </c>
      <c r="C195" s="88">
        <f>'Distt.Minor'!C197</f>
        <v>0</v>
      </c>
      <c r="D195" s="88">
        <f>'Distt.Minor'!D197</f>
        <v>0</v>
      </c>
      <c r="E195" s="88">
        <f>'Distt.Minor'!E197</f>
        <v>0</v>
      </c>
      <c r="F195" s="88">
        <f>'Distt.Minor'!F197</f>
        <v>0</v>
      </c>
      <c r="G195" s="88">
        <f>'Distt.Minor'!G197</f>
        <v>10709450</v>
      </c>
      <c r="H195" s="88">
        <f>'Distt.Minor'!H197</f>
        <v>0</v>
      </c>
    </row>
    <row r="196" spans="1:8" ht="16.5" customHeight="1">
      <c r="A196" s="104">
        <v>12</v>
      </c>
      <c r="B196" s="732" t="s">
        <v>290</v>
      </c>
      <c r="C196" s="115">
        <f>'Distt.Minor'!C211</f>
        <v>0</v>
      </c>
      <c r="D196" s="115">
        <f>'Distt.Minor'!D211</f>
        <v>0</v>
      </c>
      <c r="E196" s="115">
        <f>'Distt.Minor'!E211</f>
        <v>0</v>
      </c>
      <c r="F196" s="115">
        <f>'Distt.Minor'!F211</f>
        <v>0</v>
      </c>
      <c r="G196" s="115">
        <f>'Distt.Minor'!G211</f>
        <v>797363</v>
      </c>
      <c r="H196" s="115">
        <f>'Distt.Minor'!H211</f>
        <v>0</v>
      </c>
    </row>
    <row r="197" spans="1:8" ht="16.5" customHeight="1">
      <c r="A197" s="104">
        <v>14</v>
      </c>
      <c r="B197" s="732" t="s">
        <v>258</v>
      </c>
      <c r="C197" s="89">
        <f>'Distt.Minor'!C270</f>
        <v>0</v>
      </c>
      <c r="D197" s="89">
        <f>'Distt.Minor'!D270</f>
        <v>0</v>
      </c>
      <c r="E197" s="89">
        <f>'Distt.Minor'!E270</f>
        <v>392000</v>
      </c>
      <c r="F197" s="89">
        <f>'Distt.Minor'!F270</f>
        <v>39200000</v>
      </c>
      <c r="G197" s="89">
        <f>'Distt.Minor'!G270</f>
        <v>25743000</v>
      </c>
      <c r="H197" s="89">
        <f>'Distt.Minor'!H270</f>
        <v>900</v>
      </c>
    </row>
    <row r="198" spans="1:8" ht="16.5" customHeight="1">
      <c r="A198" s="104">
        <v>15</v>
      </c>
      <c r="B198" s="732" t="s">
        <v>278</v>
      </c>
      <c r="C198" s="89">
        <f>'Distt.Minor'!C253</f>
        <v>0</v>
      </c>
      <c r="D198" s="89">
        <f>'Distt.Minor'!D253</f>
        <v>72</v>
      </c>
      <c r="E198" s="89">
        <f>'Distt.Minor'!E253</f>
        <v>117400</v>
      </c>
      <c r="F198" s="89">
        <f>'Distt.Minor'!F253</f>
        <v>17610000</v>
      </c>
      <c r="G198" s="89">
        <f>'Distt.Minor'!G253</f>
        <v>3225000</v>
      </c>
      <c r="H198" s="89">
        <f>'Distt.Minor'!H253</f>
        <v>30</v>
      </c>
    </row>
    <row r="199" spans="1:8" ht="16.5" customHeight="1">
      <c r="A199" s="104">
        <v>16</v>
      </c>
      <c r="B199" s="732" t="s">
        <v>261</v>
      </c>
      <c r="C199" s="115">
        <f>'Distt.Minor'!C289</f>
        <v>0</v>
      </c>
      <c r="D199" s="115">
        <f>'Distt.Minor'!D289</f>
        <v>23085.31</v>
      </c>
      <c r="E199" s="115">
        <f>'Distt.Minor'!E289</f>
        <v>2015380</v>
      </c>
      <c r="F199" s="115">
        <f>'Distt.Minor'!F289</f>
        <v>503845000</v>
      </c>
      <c r="G199" s="115">
        <f>'Distt.Minor'!G289</f>
        <v>76151450</v>
      </c>
      <c r="H199" s="115">
        <f>'Distt.Minor'!H289</f>
        <v>400</v>
      </c>
    </row>
    <row r="200" spans="1:8" ht="16.5" customHeight="1">
      <c r="A200" s="104">
        <v>17</v>
      </c>
      <c r="B200" s="732" t="s">
        <v>291</v>
      </c>
      <c r="C200" s="205">
        <f>'Distt.Minor'!C306</f>
        <v>2</v>
      </c>
      <c r="D200" s="205">
        <f>'Distt.Minor'!D306</f>
        <v>2874.9</v>
      </c>
      <c r="E200" s="205">
        <f>'Distt.Minor'!E306</f>
        <v>685951</v>
      </c>
      <c r="F200" s="205">
        <f>'Distt.Minor'!F306</f>
        <v>171487750</v>
      </c>
      <c r="G200" s="205">
        <f>'Distt.Minor'!G306</f>
        <v>2503000</v>
      </c>
      <c r="H200" s="205">
        <f>'Distt.Minor'!H306</f>
        <v>475</v>
      </c>
    </row>
    <row r="201" spans="1:8" ht="16.5" customHeight="1">
      <c r="A201" s="104">
        <v>18</v>
      </c>
      <c r="B201" s="732" t="s">
        <v>262</v>
      </c>
      <c r="C201" s="175">
        <f>'Distt.Minor'!C321</f>
        <v>0</v>
      </c>
      <c r="D201" s="175">
        <f>'Distt.Minor'!D321</f>
        <v>0</v>
      </c>
      <c r="E201" s="175">
        <f>'Distt.Minor'!E321</f>
        <v>0</v>
      </c>
      <c r="F201" s="175">
        <f>'Distt.Minor'!F321</f>
        <v>0</v>
      </c>
      <c r="G201" s="175">
        <f>'Distt.Minor'!G321</f>
        <v>266032000</v>
      </c>
      <c r="H201" s="175">
        <f>'Distt.Minor'!H321</f>
        <v>1440</v>
      </c>
    </row>
    <row r="202" spans="1:8" ht="16.5" customHeight="1">
      <c r="A202" s="104">
        <v>19</v>
      </c>
      <c r="B202" s="732" t="s">
        <v>263</v>
      </c>
      <c r="C202" s="88">
        <f>'Distt.Minor'!C343</f>
        <v>4</v>
      </c>
      <c r="D202" s="88">
        <f>'Distt.Minor'!D343</f>
        <v>0</v>
      </c>
      <c r="E202" s="88">
        <f>'Distt.Minor'!E343</f>
        <v>1626733</v>
      </c>
      <c r="F202" s="88">
        <f>'Distt.Minor'!F343</f>
        <v>102351180</v>
      </c>
      <c r="G202" s="88">
        <f>'Distt.Minor'!G343</f>
        <v>127680340</v>
      </c>
      <c r="H202" s="88">
        <f>'Distt.Minor'!H343</f>
        <v>2460</v>
      </c>
    </row>
    <row r="203" spans="1:8" ht="16.5" customHeight="1">
      <c r="A203" s="104">
        <v>20</v>
      </c>
      <c r="B203" s="732" t="s">
        <v>279</v>
      </c>
      <c r="C203" s="89">
        <f>'Distt.Minor'!C356</f>
        <v>0</v>
      </c>
      <c r="D203" s="89">
        <f>'Distt.Minor'!D356</f>
        <v>0</v>
      </c>
      <c r="E203" s="89">
        <f>'Distt.Minor'!E356</f>
        <v>427800</v>
      </c>
      <c r="F203" s="89">
        <f>'Distt.Minor'!F356</f>
        <v>128340000</v>
      </c>
      <c r="G203" s="89">
        <f>'Distt.Minor'!G356</f>
        <v>12834000</v>
      </c>
      <c r="H203" s="89">
        <f>'Distt.Minor'!H356</f>
        <v>300</v>
      </c>
    </row>
    <row r="204" spans="1:8" ht="16.5" customHeight="1">
      <c r="A204" s="104">
        <v>21</v>
      </c>
      <c r="B204" s="732" t="s">
        <v>280</v>
      </c>
      <c r="C204" s="89">
        <f>'Distt.Minor'!C372</f>
        <v>0</v>
      </c>
      <c r="D204" s="89">
        <f>'Distt.Minor'!D372</f>
        <v>0</v>
      </c>
      <c r="E204" s="89">
        <f>'Distt.Minor'!E372</f>
        <v>0</v>
      </c>
      <c r="F204" s="89">
        <f>'Distt.Minor'!F372</f>
        <v>0</v>
      </c>
      <c r="G204" s="89">
        <f>'Distt.Minor'!G372</f>
        <v>1390000</v>
      </c>
      <c r="H204" s="89">
        <f>'Distt.Minor'!H372</f>
        <v>0</v>
      </c>
    </row>
    <row r="205" spans="1:8" ht="16.5" customHeight="1">
      <c r="A205" s="104">
        <v>22</v>
      </c>
      <c r="B205" s="732" t="s">
        <v>265</v>
      </c>
      <c r="C205" s="89">
        <f>'Distt.Minor'!C386</f>
        <v>2</v>
      </c>
      <c r="D205" s="89">
        <f>'Distt.Minor'!D386</f>
        <v>3.9847</v>
      </c>
      <c r="E205" s="89">
        <f>'Distt.Minor'!E386</f>
        <v>1066960</v>
      </c>
      <c r="F205" s="89">
        <f>'Distt.Minor'!F386</f>
        <v>106425550</v>
      </c>
      <c r="G205" s="89">
        <f>'Distt.Minor'!G386</f>
        <v>72214400</v>
      </c>
      <c r="H205" s="89">
        <f>'Distt.Minor'!H386</f>
        <v>895</v>
      </c>
    </row>
    <row r="206" spans="1:8" ht="16.5" customHeight="1">
      <c r="A206" s="104">
        <v>23</v>
      </c>
      <c r="B206" s="732" t="s">
        <v>266</v>
      </c>
      <c r="C206" s="89">
        <f>'Distt.Minor'!C403</f>
        <v>6</v>
      </c>
      <c r="D206" s="89">
        <f>'Distt.Minor'!D403</f>
        <v>21951.77</v>
      </c>
      <c r="E206" s="89">
        <f>'Distt.Minor'!E403</f>
        <v>8466662</v>
      </c>
      <c r="F206" s="89">
        <f>'Distt.Minor'!F403</f>
        <v>1996719000</v>
      </c>
      <c r="G206" s="89">
        <f>'Distt.Minor'!G403</f>
        <v>205605000</v>
      </c>
      <c r="H206" s="89">
        <f>'Distt.Minor'!H403</f>
        <v>830</v>
      </c>
    </row>
    <row r="207" spans="1:8" ht="16.5" customHeight="1">
      <c r="A207" s="104">
        <v>24</v>
      </c>
      <c r="B207" s="732" t="s">
        <v>267</v>
      </c>
      <c r="C207" s="115">
        <f>'Distt.Minor'!C419</f>
        <v>0</v>
      </c>
      <c r="D207" s="115">
        <f>'Distt.Minor'!D419</f>
        <v>0</v>
      </c>
      <c r="E207" s="115">
        <f>'Distt.Minor'!E419</f>
        <v>0</v>
      </c>
      <c r="F207" s="115">
        <f>'Distt.Minor'!F419</f>
        <v>0</v>
      </c>
      <c r="G207" s="115">
        <f>'Distt.Minor'!G419</f>
        <v>0</v>
      </c>
      <c r="H207" s="115">
        <f>'Distt.Minor'!H419</f>
        <v>0</v>
      </c>
    </row>
    <row r="208" spans="1:8" ht="16.5" customHeight="1">
      <c r="A208" s="104">
        <v>25</v>
      </c>
      <c r="B208" s="174" t="s">
        <v>281</v>
      </c>
      <c r="C208" s="115">
        <f>'Distt.Minor'!C437</f>
        <v>0</v>
      </c>
      <c r="D208" s="115">
        <f>'Distt.Minor'!D437</f>
        <v>1262.68</v>
      </c>
      <c r="E208" s="115">
        <f>'Distt.Minor'!E437</f>
        <v>487738</v>
      </c>
      <c r="F208" s="115">
        <f>'Distt.Minor'!F437</f>
        <v>29113800</v>
      </c>
      <c r="G208" s="115">
        <f>'Distt.Minor'!G437</f>
        <v>16845000</v>
      </c>
      <c r="H208" s="115">
        <f>'Distt.Minor'!H437</f>
        <v>1670</v>
      </c>
    </row>
    <row r="209" spans="1:8" ht="16.5" customHeight="1">
      <c r="A209" s="104">
        <v>26</v>
      </c>
      <c r="B209" s="733" t="s">
        <v>282</v>
      </c>
      <c r="C209" s="193">
        <f>'Distt.Minor'!C451</f>
        <v>4</v>
      </c>
      <c r="D209" s="193">
        <f>'Distt.Minor'!D451</f>
        <v>3164.34</v>
      </c>
      <c r="E209" s="193">
        <f>'Distt.Minor'!E451</f>
        <v>2554503</v>
      </c>
      <c r="F209" s="193">
        <f>'Distt.Minor'!F451</f>
        <v>766350900</v>
      </c>
      <c r="G209" s="193">
        <f>'Distt.Minor'!G451</f>
        <v>288190000</v>
      </c>
      <c r="H209" s="193">
        <f>'Distt.Minor'!H451</f>
        <v>1000</v>
      </c>
    </row>
    <row r="210" spans="1:8" ht="16.5" customHeight="1">
      <c r="A210" s="104">
        <v>28</v>
      </c>
      <c r="B210" s="732" t="s">
        <v>270</v>
      </c>
      <c r="C210" s="115">
        <f>'Distt.Minor'!C475</f>
        <v>0</v>
      </c>
      <c r="D210" s="115">
        <f>'Distt.Minor'!D475</f>
        <v>0</v>
      </c>
      <c r="E210" s="115">
        <f>'Distt.Minor'!E475</f>
        <v>516829</v>
      </c>
      <c r="F210" s="115">
        <f>'Distt.Minor'!F475</f>
        <v>15504870</v>
      </c>
      <c r="G210" s="115">
        <f>'Distt.Minor'!G475</f>
        <v>26495000</v>
      </c>
      <c r="H210" s="115">
        <f>'Distt.Minor'!H475</f>
        <v>0</v>
      </c>
    </row>
    <row r="211" spans="1:8" ht="16.5" customHeight="1">
      <c r="A211" s="104">
        <v>29</v>
      </c>
      <c r="B211" s="732" t="s">
        <v>271</v>
      </c>
      <c r="C211" s="192">
        <f>'Distt.Minor'!C496</f>
        <v>0</v>
      </c>
      <c r="D211" s="192">
        <f>'Distt.Minor'!D496</f>
        <v>0</v>
      </c>
      <c r="E211" s="192">
        <f>'Distt.Minor'!E496</f>
        <v>645300</v>
      </c>
      <c r="F211" s="192">
        <f>'Distt.Minor'!F496</f>
        <v>141966000</v>
      </c>
      <c r="G211" s="192">
        <f>'Distt.Minor'!G496</f>
        <v>49286000</v>
      </c>
      <c r="H211" s="192">
        <f>'Distt.Minor'!H496</f>
        <v>600</v>
      </c>
    </row>
    <row r="212" spans="1:8" ht="16.5" customHeight="1">
      <c r="A212" s="104">
        <v>30</v>
      </c>
      <c r="B212" s="732" t="s">
        <v>284</v>
      </c>
      <c r="C212" s="115">
        <f>'Distt.Minor'!C510</f>
        <v>0</v>
      </c>
      <c r="D212" s="115">
        <f>'Distt.Minor'!D510</f>
        <v>0</v>
      </c>
      <c r="E212" s="115">
        <f>'Distt.Minor'!E510</f>
        <v>5960526</v>
      </c>
      <c r="F212" s="115">
        <f>'Distt.Minor'!F510</f>
        <v>298026300</v>
      </c>
      <c r="G212" s="115">
        <f>'Distt.Minor'!G510</f>
        <v>227822000</v>
      </c>
      <c r="H212" s="115">
        <f>'Distt.Minor'!H510</f>
        <v>1350</v>
      </c>
    </row>
    <row r="213" spans="1:8" ht="16.5" customHeight="1">
      <c r="A213" s="104">
        <v>31</v>
      </c>
      <c r="B213" s="732" t="s">
        <v>273</v>
      </c>
      <c r="C213" s="118">
        <f>'Distt.Minor'!C528</f>
        <v>0</v>
      </c>
      <c r="D213" s="118">
        <f>'Distt.Minor'!D528</f>
        <v>0</v>
      </c>
      <c r="E213" s="118">
        <f>'Distt.Minor'!E528</f>
        <v>0</v>
      </c>
      <c r="F213" s="118">
        <f>'Distt.Minor'!F528</f>
        <v>0</v>
      </c>
      <c r="G213" s="118">
        <f>'Distt.Minor'!G528</f>
        <v>0</v>
      </c>
      <c r="H213" s="118">
        <f>'Distt.Minor'!H528</f>
        <v>0</v>
      </c>
    </row>
    <row r="214" spans="1:8" ht="16.5" customHeight="1">
      <c r="A214" s="38"/>
      <c r="B214" s="38" t="s">
        <v>49</v>
      </c>
      <c r="C214" s="38">
        <f aca="true" t="shared" si="16" ref="C214:H214">SUM(C186:C213)</f>
        <v>99</v>
      </c>
      <c r="D214" s="37">
        <f t="shared" si="16"/>
        <v>92913.6356</v>
      </c>
      <c r="E214" s="36">
        <f t="shared" si="16"/>
        <v>48467964</v>
      </c>
      <c r="F214" s="38">
        <f t="shared" si="16"/>
        <v>9476885970</v>
      </c>
      <c r="G214" s="38">
        <f t="shared" si="16"/>
        <v>2316638938</v>
      </c>
      <c r="H214" s="36">
        <f t="shared" si="16"/>
        <v>17486</v>
      </c>
    </row>
    <row r="215" spans="1:8" ht="16.5" customHeight="1">
      <c r="A215" s="43"/>
      <c r="B215" s="43"/>
      <c r="C215" s="39"/>
      <c r="D215" s="40"/>
      <c r="E215" s="41"/>
      <c r="F215" s="39"/>
      <c r="G215" s="41"/>
      <c r="H215" s="41"/>
    </row>
    <row r="216" spans="1:8" ht="16.5" customHeight="1">
      <c r="A216" s="43"/>
      <c r="B216" s="43"/>
      <c r="C216" s="39"/>
      <c r="D216" s="40"/>
      <c r="E216" s="41"/>
      <c r="F216" s="39"/>
      <c r="G216" s="41"/>
      <c r="H216" s="41"/>
    </row>
    <row r="217" spans="1:8" ht="16.5" customHeight="1">
      <c r="A217" s="1000" t="s">
        <v>59</v>
      </c>
      <c r="B217" s="1000"/>
      <c r="C217" s="1000"/>
      <c r="D217" s="1000"/>
      <c r="E217" s="1000"/>
      <c r="F217" s="1000"/>
      <c r="G217" s="1000"/>
      <c r="H217" s="1000"/>
    </row>
    <row r="218" spans="1:8" ht="16.5" customHeight="1">
      <c r="A218" s="826" t="s">
        <v>2</v>
      </c>
      <c r="B218" s="828" t="s">
        <v>276</v>
      </c>
      <c r="C218" s="264" t="s">
        <v>4</v>
      </c>
      <c r="D218" s="264" t="s">
        <v>5</v>
      </c>
      <c r="E218" s="264" t="s">
        <v>6</v>
      </c>
      <c r="F218" s="264" t="s">
        <v>7</v>
      </c>
      <c r="G218" s="264" t="s">
        <v>8</v>
      </c>
      <c r="H218" s="264" t="s">
        <v>9</v>
      </c>
    </row>
    <row r="219" spans="1:8" ht="16.5" customHeight="1">
      <c r="A219" s="827"/>
      <c r="B219" s="829"/>
      <c r="C219" s="4" t="s">
        <v>10</v>
      </c>
      <c r="D219" s="4" t="s">
        <v>51</v>
      </c>
      <c r="E219" s="4" t="s">
        <v>78</v>
      </c>
      <c r="F219" s="57" t="s">
        <v>79</v>
      </c>
      <c r="G219" s="57" t="s">
        <v>79</v>
      </c>
      <c r="H219" s="4" t="s">
        <v>12</v>
      </c>
    </row>
    <row r="220" spans="1:8" ht="16.5" customHeight="1">
      <c r="A220" s="104">
        <v>1</v>
      </c>
      <c r="B220" s="174" t="s">
        <v>248</v>
      </c>
      <c r="C220" s="115">
        <f>'Distt.Minor'!C45</f>
        <v>6</v>
      </c>
      <c r="D220" s="115">
        <f>'Distt.Minor'!D45</f>
        <v>6</v>
      </c>
      <c r="E220" s="115">
        <f>'Distt.Minor'!E45</f>
        <v>0</v>
      </c>
      <c r="F220" s="115">
        <f>'Distt.Minor'!F45</f>
        <v>0</v>
      </c>
      <c r="G220" s="115">
        <f>'Distt.Minor'!G45</f>
        <v>963000</v>
      </c>
      <c r="H220" s="115">
        <f>'Distt.Minor'!H45</f>
        <v>0</v>
      </c>
    </row>
    <row r="221" spans="1:8" ht="16.5" customHeight="1">
      <c r="A221" s="104">
        <v>2</v>
      </c>
      <c r="B221" s="174" t="s">
        <v>251</v>
      </c>
      <c r="C221" s="115">
        <f>'Distt.Minor'!C103</f>
        <v>5</v>
      </c>
      <c r="D221" s="115">
        <f>'Distt.Minor'!D103</f>
        <v>4.56</v>
      </c>
      <c r="E221" s="115">
        <f>'Distt.Minor'!E103</f>
        <v>5000</v>
      </c>
      <c r="F221" s="115">
        <f>'Distt.Minor'!F103</f>
        <v>1750000</v>
      </c>
      <c r="G221" s="115">
        <f>'Distt.Minor'!G103</f>
        <v>2493799</v>
      </c>
      <c r="H221" s="115">
        <f>'Distt.Minor'!H103</f>
        <v>35</v>
      </c>
    </row>
    <row r="222" spans="1:8" ht="16.5" customHeight="1">
      <c r="A222" s="104">
        <v>3</v>
      </c>
      <c r="B222" s="174" t="s">
        <v>252</v>
      </c>
      <c r="C222" s="89">
        <f>'Distt.Minor'!C127</f>
        <v>12</v>
      </c>
      <c r="D222" s="89">
        <f>'Distt.Minor'!D127</f>
        <v>50.29</v>
      </c>
      <c r="E222" s="89">
        <f>'Distt.Minor'!E127</f>
        <v>25455</v>
      </c>
      <c r="F222" s="89">
        <f>'Distt.Minor'!F127</f>
        <v>6363750</v>
      </c>
      <c r="G222" s="89">
        <f>'Distt.Minor'!G127</f>
        <v>1654573</v>
      </c>
      <c r="H222" s="89">
        <f>'Distt.Minor'!H127</f>
        <v>25</v>
      </c>
    </row>
    <row r="223" spans="1:8" ht="16.5" customHeight="1">
      <c r="A223" s="104">
        <v>4</v>
      </c>
      <c r="B223" s="174" t="s">
        <v>288</v>
      </c>
      <c r="C223" s="176">
        <f>'Distt.Minor'!C146</f>
        <v>17</v>
      </c>
      <c r="D223" s="176">
        <f>'Distt.Minor'!D146</f>
        <v>33.513400000000004</v>
      </c>
      <c r="E223" s="176">
        <f>'Distt.Minor'!E146</f>
        <v>222130</v>
      </c>
      <c r="F223" s="176">
        <f>'Distt.Minor'!F146</f>
        <v>34159500</v>
      </c>
      <c r="G223" s="176">
        <f>'Distt.Minor'!G146</f>
        <v>18882000</v>
      </c>
      <c r="H223" s="176">
        <f>'Distt.Minor'!H146</f>
        <v>135</v>
      </c>
    </row>
    <row r="224" spans="1:8" ht="16.5" customHeight="1">
      <c r="A224" s="104">
        <v>5</v>
      </c>
      <c r="B224" s="174" t="s">
        <v>254</v>
      </c>
      <c r="C224" s="176">
        <f>'Distt.Minor'!C157</f>
        <v>18</v>
      </c>
      <c r="D224" s="176">
        <f>'Distt.Minor'!D157</f>
        <v>149.04999999999998</v>
      </c>
      <c r="E224" s="176">
        <f>'Distt.Minor'!E157</f>
        <v>21995.09</v>
      </c>
      <c r="F224" s="176">
        <f>'Distt.Minor'!F157</f>
        <v>2419459.9</v>
      </c>
      <c r="G224" s="176">
        <f>'Distt.Minor'!G157</f>
        <v>3667622</v>
      </c>
      <c r="H224" s="176">
        <f>'Distt.Minor'!H157</f>
        <v>3</v>
      </c>
    </row>
    <row r="225" spans="1:8" ht="16.5" customHeight="1">
      <c r="A225" s="104">
        <v>6</v>
      </c>
      <c r="B225" s="174" t="s">
        <v>258</v>
      </c>
      <c r="C225" s="115">
        <f>'Distt.Minor'!C266</f>
        <v>11</v>
      </c>
      <c r="D225" s="115">
        <f>'Distt.Minor'!D266</f>
        <v>400.6993</v>
      </c>
      <c r="E225" s="115">
        <f>'Distt.Minor'!E266</f>
        <v>339740</v>
      </c>
      <c r="F225" s="115">
        <f>'Distt.Minor'!F266</f>
        <v>50961000</v>
      </c>
      <c r="G225" s="115">
        <f>'Distt.Minor'!G266</f>
        <v>18011000</v>
      </c>
      <c r="H225" s="115">
        <f>'Distt.Minor'!H266</f>
        <v>60</v>
      </c>
    </row>
    <row r="226" spans="1:8" ht="16.5" customHeight="1">
      <c r="A226" s="104">
        <v>7</v>
      </c>
      <c r="B226" s="174" t="s">
        <v>291</v>
      </c>
      <c r="C226" s="175">
        <f>'Distt.Minor'!C305</f>
        <v>1</v>
      </c>
      <c r="D226" s="175">
        <f>'Distt.Minor'!D305</f>
        <v>1</v>
      </c>
      <c r="E226" s="175">
        <f>'Distt.Minor'!E305</f>
        <v>0</v>
      </c>
      <c r="F226" s="175">
        <f>'Distt.Minor'!F305</f>
        <v>0</v>
      </c>
      <c r="G226" s="175">
        <f>'Distt.Minor'!G305</f>
        <v>34988</v>
      </c>
      <c r="H226" s="175">
        <f>'Distt.Minor'!H305</f>
        <v>0</v>
      </c>
    </row>
    <row r="227" spans="1:8" ht="16.5" customHeight="1">
      <c r="A227" s="104">
        <v>8</v>
      </c>
      <c r="B227" s="174" t="s">
        <v>351</v>
      </c>
      <c r="C227" s="88">
        <f>'Distt.Minor'!C316</f>
        <v>4</v>
      </c>
      <c r="D227" s="88">
        <f>'Distt.Minor'!D316</f>
        <v>13.6719</v>
      </c>
      <c r="E227" s="88">
        <f>'Distt.Minor'!E316</f>
        <v>9333</v>
      </c>
      <c r="F227" s="88">
        <f>'Distt.Minor'!F316</f>
        <v>2799900</v>
      </c>
      <c r="G227" s="88">
        <f>'Distt.Minor'!G316</f>
        <v>1274000</v>
      </c>
      <c r="H227" s="88">
        <f>'Distt.Minor'!H316</f>
        <v>10</v>
      </c>
    </row>
    <row r="228" spans="1:8" ht="16.5" customHeight="1">
      <c r="A228" s="104">
        <v>9</v>
      </c>
      <c r="B228" s="174" t="s">
        <v>263</v>
      </c>
      <c r="C228" s="89">
        <f>'Distt.Minor'!C335</f>
        <v>88</v>
      </c>
      <c r="D228" s="89">
        <f>'Distt.Minor'!D335</f>
        <v>1340.58</v>
      </c>
      <c r="E228" s="89">
        <f>'Distt.Minor'!E335</f>
        <v>2036792</v>
      </c>
      <c r="F228" s="89">
        <f>'Distt.Minor'!F335</f>
        <v>203679200</v>
      </c>
      <c r="G228" s="89">
        <f>'Distt.Minor'!G335</f>
        <v>167709000</v>
      </c>
      <c r="H228" s="89">
        <f>'Distt.Minor'!H335</f>
        <v>650</v>
      </c>
    </row>
    <row r="229" spans="1:8" ht="16.5" customHeight="1">
      <c r="A229" s="104">
        <v>10</v>
      </c>
      <c r="B229" s="174" t="s">
        <v>265</v>
      </c>
      <c r="C229" s="89">
        <f>'Distt.Minor'!C380</f>
        <v>182</v>
      </c>
      <c r="D229" s="89">
        <f>'Distt.Minor'!D380</f>
        <v>6384.976</v>
      </c>
      <c r="E229" s="89">
        <f>'Distt.Minor'!E380</f>
        <v>5002204.21</v>
      </c>
      <c r="F229" s="89">
        <f>'Distt.Minor'!F380</f>
        <v>1233017740</v>
      </c>
      <c r="G229" s="89">
        <f>'Distt.Minor'!G380</f>
        <v>465649718</v>
      </c>
      <c r="H229" s="89">
        <f>'Distt.Minor'!H380</f>
        <v>5417</v>
      </c>
    </row>
    <row r="230" spans="1:8" ht="16.5" customHeight="1">
      <c r="A230" s="104">
        <v>11</v>
      </c>
      <c r="B230" s="178" t="s">
        <v>267</v>
      </c>
      <c r="C230" s="115">
        <f>'Distt.Minor'!C416</f>
        <v>9</v>
      </c>
      <c r="D230" s="115">
        <f>'Distt.Minor'!D416</f>
        <v>10.48</v>
      </c>
      <c r="E230" s="115">
        <f>'Distt.Minor'!E416</f>
        <v>2600</v>
      </c>
      <c r="F230" s="115">
        <f>'Distt.Minor'!F416</f>
        <v>494000</v>
      </c>
      <c r="G230" s="115">
        <f>'Distt.Minor'!G416</f>
        <v>983000</v>
      </c>
      <c r="H230" s="115">
        <f>'Distt.Minor'!H416</f>
        <v>6</v>
      </c>
    </row>
    <row r="231" spans="1:8" ht="16.5" customHeight="1">
      <c r="A231" s="104">
        <v>12</v>
      </c>
      <c r="B231" s="174" t="s">
        <v>266</v>
      </c>
      <c r="C231" s="208">
        <f>'Distt.Minor'!C398</f>
        <v>45</v>
      </c>
      <c r="D231" s="246">
        <f>'Distt.Minor'!D398</f>
        <v>39.72</v>
      </c>
      <c r="E231" s="228">
        <f>'Distt.Minor'!E398</f>
        <v>3257140</v>
      </c>
      <c r="F231" s="228">
        <f>'Distt.Minor'!F398</f>
        <v>1302094000</v>
      </c>
      <c r="G231" s="228">
        <f>'Distt.Minor'!G398</f>
        <v>164802000</v>
      </c>
      <c r="H231" s="228">
        <f>'Distt.Minor'!H398</f>
        <v>759</v>
      </c>
    </row>
    <row r="232" spans="1:8" ht="16.5" customHeight="1">
      <c r="A232" s="104">
        <v>13</v>
      </c>
      <c r="B232" s="174" t="s">
        <v>271</v>
      </c>
      <c r="C232" s="88">
        <f>'Distt.Minor'!C493</f>
        <v>9</v>
      </c>
      <c r="D232" s="88">
        <f>'Distt.Minor'!D493</f>
        <v>14.72</v>
      </c>
      <c r="E232" s="88">
        <f>'Distt.Minor'!E493</f>
        <v>2525</v>
      </c>
      <c r="F232" s="88">
        <f>'Distt.Minor'!F493</f>
        <v>404000</v>
      </c>
      <c r="G232" s="88">
        <f>'Distt.Minor'!G493</f>
        <v>579000</v>
      </c>
      <c r="H232" s="88">
        <f>'Distt.Minor'!H493</f>
        <v>156</v>
      </c>
    </row>
    <row r="233" spans="1:8" ht="16.5" customHeight="1">
      <c r="A233" s="104">
        <v>14</v>
      </c>
      <c r="B233" s="174" t="s">
        <v>273</v>
      </c>
      <c r="C233" s="176">
        <f>'Distt.Minor'!C525</f>
        <v>38</v>
      </c>
      <c r="D233" s="176">
        <f>'Distt.Minor'!D525</f>
        <v>952.57</v>
      </c>
      <c r="E233" s="176">
        <f>'Distt.Minor'!E525</f>
        <v>49089</v>
      </c>
      <c r="F233" s="176">
        <f>'Distt.Minor'!F525</f>
        <v>17181150</v>
      </c>
      <c r="G233" s="176">
        <f>'Distt.Minor'!G525</f>
        <v>4418000</v>
      </c>
      <c r="H233" s="176">
        <f>'Distt.Minor'!H525</f>
        <v>296</v>
      </c>
    </row>
    <row r="234" spans="1:8" ht="16.5" customHeight="1">
      <c r="A234" s="997" t="s">
        <v>49</v>
      </c>
      <c r="B234" s="998"/>
      <c r="C234" s="38">
        <f aca="true" t="shared" si="17" ref="C234:H234">SUM(C220:C233)</f>
        <v>445</v>
      </c>
      <c r="D234" s="37">
        <f t="shared" si="17"/>
        <v>9401.830599999998</v>
      </c>
      <c r="E234" s="38">
        <f t="shared" si="17"/>
        <v>10974003.3</v>
      </c>
      <c r="F234" s="36">
        <f t="shared" si="17"/>
        <v>2855323699.9</v>
      </c>
      <c r="G234" s="36">
        <f t="shared" si="17"/>
        <v>851121700</v>
      </c>
      <c r="H234" s="38">
        <f t="shared" si="17"/>
        <v>7552</v>
      </c>
    </row>
    <row r="235" spans="1:8" ht="16.5" customHeight="1">
      <c r="A235" s="119"/>
      <c r="B235" s="119"/>
      <c r="C235" s="119"/>
      <c r="D235" s="44"/>
      <c r="E235" s="119"/>
      <c r="F235" s="119"/>
      <c r="G235" s="119"/>
      <c r="H235" s="119"/>
    </row>
    <row r="236" spans="1:8" ht="16.5" customHeight="1">
      <c r="A236" s="1000" t="s">
        <v>143</v>
      </c>
      <c r="B236" s="1000"/>
      <c r="C236" s="1000"/>
      <c r="D236" s="1000"/>
      <c r="E236" s="1000"/>
      <c r="F236" s="1000"/>
      <c r="G236" s="1000"/>
      <c r="H236" s="1000"/>
    </row>
    <row r="237" spans="1:8" ht="16.5" customHeight="1">
      <c r="A237" s="826" t="s">
        <v>2</v>
      </c>
      <c r="B237" s="828" t="s">
        <v>276</v>
      </c>
      <c r="C237" s="264" t="s">
        <v>4</v>
      </c>
      <c r="D237" s="264" t="s">
        <v>5</v>
      </c>
      <c r="E237" s="264" t="s">
        <v>6</v>
      </c>
      <c r="F237" s="264" t="s">
        <v>7</v>
      </c>
      <c r="G237" s="264" t="s">
        <v>8</v>
      </c>
      <c r="H237" s="264" t="s">
        <v>9</v>
      </c>
    </row>
    <row r="238" spans="1:8" ht="16.5" customHeight="1">
      <c r="A238" s="827"/>
      <c r="B238" s="829"/>
      <c r="C238" s="4" t="s">
        <v>10</v>
      </c>
      <c r="D238" s="4" t="s">
        <v>51</v>
      </c>
      <c r="E238" s="4" t="s">
        <v>78</v>
      </c>
      <c r="F238" s="57" t="s">
        <v>79</v>
      </c>
      <c r="G238" s="57" t="s">
        <v>79</v>
      </c>
      <c r="H238" s="4" t="s">
        <v>12</v>
      </c>
    </row>
    <row r="239" spans="1:8" ht="16.5" customHeight="1">
      <c r="A239" s="104">
        <v>1</v>
      </c>
      <c r="B239" s="174" t="s">
        <v>254</v>
      </c>
      <c r="C239" s="88">
        <f>'Distt.Minor'!C160</f>
        <v>4</v>
      </c>
      <c r="D239" s="88">
        <f>'Distt.Minor'!D160</f>
        <v>4</v>
      </c>
      <c r="E239" s="88">
        <f>'Distt.Minor'!E160</f>
        <v>797530</v>
      </c>
      <c r="F239" s="88">
        <f>'Distt.Minor'!F160</f>
        <v>518894500</v>
      </c>
      <c r="G239" s="88">
        <f>'Distt.Minor'!G160</f>
        <v>22390125</v>
      </c>
      <c r="H239" s="88">
        <f>'Distt.Minor'!H160</f>
        <v>12</v>
      </c>
    </row>
    <row r="240" spans="1:8" ht="16.5" customHeight="1">
      <c r="A240" s="104">
        <v>2</v>
      </c>
      <c r="B240" s="174" t="s">
        <v>260</v>
      </c>
      <c r="C240" s="89">
        <f>'Distt.Minor'!C246</f>
        <v>346</v>
      </c>
      <c r="D240" s="89">
        <f>'Distt.Minor'!D246</f>
        <v>350</v>
      </c>
      <c r="E240" s="89">
        <f>'Distt.Minor'!E246</f>
        <v>192959.52</v>
      </c>
      <c r="F240" s="89">
        <f>'Distt.Minor'!F246</f>
        <v>96479760</v>
      </c>
      <c r="G240" s="89">
        <f>'Distt.Minor'!G246</f>
        <v>37427000</v>
      </c>
      <c r="H240" s="89">
        <f>'Distt.Minor'!H246</f>
        <v>2650</v>
      </c>
    </row>
    <row r="241" spans="1:8" ht="16.5" customHeight="1">
      <c r="A241" s="104">
        <v>3</v>
      </c>
      <c r="B241" s="174" t="s">
        <v>291</v>
      </c>
      <c r="C241" s="175">
        <f>'Distt.Minor'!C304</f>
        <v>59</v>
      </c>
      <c r="D241" s="175">
        <f>'Distt.Minor'!D304</f>
        <v>250.83</v>
      </c>
      <c r="E241" s="175">
        <f>'Distt.Minor'!E304</f>
        <v>1406447</v>
      </c>
      <c r="F241" s="175">
        <f>'Distt.Minor'!F304</f>
        <v>1265802300</v>
      </c>
      <c r="G241" s="175">
        <f>'Distt.Minor'!G304</f>
        <v>23045774</v>
      </c>
      <c r="H241" s="175">
        <f>'Distt.Minor'!H304</f>
        <v>1860</v>
      </c>
    </row>
    <row r="242" spans="1:8" ht="16.5" customHeight="1">
      <c r="A242" s="104">
        <v>4</v>
      </c>
      <c r="B242" s="174" t="s">
        <v>280</v>
      </c>
      <c r="C242" s="195">
        <f>'Distt.Minor'!C369</f>
        <v>49</v>
      </c>
      <c r="D242" s="195">
        <f>'Distt.Minor'!D369</f>
        <v>1493.1</v>
      </c>
      <c r="E242" s="195">
        <f>'Distt.Minor'!E369</f>
        <v>1749591.56</v>
      </c>
      <c r="F242" s="195">
        <f>'Distt.Minor'!F369</f>
        <v>2974305652</v>
      </c>
      <c r="G242" s="195">
        <f>'Distt.Minor'!G369</f>
        <v>548412000</v>
      </c>
      <c r="H242" s="195">
        <f>'Distt.Minor'!H369</f>
        <v>66</v>
      </c>
    </row>
    <row r="243" spans="1:8" ht="16.5" customHeight="1">
      <c r="A243" s="104">
        <v>5</v>
      </c>
      <c r="B243" s="174" t="s">
        <v>271</v>
      </c>
      <c r="C243" s="176">
        <f>'Distt.Minor'!C494</f>
        <v>27</v>
      </c>
      <c r="D243" s="176">
        <f>'Distt.Minor'!D494</f>
        <v>26.18</v>
      </c>
      <c r="E243" s="176">
        <f>'Distt.Minor'!E494</f>
        <v>315600</v>
      </c>
      <c r="F243" s="176">
        <f>'Distt.Minor'!F494</f>
        <v>41028000</v>
      </c>
      <c r="G243" s="176">
        <f>'Distt.Minor'!G494</f>
        <v>6713000</v>
      </c>
      <c r="H243" s="176">
        <f>'Distt.Minor'!H494</f>
        <v>760</v>
      </c>
    </row>
    <row r="244" spans="1:8" ht="16.5" customHeight="1">
      <c r="A244" s="997" t="s">
        <v>49</v>
      </c>
      <c r="B244" s="998"/>
      <c r="C244" s="38">
        <f aca="true" t="shared" si="18" ref="C244:H244">SUM(C239:C243)</f>
        <v>485</v>
      </c>
      <c r="D244" s="37">
        <f t="shared" si="18"/>
        <v>2124.1099999999997</v>
      </c>
      <c r="E244" s="38">
        <f t="shared" si="18"/>
        <v>4462128.08</v>
      </c>
      <c r="F244" s="38">
        <f t="shared" si="18"/>
        <v>4896510212</v>
      </c>
      <c r="G244" s="38">
        <f t="shared" si="18"/>
        <v>637987899</v>
      </c>
      <c r="H244" s="38">
        <f t="shared" si="18"/>
        <v>5348</v>
      </c>
    </row>
    <row r="245" spans="1:8" ht="16.5" customHeight="1">
      <c r="A245" s="43"/>
      <c r="B245" s="43"/>
      <c r="C245" s="39"/>
      <c r="D245" s="40"/>
      <c r="E245" s="41"/>
      <c r="F245" s="39"/>
      <c r="G245" s="41"/>
      <c r="H245" s="41"/>
    </row>
    <row r="246" spans="1:8" ht="16.5" customHeight="1">
      <c r="A246" s="71"/>
      <c r="B246" s="71"/>
      <c r="C246" s="71"/>
      <c r="D246" s="34" t="s">
        <v>61</v>
      </c>
      <c r="E246" s="71"/>
      <c r="F246" s="71"/>
      <c r="G246" s="71"/>
      <c r="H246" s="71"/>
    </row>
    <row r="247" spans="1:8" ht="16.5" customHeight="1">
      <c r="A247" s="826" t="s">
        <v>2</v>
      </c>
      <c r="B247" s="828" t="s">
        <v>276</v>
      </c>
      <c r="C247" s="264" t="s">
        <v>4</v>
      </c>
      <c r="D247" s="264" t="s">
        <v>5</v>
      </c>
      <c r="E247" s="264" t="s">
        <v>6</v>
      </c>
      <c r="F247" s="264" t="s">
        <v>7</v>
      </c>
      <c r="G247" s="264" t="s">
        <v>8</v>
      </c>
      <c r="H247" s="264" t="s">
        <v>9</v>
      </c>
    </row>
    <row r="248" spans="1:8" ht="16.5" customHeight="1">
      <c r="A248" s="827"/>
      <c r="B248" s="829"/>
      <c r="C248" s="4" t="s">
        <v>10</v>
      </c>
      <c r="D248" s="4" t="s">
        <v>51</v>
      </c>
      <c r="E248" s="4" t="s">
        <v>78</v>
      </c>
      <c r="F248" s="57" t="s">
        <v>79</v>
      </c>
      <c r="G248" s="57" t="s">
        <v>79</v>
      </c>
      <c r="H248" s="4" t="s">
        <v>12</v>
      </c>
    </row>
    <row r="249" spans="1:8" ht="16.5" customHeight="1">
      <c r="A249" s="104">
        <v>1</v>
      </c>
      <c r="B249" s="732" t="s">
        <v>246</v>
      </c>
      <c r="C249" s="190">
        <f>'Distt.Minor'!C8</f>
        <v>109</v>
      </c>
      <c r="D249" s="190">
        <f>'Distt.Minor'!D8</f>
        <v>185.23999999999998</v>
      </c>
      <c r="E249" s="190">
        <f>'Distt.Minor'!E8</f>
        <v>1629216.75</v>
      </c>
      <c r="F249" s="190">
        <f>'Distt.Minor'!F8</f>
        <v>2123607725</v>
      </c>
      <c r="G249" s="190">
        <f>'Distt.Minor'!G8</f>
        <v>409329994</v>
      </c>
      <c r="H249" s="190">
        <f>'Distt.Minor'!H8</f>
        <v>830</v>
      </c>
    </row>
    <row r="250" spans="1:8" ht="16.5" customHeight="1">
      <c r="A250" s="104">
        <v>2</v>
      </c>
      <c r="B250" s="732" t="s">
        <v>277</v>
      </c>
      <c r="C250" s="67">
        <f>'Distt.Minor'!C26</f>
        <v>73</v>
      </c>
      <c r="D250" s="67">
        <f>'Distt.Minor'!D26</f>
        <v>131.1174</v>
      </c>
      <c r="E250" s="67">
        <f>'Distt.Minor'!E26</f>
        <v>1950170</v>
      </c>
      <c r="F250" s="67">
        <f>'Distt.Minor'!F26</f>
        <v>1140983300</v>
      </c>
      <c r="G250" s="67">
        <f>'Distt.Minor'!G26</f>
        <v>175797000</v>
      </c>
      <c r="H250" s="67">
        <f>'Distt.Minor'!H26</f>
        <v>550</v>
      </c>
    </row>
    <row r="251" spans="1:8" ht="16.5" customHeight="1">
      <c r="A251" s="104">
        <v>3</v>
      </c>
      <c r="B251" s="732" t="s">
        <v>248</v>
      </c>
      <c r="C251" s="115">
        <f>'Distt.Minor'!C44</f>
        <v>93</v>
      </c>
      <c r="D251" s="115">
        <f>'Distt.Minor'!D44</f>
        <v>140</v>
      </c>
      <c r="E251" s="115">
        <f>'Distt.Minor'!E44</f>
        <v>760416.66</v>
      </c>
      <c r="F251" s="115">
        <f>'Distt.Minor'!F44</f>
        <v>1140618990</v>
      </c>
      <c r="G251" s="115">
        <f>'Distt.Minor'!G44</f>
        <v>209772000</v>
      </c>
      <c r="H251" s="115">
        <f>'Distt.Minor'!H44</f>
        <v>1000</v>
      </c>
    </row>
    <row r="252" spans="1:8" ht="16.5" customHeight="1">
      <c r="A252" s="104">
        <v>4</v>
      </c>
      <c r="B252" s="732" t="s">
        <v>251</v>
      </c>
      <c r="C252" s="89">
        <f>'Distt.Minor'!C108</f>
        <v>27</v>
      </c>
      <c r="D252" s="89">
        <f>'Distt.Minor'!D108</f>
        <v>33</v>
      </c>
      <c r="E252" s="89">
        <f>'Distt.Minor'!E108</f>
        <v>2633000</v>
      </c>
      <c r="F252" s="89">
        <f>'Distt.Minor'!F108</f>
        <v>789900000</v>
      </c>
      <c r="G252" s="89">
        <f>'Distt.Minor'!G108</f>
        <v>6781663</v>
      </c>
      <c r="H252" s="89">
        <f>'Distt.Minor'!H108</f>
        <v>3168</v>
      </c>
    </row>
    <row r="253" spans="1:8" ht="16.5" customHeight="1">
      <c r="A253" s="104">
        <v>5</v>
      </c>
      <c r="B253" s="732" t="s">
        <v>252</v>
      </c>
      <c r="C253" s="196">
        <f>'Distt.Minor'!C130</f>
        <v>0</v>
      </c>
      <c r="D253" s="196">
        <f>'Distt.Minor'!D130</f>
        <v>0</v>
      </c>
      <c r="E253" s="196">
        <f>'Distt.Minor'!E130</f>
        <v>0</v>
      </c>
      <c r="F253" s="196">
        <f>'Distt.Minor'!F130</f>
        <v>0</v>
      </c>
      <c r="G253" s="196">
        <f>'Distt.Minor'!G130</f>
        <v>0</v>
      </c>
      <c r="H253" s="196">
        <f>'Distt.Minor'!H130</f>
        <v>0</v>
      </c>
    </row>
    <row r="254" spans="1:8" ht="16.5" customHeight="1">
      <c r="A254" s="104">
        <v>6</v>
      </c>
      <c r="B254" s="732" t="s">
        <v>253</v>
      </c>
      <c r="C254" s="115">
        <f>'Distt.Minor'!C144</f>
        <v>15</v>
      </c>
      <c r="D254" s="115">
        <f>'Distt.Minor'!D144</f>
        <v>40.96</v>
      </c>
      <c r="E254" s="115">
        <f>'Distt.Minor'!E144</f>
        <v>107776</v>
      </c>
      <c r="F254" s="115">
        <f>'Distt.Minor'!F144</f>
        <v>18914400</v>
      </c>
      <c r="G254" s="115">
        <f>'Distt.Minor'!G144</f>
        <v>9271485</v>
      </c>
      <c r="H254" s="115">
        <f>'Distt.Minor'!H144</f>
        <v>120</v>
      </c>
    </row>
    <row r="255" spans="1:8" ht="16.5" customHeight="1">
      <c r="A255" s="104">
        <v>7</v>
      </c>
      <c r="B255" s="732" t="s">
        <v>254</v>
      </c>
      <c r="C255" s="115">
        <f>'Distt.Minor'!C170</f>
        <v>25</v>
      </c>
      <c r="D255" s="115">
        <f>'Distt.Minor'!D170</f>
        <v>91.39</v>
      </c>
      <c r="E255" s="115">
        <f>'Distt.Minor'!E170</f>
        <v>6743</v>
      </c>
      <c r="F255" s="115">
        <f>'Distt.Minor'!F170</f>
        <v>7200500</v>
      </c>
      <c r="G255" s="115">
        <f>'Distt.Minor'!G170</f>
        <v>7525531</v>
      </c>
      <c r="H255" s="115">
        <f>'Distt.Minor'!H170</f>
        <v>4</v>
      </c>
    </row>
    <row r="256" spans="1:8" ht="16.5" customHeight="1">
      <c r="A256" s="104">
        <v>8</v>
      </c>
      <c r="B256" s="732" t="s">
        <v>289</v>
      </c>
      <c r="C256" s="104">
        <f>'Distt.Minor'!C183</f>
        <v>53</v>
      </c>
      <c r="D256" s="104">
        <f>'Distt.Minor'!D183</f>
        <v>118.44</v>
      </c>
      <c r="E256" s="104">
        <f>'Distt.Minor'!E183</f>
        <v>108253</v>
      </c>
      <c r="F256" s="104">
        <f>'Distt.Minor'!F183</f>
        <v>378885500</v>
      </c>
      <c r="G256" s="104">
        <f>'Distt.Minor'!G183</f>
        <v>25885000</v>
      </c>
      <c r="H256" s="104">
        <f>'Distt.Minor'!H183</f>
        <v>4</v>
      </c>
    </row>
    <row r="257" spans="1:8" ht="16.5" customHeight="1">
      <c r="A257" s="104">
        <v>9</v>
      </c>
      <c r="B257" s="732" t="s">
        <v>255</v>
      </c>
      <c r="C257" s="115">
        <f>'Distt.Minor'!C195</f>
        <v>2</v>
      </c>
      <c r="D257" s="115">
        <f>'Distt.Minor'!D195</f>
        <v>5.295</v>
      </c>
      <c r="E257" s="115">
        <f>'Distt.Minor'!E195</f>
        <v>0</v>
      </c>
      <c r="F257" s="115">
        <f>'Distt.Minor'!F195</f>
        <v>0</v>
      </c>
      <c r="G257" s="115">
        <f>'Distt.Minor'!G195</f>
        <v>272000</v>
      </c>
      <c r="H257" s="115">
        <f>'Distt.Minor'!H195</f>
        <v>0</v>
      </c>
    </row>
    <row r="258" spans="1:8" ht="16.5" customHeight="1">
      <c r="A258" s="104">
        <v>10</v>
      </c>
      <c r="B258" s="732" t="s">
        <v>256</v>
      </c>
      <c r="C258" s="104">
        <f>'Distt.Minor'!C221</f>
        <v>19</v>
      </c>
      <c r="D258" s="104">
        <f>'Distt.Minor'!D221</f>
        <v>19</v>
      </c>
      <c r="E258" s="104">
        <f>'Distt.Minor'!E221</f>
        <v>41021</v>
      </c>
      <c r="F258" s="104">
        <f>'Distt.Minor'!F221</f>
        <v>49225200</v>
      </c>
      <c r="G258" s="104">
        <f>'Distt.Minor'!G221</f>
        <v>3749440</v>
      </c>
      <c r="H258" s="104">
        <f>'Distt.Minor'!H221</f>
        <v>320</v>
      </c>
    </row>
    <row r="259" spans="1:8" ht="16.5" customHeight="1">
      <c r="A259" s="104">
        <v>11</v>
      </c>
      <c r="B259" s="732" t="s">
        <v>258</v>
      </c>
      <c r="C259" s="104">
        <f>'Distt.Minor'!C265</f>
        <v>34</v>
      </c>
      <c r="D259" s="104">
        <f>'Distt.Minor'!D265</f>
        <v>52.6352</v>
      </c>
      <c r="E259" s="104">
        <f>'Distt.Minor'!E265</f>
        <v>345246.66</v>
      </c>
      <c r="F259" s="104">
        <f>'Distt.Minor'!F265</f>
        <v>271251994</v>
      </c>
      <c r="G259" s="104">
        <f>'Distt.Minor'!G265</f>
        <v>57446000</v>
      </c>
      <c r="H259" s="104">
        <f>'Distt.Minor'!H265</f>
        <v>660</v>
      </c>
    </row>
    <row r="260" spans="1:8" ht="16.5" customHeight="1">
      <c r="A260" s="104">
        <v>12</v>
      </c>
      <c r="B260" s="732" t="s">
        <v>278</v>
      </c>
      <c r="C260" s="104">
        <f>'Distt.Minor'!C245</f>
        <v>58</v>
      </c>
      <c r="D260" s="104">
        <f>'Distt.Minor'!D245</f>
        <v>206.3</v>
      </c>
      <c r="E260" s="104">
        <f>'Distt.Minor'!E245</f>
        <v>39564.725</v>
      </c>
      <c r="F260" s="104">
        <f>'Distt.Minor'!F245</f>
        <v>35608252.5</v>
      </c>
      <c r="G260" s="104">
        <f>'Distt.Minor'!G245</f>
        <v>18893001</v>
      </c>
      <c r="H260" s="104">
        <f>'Distt.Minor'!H245</f>
        <v>270</v>
      </c>
    </row>
    <row r="261" spans="1:8" ht="16.5" customHeight="1">
      <c r="A261" s="104">
        <v>13</v>
      </c>
      <c r="B261" s="732" t="s">
        <v>262</v>
      </c>
      <c r="C261" s="104">
        <f>'Distt.Minor'!C317</f>
        <v>9</v>
      </c>
      <c r="D261" s="104">
        <f>'Distt.Minor'!D317</f>
        <v>21.48</v>
      </c>
      <c r="E261" s="104">
        <f>'Distt.Minor'!E317</f>
        <v>59966</v>
      </c>
      <c r="F261" s="104">
        <f>'Distt.Minor'!F317</f>
        <v>47972800</v>
      </c>
      <c r="G261" s="104">
        <f>'Distt.Minor'!G317</f>
        <v>5397000</v>
      </c>
      <c r="H261" s="104">
        <f>'Distt.Minor'!H317</f>
        <v>5</v>
      </c>
    </row>
    <row r="262" spans="1:8" ht="16.5" customHeight="1">
      <c r="A262" s="104">
        <v>14</v>
      </c>
      <c r="B262" s="732" t="s">
        <v>263</v>
      </c>
      <c r="C262" s="104">
        <f>'Distt.Minor'!C340</f>
        <v>7</v>
      </c>
      <c r="D262" s="104">
        <f>'Distt.Minor'!D340</f>
        <v>27</v>
      </c>
      <c r="E262" s="104">
        <f>'Distt.Minor'!E340</f>
        <v>3385</v>
      </c>
      <c r="F262" s="104">
        <f>'Distt.Minor'!F340</f>
        <v>10155000</v>
      </c>
      <c r="G262" s="104">
        <f>'Distt.Minor'!G340</f>
        <v>3010000</v>
      </c>
      <c r="H262" s="104">
        <f>'Distt.Minor'!H340</f>
        <v>146</v>
      </c>
    </row>
    <row r="263" spans="1:8" ht="16.5" customHeight="1">
      <c r="A263" s="104">
        <v>15</v>
      </c>
      <c r="B263" s="732" t="s">
        <v>265</v>
      </c>
      <c r="C263" s="104">
        <f>'Distt.Minor'!C383</f>
        <v>1</v>
      </c>
      <c r="D263" s="104">
        <f>'Distt.Minor'!D383</f>
        <v>1</v>
      </c>
      <c r="E263" s="104">
        <f>'Distt.Minor'!E383</f>
        <v>562954</v>
      </c>
      <c r="F263" s="104">
        <f>'Distt.Minor'!F383</f>
        <v>4948196500</v>
      </c>
      <c r="G263" s="104">
        <f>'Distt.Minor'!G383</f>
        <v>234448000</v>
      </c>
      <c r="H263" s="104">
        <f>'Distt.Minor'!H383</f>
        <v>11380</v>
      </c>
    </row>
    <row r="264" spans="1:8" ht="16.5" customHeight="1">
      <c r="A264" s="104">
        <v>16</v>
      </c>
      <c r="B264" s="732" t="s">
        <v>266</v>
      </c>
      <c r="C264" s="173">
        <f>'Distt.Minor'!C399</f>
        <v>2</v>
      </c>
      <c r="D264" s="173">
        <f>'Distt.Minor'!D399</f>
        <v>2</v>
      </c>
      <c r="E264" s="173">
        <f>'Distt.Minor'!E399</f>
        <v>17000</v>
      </c>
      <c r="F264" s="173">
        <f>'Distt.Minor'!F399</f>
        <v>1530000</v>
      </c>
      <c r="G264" s="173">
        <f>'Distt.Minor'!G399</f>
        <v>2359000</v>
      </c>
      <c r="H264" s="173">
        <f>'Distt.Minor'!H399</f>
        <v>6</v>
      </c>
    </row>
    <row r="265" spans="1:8" ht="16.5" customHeight="1">
      <c r="A265" s="104">
        <v>17</v>
      </c>
      <c r="B265" s="732" t="s">
        <v>267</v>
      </c>
      <c r="C265" s="115">
        <f>'Distt.Minor'!C415</f>
        <v>16</v>
      </c>
      <c r="D265" s="115">
        <f>'Distt.Minor'!D415</f>
        <v>19</v>
      </c>
      <c r="E265" s="115">
        <f>'Distt.Minor'!E415</f>
        <v>1630</v>
      </c>
      <c r="F265" s="115">
        <f>'Distt.Minor'!F415</f>
        <v>1385500</v>
      </c>
      <c r="G265" s="115">
        <f>'Distt.Minor'!G415</f>
        <v>864000</v>
      </c>
      <c r="H265" s="115">
        <f>'Distt.Minor'!H415</f>
        <v>4</v>
      </c>
    </row>
    <row r="266" spans="1:8" ht="16.5" customHeight="1">
      <c r="A266" s="104">
        <v>18</v>
      </c>
      <c r="B266" s="732" t="s">
        <v>281</v>
      </c>
      <c r="C266" s="89">
        <f>'Distt.Minor'!C432</f>
        <v>1101</v>
      </c>
      <c r="D266" s="89">
        <f>'Distt.Minor'!D432</f>
        <v>1335.8</v>
      </c>
      <c r="E266" s="89">
        <f>'Distt.Minor'!E432</f>
        <v>6056980.16</v>
      </c>
      <c r="F266" s="89">
        <f>'Distt.Minor'!F432</f>
        <v>7183954072</v>
      </c>
      <c r="G266" s="89">
        <f>'Distt.Minor'!G432</f>
        <v>1386793344</v>
      </c>
      <c r="H266" s="89">
        <f>'Distt.Minor'!H432</f>
        <v>11065</v>
      </c>
    </row>
    <row r="267" spans="1:8" ht="16.5" customHeight="1">
      <c r="A267" s="104">
        <v>19</v>
      </c>
      <c r="B267" s="732" t="s">
        <v>270</v>
      </c>
      <c r="C267" s="104">
        <f>'Distt.Minor'!C471</f>
        <v>20</v>
      </c>
      <c r="D267" s="104">
        <f>'Distt.Minor'!D471</f>
        <v>562.88</v>
      </c>
      <c r="E267" s="104">
        <f>'Distt.Minor'!E471</f>
        <v>101763</v>
      </c>
      <c r="F267" s="104">
        <f>'Distt.Minor'!F471</f>
        <v>73965000</v>
      </c>
      <c r="G267" s="104">
        <f>'Distt.Minor'!G471</f>
        <v>21061562</v>
      </c>
      <c r="H267" s="104">
        <f>'Distt.Minor'!H471</f>
        <v>25</v>
      </c>
    </row>
    <row r="268" spans="1:8" ht="16.5" customHeight="1">
      <c r="A268" s="104">
        <v>20</v>
      </c>
      <c r="B268" s="732" t="s">
        <v>271</v>
      </c>
      <c r="C268" s="176">
        <f>'Distt.Minor'!C491</f>
        <v>83</v>
      </c>
      <c r="D268" s="176">
        <f>'Distt.Minor'!D491</f>
        <v>90.11</v>
      </c>
      <c r="E268" s="176">
        <f>'Distt.Minor'!E491</f>
        <v>710150</v>
      </c>
      <c r="F268" s="176">
        <f>'Distt.Minor'!F491</f>
        <v>681744000</v>
      </c>
      <c r="G268" s="176">
        <f>'Distt.Minor'!G491</f>
        <v>77428000</v>
      </c>
      <c r="H268" s="176">
        <f>'Distt.Minor'!H491</f>
        <v>2405</v>
      </c>
    </row>
    <row r="269" spans="1:8" ht="16.5" customHeight="1">
      <c r="A269" s="104">
        <v>21</v>
      </c>
      <c r="B269" s="732" t="s">
        <v>273</v>
      </c>
      <c r="C269" s="115">
        <f>'Distt.Minor'!C521</f>
        <v>101</v>
      </c>
      <c r="D269" s="115">
        <f>'Distt.Minor'!D521</f>
        <v>163.84</v>
      </c>
      <c r="E269" s="115">
        <f>'Distt.Minor'!E521</f>
        <v>541666</v>
      </c>
      <c r="F269" s="115">
        <f>'Distt.Minor'!F521</f>
        <v>698740200</v>
      </c>
      <c r="G269" s="115">
        <f>'Distt.Minor'!G521</f>
        <v>135544560</v>
      </c>
      <c r="H269" s="115">
        <f>'Distt.Minor'!H521</f>
        <v>932</v>
      </c>
    </row>
    <row r="270" spans="1:8" ht="16.5" customHeight="1">
      <c r="A270" s="997" t="s">
        <v>49</v>
      </c>
      <c r="B270" s="998"/>
      <c r="C270" s="38">
        <f aca="true" t="shared" si="19" ref="C270:H270">SUM(C249:C269)</f>
        <v>1848</v>
      </c>
      <c r="D270" s="37">
        <f t="shared" si="19"/>
        <v>3246.4876000000004</v>
      </c>
      <c r="E270" s="36">
        <f t="shared" si="19"/>
        <v>15676901.955</v>
      </c>
      <c r="F270" s="38">
        <f t="shared" si="19"/>
        <v>19603838933.5</v>
      </c>
      <c r="G270" s="36">
        <f t="shared" si="19"/>
        <v>2791628580</v>
      </c>
      <c r="H270" s="36">
        <f t="shared" si="19"/>
        <v>32894</v>
      </c>
    </row>
    <row r="271" spans="1:8" ht="16.5" customHeight="1">
      <c r="A271" s="43"/>
      <c r="B271" s="43"/>
      <c r="C271" s="45"/>
      <c r="D271" s="46"/>
      <c r="E271" s="47"/>
      <c r="F271" s="45"/>
      <c r="G271" s="47"/>
      <c r="H271" s="47"/>
    </row>
    <row r="272" spans="1:8" ht="16.5" customHeight="1">
      <c r="A272" s="1000" t="s">
        <v>145</v>
      </c>
      <c r="B272" s="1000"/>
      <c r="C272" s="1000"/>
      <c r="D272" s="1000"/>
      <c r="E272" s="1000"/>
      <c r="F272" s="1000"/>
      <c r="G272" s="1000"/>
      <c r="H272" s="1000"/>
    </row>
    <row r="273" spans="1:8" ht="16.5" customHeight="1">
      <c r="A273" s="826" t="s">
        <v>2</v>
      </c>
      <c r="B273" s="828" t="s">
        <v>276</v>
      </c>
      <c r="C273" s="264" t="s">
        <v>4</v>
      </c>
      <c r="D273" s="264" t="s">
        <v>5</v>
      </c>
      <c r="E273" s="264" t="s">
        <v>6</v>
      </c>
      <c r="F273" s="264" t="s">
        <v>7</v>
      </c>
      <c r="G273" s="264" t="s">
        <v>8</v>
      </c>
      <c r="H273" s="264" t="s">
        <v>9</v>
      </c>
    </row>
    <row r="274" spans="1:8" ht="16.5" customHeight="1">
      <c r="A274" s="827"/>
      <c r="B274" s="829"/>
      <c r="C274" s="4" t="s">
        <v>10</v>
      </c>
      <c r="D274" s="4" t="s">
        <v>51</v>
      </c>
      <c r="E274" s="4" t="s">
        <v>78</v>
      </c>
      <c r="F274" s="57" t="s">
        <v>79</v>
      </c>
      <c r="G274" s="57" t="s">
        <v>79</v>
      </c>
      <c r="H274" s="4" t="s">
        <v>12</v>
      </c>
    </row>
    <row r="275" spans="1:8" ht="16.5" customHeight="1">
      <c r="A275" s="89">
        <v>1</v>
      </c>
      <c r="B275" s="732" t="s">
        <v>246</v>
      </c>
      <c r="C275" s="67">
        <f>'Distt.Minor'!C10</f>
        <v>237</v>
      </c>
      <c r="D275" s="67">
        <f>'Distt.Minor'!D10</f>
        <v>230</v>
      </c>
      <c r="E275" s="67">
        <f>'Distt.Minor'!E10</f>
        <v>27520280</v>
      </c>
      <c r="F275" s="67">
        <f>'Distt.Minor'!F10</f>
        <v>6639568740</v>
      </c>
      <c r="G275" s="67">
        <f>'Distt.Minor'!G10</f>
        <v>71732741</v>
      </c>
      <c r="H275" s="67">
        <f>'Distt.Minor'!H10</f>
        <v>1081</v>
      </c>
    </row>
    <row r="276" spans="1:8" ht="16.5" customHeight="1">
      <c r="A276" s="89">
        <v>2</v>
      </c>
      <c r="B276" s="732" t="s">
        <v>277</v>
      </c>
      <c r="C276" s="193">
        <f>'Distt.Minor'!C27</f>
        <v>158</v>
      </c>
      <c r="D276" s="193">
        <f>'Distt.Minor'!D27</f>
        <v>160.87</v>
      </c>
      <c r="E276" s="193">
        <f>'Distt.Minor'!E27</f>
        <v>6277835.67</v>
      </c>
      <c r="F276" s="193">
        <f>'Distt.Minor'!F27</f>
        <v>1705453080.4</v>
      </c>
      <c r="G276" s="193">
        <f>'Distt.Minor'!G27</f>
        <v>121082184</v>
      </c>
      <c r="H276" s="193">
        <f>'Distt.Minor'!H27</f>
        <v>1200</v>
      </c>
    </row>
    <row r="277" spans="1:8" ht="16.5" customHeight="1">
      <c r="A277" s="89">
        <v>3</v>
      </c>
      <c r="B277" s="732" t="s">
        <v>248</v>
      </c>
      <c r="C277" s="176">
        <f>'Distt.Minor'!C46</f>
        <v>26</v>
      </c>
      <c r="D277" s="176">
        <f>'Distt.Minor'!D46</f>
        <v>26</v>
      </c>
      <c r="E277" s="176">
        <f>'Distt.Minor'!E46</f>
        <v>750261.17</v>
      </c>
      <c r="F277" s="176">
        <f>'Distt.Minor'!F46</f>
        <v>150052234</v>
      </c>
      <c r="G277" s="176">
        <f>'Distt.Minor'!G46</f>
        <v>17256000</v>
      </c>
      <c r="H277" s="176">
        <f>'Distt.Minor'!H46</f>
        <v>250</v>
      </c>
    </row>
    <row r="278" spans="1:8" ht="16.5" customHeight="1">
      <c r="A278" s="89">
        <v>4</v>
      </c>
      <c r="B278" s="732" t="s">
        <v>287</v>
      </c>
      <c r="C278" s="190">
        <f>'Distt.Minor'!C74</f>
        <v>41</v>
      </c>
      <c r="D278" s="190">
        <f>'Distt.Minor'!D74</f>
        <v>41</v>
      </c>
      <c r="E278" s="190">
        <f>'Distt.Minor'!E74</f>
        <v>858784</v>
      </c>
      <c r="F278" s="190">
        <f>'Distt.Minor'!F74</f>
        <v>154581120</v>
      </c>
      <c r="G278" s="190">
        <f>'Distt.Minor'!G74</f>
        <v>39421000</v>
      </c>
      <c r="H278" s="190">
        <f>'Distt.Minor'!H74</f>
        <v>410</v>
      </c>
    </row>
    <row r="279" spans="1:8" ht="16.5" customHeight="1">
      <c r="A279" s="89">
        <v>5</v>
      </c>
      <c r="B279" s="732" t="s">
        <v>249</v>
      </c>
      <c r="C279" s="115">
        <f>'Distt.Minor'!C61</f>
        <v>312</v>
      </c>
      <c r="D279" s="115">
        <f>'Distt.Minor'!D61</f>
        <v>310</v>
      </c>
      <c r="E279" s="115">
        <f>'Distt.Minor'!E61</f>
        <v>1989099</v>
      </c>
      <c r="F279" s="115">
        <f>'Distt.Minor'!F61</f>
        <v>396994600</v>
      </c>
      <c r="G279" s="115">
        <f>'Distt.Minor'!G61</f>
        <v>141063070</v>
      </c>
      <c r="H279" s="115">
        <f>'Distt.Minor'!H61</f>
        <v>1360</v>
      </c>
    </row>
    <row r="280" spans="1:8" ht="16.5" customHeight="1">
      <c r="A280" s="89">
        <v>6</v>
      </c>
      <c r="B280" s="732" t="s">
        <v>250</v>
      </c>
      <c r="C280" s="192">
        <f>'Distt.Minor'!C86</f>
        <v>642</v>
      </c>
      <c r="D280" s="192">
        <f>'Distt.Minor'!D86</f>
        <v>656.7435</v>
      </c>
      <c r="E280" s="192">
        <f>'Distt.Minor'!E86</f>
        <v>20939843.497</v>
      </c>
      <c r="F280" s="192">
        <f>'Distt.Minor'!F86</f>
        <v>628195304.913</v>
      </c>
      <c r="G280" s="192">
        <f>'Distt.Minor'!G86</f>
        <v>665020539</v>
      </c>
      <c r="H280" s="192">
        <f>'Distt.Minor'!H86</f>
        <v>4698</v>
      </c>
    </row>
    <row r="281" spans="1:8" ht="16.5" customHeight="1">
      <c r="A281" s="89">
        <v>7</v>
      </c>
      <c r="B281" s="732" t="s">
        <v>251</v>
      </c>
      <c r="C281" s="193">
        <f>'Distt.Minor'!C101</f>
        <v>159</v>
      </c>
      <c r="D281" s="193">
        <f>'Distt.Minor'!D101</f>
        <v>159</v>
      </c>
      <c r="E281" s="193">
        <f>'Distt.Minor'!E101</f>
        <v>2641992</v>
      </c>
      <c r="F281" s="193">
        <f>'Distt.Minor'!F101</f>
        <v>791698400</v>
      </c>
      <c r="G281" s="193">
        <f>'Distt.Minor'!G101</f>
        <v>55308879</v>
      </c>
      <c r="H281" s="193">
        <f>'Distt.Minor'!H101</f>
        <v>3178</v>
      </c>
    </row>
    <row r="282" spans="1:8" ht="16.5" customHeight="1">
      <c r="A282" s="89">
        <v>8</v>
      </c>
      <c r="B282" s="732" t="s">
        <v>252</v>
      </c>
      <c r="C282" s="115">
        <f>'Distt.Minor'!C128</f>
        <v>10</v>
      </c>
      <c r="D282" s="115">
        <f>'Distt.Minor'!D128</f>
        <v>10</v>
      </c>
      <c r="E282" s="115">
        <f>'Distt.Minor'!E128</f>
        <v>10400</v>
      </c>
      <c r="F282" s="115">
        <f>'Distt.Minor'!F128</f>
        <v>832000</v>
      </c>
      <c r="G282" s="115">
        <f>'Distt.Minor'!G128</f>
        <v>238815</v>
      </c>
      <c r="H282" s="115">
        <f>'Distt.Minor'!H128</f>
        <v>30</v>
      </c>
    </row>
    <row r="283" spans="1:8" ht="16.5" customHeight="1">
      <c r="A283" s="89">
        <v>9</v>
      </c>
      <c r="B283" s="732" t="s">
        <v>253</v>
      </c>
      <c r="C283" s="89">
        <f>'Distt.Minor'!C143</f>
        <v>93</v>
      </c>
      <c r="D283" s="89">
        <f>'Distt.Minor'!D143</f>
        <v>94.68</v>
      </c>
      <c r="E283" s="89">
        <f>'Distt.Minor'!E143</f>
        <v>1788498</v>
      </c>
      <c r="F283" s="89">
        <f>'Distt.Minor'!F143</f>
        <v>351552450</v>
      </c>
      <c r="G283" s="89">
        <f>'Distt.Minor'!G143</f>
        <v>38976265</v>
      </c>
      <c r="H283" s="89">
        <f>'Distt.Minor'!H143</f>
        <v>614</v>
      </c>
    </row>
    <row r="284" spans="1:8" ht="16.5" customHeight="1">
      <c r="A284" s="89">
        <v>10</v>
      </c>
      <c r="B284" s="732" t="s">
        <v>254</v>
      </c>
      <c r="C284" s="184">
        <f>'Distt.Minor'!C158</f>
        <v>14</v>
      </c>
      <c r="D284" s="184">
        <f>'Distt.Minor'!D158</f>
        <v>14</v>
      </c>
      <c r="E284" s="184">
        <f>'Distt.Minor'!E158</f>
        <v>365596.945</v>
      </c>
      <c r="F284" s="184">
        <f>'Distt.Minor'!F158</f>
        <v>71977397.8</v>
      </c>
      <c r="G284" s="184">
        <f>'Distt.Minor'!G158</f>
        <v>759736</v>
      </c>
      <c r="H284" s="184">
        <f>'Distt.Minor'!H158</f>
        <v>10</v>
      </c>
    </row>
    <row r="285" spans="1:8" ht="16.5" customHeight="1">
      <c r="A285" s="89">
        <v>11</v>
      </c>
      <c r="B285" s="732" t="s">
        <v>289</v>
      </c>
      <c r="C285" s="115">
        <f>'Distt.Minor'!C184</f>
        <v>156</v>
      </c>
      <c r="D285" s="115">
        <f>'Distt.Minor'!D184</f>
        <v>121.95</v>
      </c>
      <c r="E285" s="115">
        <f>'Distt.Minor'!E184</f>
        <v>3936998</v>
      </c>
      <c r="F285" s="115">
        <f>'Distt.Minor'!F184</f>
        <v>688974650</v>
      </c>
      <c r="G285" s="115">
        <f>'Distt.Minor'!G184</f>
        <v>90658360</v>
      </c>
      <c r="H285" s="115">
        <f>'Distt.Minor'!H184</f>
        <v>11</v>
      </c>
    </row>
    <row r="286" spans="1:8" ht="16.5" customHeight="1">
      <c r="A286" s="89">
        <v>12</v>
      </c>
      <c r="B286" s="732" t="s">
        <v>255</v>
      </c>
      <c r="C286" s="89">
        <f>'Distt.Minor'!C194</f>
        <v>104</v>
      </c>
      <c r="D286" s="89">
        <f>'Distt.Minor'!D194</f>
        <v>217.85</v>
      </c>
      <c r="E286" s="89">
        <f>'Distt.Minor'!E194</f>
        <v>160198</v>
      </c>
      <c r="F286" s="89">
        <f>'Distt.Minor'!F194</f>
        <v>36845540</v>
      </c>
      <c r="G286" s="89">
        <f>'Distt.Minor'!G194</f>
        <v>50392958</v>
      </c>
      <c r="H286" s="89">
        <f>'Distt.Minor'!H194</f>
        <v>360</v>
      </c>
    </row>
    <row r="287" spans="1:8" ht="16.5" customHeight="1">
      <c r="A287" s="89">
        <v>13</v>
      </c>
      <c r="B287" s="732" t="s">
        <v>290</v>
      </c>
      <c r="C287" s="196">
        <f>'Distt.Minor'!C209</f>
        <v>27</v>
      </c>
      <c r="D287" s="196">
        <f>'Distt.Minor'!D209</f>
        <v>169.73</v>
      </c>
      <c r="E287" s="196">
        <f>'Distt.Minor'!E209</f>
        <v>113896</v>
      </c>
      <c r="F287" s="196">
        <f>'Distt.Minor'!F209</f>
        <v>14237000</v>
      </c>
      <c r="G287" s="196">
        <f>'Distt.Minor'!G209</f>
        <v>292802</v>
      </c>
      <c r="H287" s="196">
        <f>'Distt.Minor'!H209</f>
        <v>150</v>
      </c>
    </row>
    <row r="288" spans="1:8" ht="16.5" customHeight="1">
      <c r="A288" s="89">
        <v>14</v>
      </c>
      <c r="B288" s="732" t="s">
        <v>256</v>
      </c>
      <c r="C288" s="176">
        <f>'Distt.Minor'!C220</f>
        <v>12</v>
      </c>
      <c r="D288" s="176">
        <f>'Distt.Minor'!D220</f>
        <v>12.28</v>
      </c>
      <c r="E288" s="176">
        <f>'Distt.Minor'!E220</f>
        <v>139231.57</v>
      </c>
      <c r="F288" s="176">
        <f>'Distt.Minor'!F220</f>
        <v>20884734.78</v>
      </c>
      <c r="G288" s="176">
        <f>'Distt.Minor'!G220</f>
        <v>3202326</v>
      </c>
      <c r="H288" s="176">
        <f>'Distt.Minor'!H220</f>
        <v>85</v>
      </c>
    </row>
    <row r="289" spans="1:8" ht="16.5" customHeight="1">
      <c r="A289" s="89">
        <v>15</v>
      </c>
      <c r="B289" s="732" t="s">
        <v>258</v>
      </c>
      <c r="C289" s="176">
        <f>'Distt.Minor'!C264</f>
        <v>988</v>
      </c>
      <c r="D289" s="176">
        <f>'Distt.Minor'!D264</f>
        <v>1006.517</v>
      </c>
      <c r="E289" s="176">
        <f>'Distt.Minor'!E264</f>
        <v>17811569.33</v>
      </c>
      <c r="F289" s="176">
        <f>'Distt.Minor'!F264</f>
        <v>1823348319.6</v>
      </c>
      <c r="G289" s="176">
        <f>'Distt.Minor'!G264</f>
        <v>676455000</v>
      </c>
      <c r="H289" s="176">
        <f>'Distt.Minor'!H264</f>
        <v>10250</v>
      </c>
    </row>
    <row r="290" spans="1:8" ht="16.5" customHeight="1">
      <c r="A290" s="89">
        <v>16</v>
      </c>
      <c r="B290" s="732" t="s">
        <v>278</v>
      </c>
      <c r="C290" s="115">
        <f>'Distt.Minor'!C251</f>
        <v>38</v>
      </c>
      <c r="D290" s="115">
        <f>'Distt.Minor'!D251</f>
        <v>40</v>
      </c>
      <c r="E290" s="115">
        <f>'Distt.Minor'!E251</f>
        <v>539913.91</v>
      </c>
      <c r="F290" s="115">
        <f>'Distt.Minor'!F251</f>
        <v>12892608.3</v>
      </c>
      <c r="G290" s="115">
        <f>'Distt.Minor'!G251</f>
        <v>10108200</v>
      </c>
      <c r="H290" s="115">
        <f>'Distt.Minor'!H251</f>
        <v>140</v>
      </c>
    </row>
    <row r="291" spans="1:8" ht="16.5" customHeight="1">
      <c r="A291" s="89">
        <v>17</v>
      </c>
      <c r="B291" s="732" t="s">
        <v>261</v>
      </c>
      <c r="C291" s="89">
        <f>'Distt.Minor'!C290</f>
        <v>216</v>
      </c>
      <c r="D291" s="89">
        <f>'Distt.Minor'!D290</f>
        <v>220.5</v>
      </c>
      <c r="E291" s="89">
        <f>'Distt.Minor'!E290</f>
        <v>248479</v>
      </c>
      <c r="F291" s="89">
        <f>'Distt.Minor'!F290</f>
        <v>44726220</v>
      </c>
      <c r="G291" s="89">
        <f>'Distt.Minor'!G290</f>
        <v>31458107</v>
      </c>
      <c r="H291" s="89">
        <f>'Distt.Minor'!H290</f>
        <v>1050</v>
      </c>
    </row>
    <row r="292" spans="1:8" ht="16.5" customHeight="1">
      <c r="A292" s="89">
        <v>18</v>
      </c>
      <c r="B292" s="732" t="s">
        <v>291</v>
      </c>
      <c r="C292" s="205">
        <f>'Distt.Minor'!C302</f>
        <v>19</v>
      </c>
      <c r="D292" s="205">
        <f>'Distt.Minor'!D302</f>
        <v>19.5</v>
      </c>
      <c r="E292" s="205">
        <f>'Distt.Minor'!E302</f>
        <v>1211686</v>
      </c>
      <c r="F292" s="205">
        <f>'Distt.Minor'!F302</f>
        <v>339272080</v>
      </c>
      <c r="G292" s="205">
        <f>'Distt.Minor'!G302</f>
        <v>87555000</v>
      </c>
      <c r="H292" s="205">
        <f>'Distt.Minor'!H302</f>
        <v>1420</v>
      </c>
    </row>
    <row r="293" spans="1:8" ht="16.5" customHeight="1">
      <c r="A293" s="89">
        <v>19</v>
      </c>
      <c r="B293" s="732" t="s">
        <v>262</v>
      </c>
      <c r="C293" s="115">
        <f>'Distt.Minor'!C320</f>
        <v>398</v>
      </c>
      <c r="D293" s="115">
        <f>'Distt.Minor'!D320</f>
        <v>567.73</v>
      </c>
      <c r="E293" s="115">
        <f>'Distt.Minor'!E320</f>
        <v>9911736</v>
      </c>
      <c r="F293" s="115">
        <f>'Distt.Minor'!F320</f>
        <v>2973520800</v>
      </c>
      <c r="G293" s="115">
        <f>'Distt.Minor'!G320</f>
        <v>297352000</v>
      </c>
      <c r="H293" s="115">
        <f>'Distt.Minor'!H320</f>
        <v>2000</v>
      </c>
    </row>
    <row r="294" spans="1:8" ht="16.5" customHeight="1">
      <c r="A294" s="89">
        <v>20</v>
      </c>
      <c r="B294" s="732" t="s">
        <v>263</v>
      </c>
      <c r="C294" s="89">
        <f>'Distt.Minor'!C339</f>
        <v>146</v>
      </c>
      <c r="D294" s="89">
        <f>'Distt.Minor'!D339</f>
        <v>146</v>
      </c>
      <c r="E294" s="89">
        <f>'Distt.Minor'!E339</f>
        <v>2289582</v>
      </c>
      <c r="F294" s="89">
        <f>'Distt.Minor'!F339</f>
        <v>303091150</v>
      </c>
      <c r="G294" s="89">
        <f>'Distt.Minor'!G339</f>
        <v>127767728</v>
      </c>
      <c r="H294" s="89">
        <f>'Distt.Minor'!H339</f>
        <v>9820</v>
      </c>
    </row>
    <row r="295" spans="1:8" ht="16.5" customHeight="1">
      <c r="A295" s="89">
        <v>21</v>
      </c>
      <c r="B295" s="732" t="s">
        <v>279</v>
      </c>
      <c r="C295" s="175">
        <f>'Distt.Minor'!C353</f>
        <v>90</v>
      </c>
      <c r="D295" s="175">
        <f>'Distt.Minor'!D353</f>
        <v>183.45</v>
      </c>
      <c r="E295" s="175">
        <f>'Distt.Minor'!E353</f>
        <v>7141217</v>
      </c>
      <c r="F295" s="175">
        <f>'Distt.Minor'!F353</f>
        <v>2142365100</v>
      </c>
      <c r="G295" s="175">
        <f>'Distt.Minor'!G353</f>
        <v>37915000</v>
      </c>
      <c r="H295" s="175">
        <f>'Distt.Minor'!H353</f>
        <v>1500</v>
      </c>
    </row>
    <row r="296" spans="1:8" ht="16.5" customHeight="1">
      <c r="A296" s="89">
        <v>22</v>
      </c>
      <c r="B296" s="732" t="s">
        <v>280</v>
      </c>
      <c r="C296" s="88">
        <f>'Distt.Minor'!C371</f>
        <v>53</v>
      </c>
      <c r="D296" s="88">
        <f>'Distt.Minor'!D371</f>
        <v>53</v>
      </c>
      <c r="E296" s="88">
        <f>'Distt.Minor'!E371</f>
        <v>3328827</v>
      </c>
      <c r="F296" s="88">
        <f>'Distt.Minor'!F371</f>
        <v>672637400</v>
      </c>
      <c r="G296" s="88">
        <f>'Distt.Minor'!G371</f>
        <v>28111000</v>
      </c>
      <c r="H296" s="88">
        <f>'Distt.Minor'!H371</f>
        <v>144</v>
      </c>
    </row>
    <row r="297" spans="1:8" ht="16.5" customHeight="1">
      <c r="A297" s="89">
        <v>23</v>
      </c>
      <c r="B297" s="732" t="s">
        <v>265</v>
      </c>
      <c r="C297" s="197">
        <f>'Distt.Minor'!C381</f>
        <v>559</v>
      </c>
      <c r="D297" s="197">
        <f>'Distt.Minor'!D381</f>
        <v>557.9000000000001</v>
      </c>
      <c r="E297" s="197">
        <f>'Distt.Minor'!E381</f>
        <v>1927621</v>
      </c>
      <c r="F297" s="197">
        <f>'Distt.Minor'!F381</f>
        <v>176964090</v>
      </c>
      <c r="G297" s="197">
        <f>'Distt.Minor'!G381</f>
        <v>123215282</v>
      </c>
      <c r="H297" s="197">
        <f>'Distt.Minor'!H381</f>
        <v>6319</v>
      </c>
    </row>
    <row r="298" spans="1:8" ht="16.5" customHeight="1">
      <c r="A298" s="89">
        <v>24</v>
      </c>
      <c r="B298" s="734" t="s">
        <v>266</v>
      </c>
      <c r="C298" s="104">
        <f>'Distt.Minor'!C402</f>
        <v>218</v>
      </c>
      <c r="D298" s="104">
        <f>'Distt.Minor'!D402</f>
        <v>240</v>
      </c>
      <c r="E298" s="104">
        <f>'Distt.Minor'!E402</f>
        <v>5319581</v>
      </c>
      <c r="F298" s="104">
        <f>'Distt.Minor'!F402</f>
        <v>697958000</v>
      </c>
      <c r="G298" s="104">
        <f>'Distt.Minor'!G402</f>
        <v>62057000</v>
      </c>
      <c r="H298" s="104">
        <f>'Distt.Minor'!H402</f>
        <v>1670</v>
      </c>
    </row>
    <row r="299" spans="1:8" ht="16.5" customHeight="1">
      <c r="A299" s="89">
        <v>25</v>
      </c>
      <c r="B299" s="732" t="s">
        <v>267</v>
      </c>
      <c r="C299" s="198">
        <f>'Distt.Minor'!C417</f>
        <v>14</v>
      </c>
      <c r="D299" s="198">
        <f>'Distt.Minor'!D417</f>
        <v>16</v>
      </c>
      <c r="E299" s="198">
        <f>'Distt.Minor'!E417</f>
        <v>0</v>
      </c>
      <c r="F299" s="198">
        <f>'Distt.Minor'!F417</f>
        <v>0</v>
      </c>
      <c r="G299" s="198">
        <f>'Distt.Minor'!G417</f>
        <v>12910000</v>
      </c>
      <c r="H299" s="198">
        <f>'Distt.Minor'!H417</f>
        <v>0</v>
      </c>
    </row>
    <row r="300" spans="1:8" ht="16.5" customHeight="1">
      <c r="A300" s="89">
        <v>26</v>
      </c>
      <c r="B300" s="732" t="s">
        <v>281</v>
      </c>
      <c r="C300" s="89">
        <f>'Distt.Minor'!C434</f>
        <v>70</v>
      </c>
      <c r="D300" s="89">
        <f>'Distt.Minor'!D434</f>
        <v>70.95</v>
      </c>
      <c r="E300" s="89">
        <f>'Distt.Minor'!E434</f>
        <v>720926</v>
      </c>
      <c r="F300" s="89">
        <f>'Distt.Minor'!F434</f>
        <v>39071080</v>
      </c>
      <c r="G300" s="89">
        <f>'Distt.Minor'!G434</f>
        <v>22331200</v>
      </c>
      <c r="H300" s="89">
        <f>'Distt.Minor'!H434</f>
        <v>3893</v>
      </c>
    </row>
    <row r="301" spans="1:8" ht="16.5" customHeight="1">
      <c r="A301" s="89">
        <v>27</v>
      </c>
      <c r="B301" s="733" t="s">
        <v>282</v>
      </c>
      <c r="C301" s="115">
        <f>'Distt.Minor'!C450</f>
        <v>122</v>
      </c>
      <c r="D301" s="115">
        <f>'Distt.Minor'!D450</f>
        <v>121.239</v>
      </c>
      <c r="E301" s="115">
        <f>'Distt.Minor'!E450</f>
        <v>231114</v>
      </c>
      <c r="F301" s="115">
        <f>'Distt.Minor'!F450</f>
        <v>69334200</v>
      </c>
      <c r="G301" s="115">
        <f>'Distt.Minor'!G450</f>
        <v>5927000</v>
      </c>
      <c r="H301" s="115">
        <f>'Distt.Minor'!H450</f>
        <v>1400</v>
      </c>
    </row>
    <row r="302" spans="1:8" ht="16.5" customHeight="1">
      <c r="A302" s="89">
        <v>28</v>
      </c>
      <c r="B302" s="732" t="s">
        <v>270</v>
      </c>
      <c r="C302" s="173">
        <f>'Distt.Minor'!C474</f>
        <v>448</v>
      </c>
      <c r="D302" s="173">
        <f>'Distt.Minor'!D474</f>
        <v>448</v>
      </c>
      <c r="E302" s="173">
        <f>'Distt.Minor'!E474</f>
        <v>7900237</v>
      </c>
      <c r="F302" s="173">
        <f>'Distt.Minor'!F474</f>
        <v>1975059250</v>
      </c>
      <c r="G302" s="173">
        <f>'Distt.Minor'!G474</f>
        <v>274857934</v>
      </c>
      <c r="H302" s="173">
        <f>'Distt.Minor'!H474</f>
        <v>315</v>
      </c>
    </row>
    <row r="303" spans="1:8" ht="16.5" customHeight="1">
      <c r="A303" s="89">
        <v>29</v>
      </c>
      <c r="B303" s="732" t="s">
        <v>271</v>
      </c>
      <c r="C303" s="89">
        <f>'Distt.Minor'!C495</f>
        <v>92</v>
      </c>
      <c r="D303" s="89">
        <f>'Distt.Minor'!D495</f>
        <v>91.88</v>
      </c>
      <c r="E303" s="89">
        <f>'Distt.Minor'!E495</f>
        <v>677400</v>
      </c>
      <c r="F303" s="89">
        <f>'Distt.Minor'!F495</f>
        <v>108384000</v>
      </c>
      <c r="G303" s="89">
        <f>'Distt.Minor'!G495</f>
        <v>11252000</v>
      </c>
      <c r="H303" s="89">
        <f>'Distt.Minor'!H495</f>
        <v>1040</v>
      </c>
    </row>
    <row r="304" spans="1:8" ht="16.5" customHeight="1">
      <c r="A304" s="89">
        <v>30</v>
      </c>
      <c r="B304" s="732" t="s">
        <v>284</v>
      </c>
      <c r="C304" s="115">
        <f>'Distt.Minor'!C506</f>
        <v>64</v>
      </c>
      <c r="D304" s="115">
        <f>'Distt.Minor'!D506</f>
        <v>58.92</v>
      </c>
      <c r="E304" s="115">
        <f>'Distt.Minor'!E506</f>
        <v>103703</v>
      </c>
      <c r="F304" s="115">
        <f>'Distt.Minor'!F506</f>
        <v>5185150</v>
      </c>
      <c r="G304" s="115">
        <f>'Distt.Minor'!G506</f>
        <v>2800000</v>
      </c>
      <c r="H304" s="115">
        <f>'Distt.Minor'!H506</f>
        <v>155</v>
      </c>
    </row>
    <row r="305" spans="1:8" ht="16.5" customHeight="1">
      <c r="A305" s="89">
        <v>31</v>
      </c>
      <c r="B305" s="732" t="s">
        <v>273</v>
      </c>
      <c r="C305" s="89">
        <f>'Distt.Minor'!C526</f>
        <v>152</v>
      </c>
      <c r="D305" s="89">
        <f>'Distt.Minor'!D526</f>
        <v>163.3</v>
      </c>
      <c r="E305" s="89">
        <f>'Distt.Minor'!E526</f>
        <v>2431650.478</v>
      </c>
      <c r="F305" s="89">
        <f>'Distt.Minor'!F526</f>
        <v>1089800097.8</v>
      </c>
      <c r="G305" s="89">
        <f>'Distt.Minor'!G526</f>
        <v>114511270</v>
      </c>
      <c r="H305" s="89">
        <f>'Distt.Minor'!H526</f>
        <v>735</v>
      </c>
    </row>
    <row r="306" spans="1:8" ht="16.5" customHeight="1">
      <c r="A306" s="997" t="s">
        <v>49</v>
      </c>
      <c r="B306" s="998"/>
      <c r="C306" s="38">
        <f aca="true" t="shared" si="20" ref="C306:H306">SUM(C275:C305)</f>
        <v>5678</v>
      </c>
      <c r="D306" s="37">
        <f t="shared" si="20"/>
        <v>6228.989500000001</v>
      </c>
      <c r="E306" s="36">
        <f t="shared" si="20"/>
        <v>129288156.57</v>
      </c>
      <c r="F306" s="36">
        <f t="shared" si="20"/>
        <v>24125456797.593</v>
      </c>
      <c r="G306" s="36">
        <f t="shared" si="20"/>
        <v>3221989396</v>
      </c>
      <c r="H306" s="36">
        <f t="shared" si="20"/>
        <v>55288</v>
      </c>
    </row>
    <row r="307" spans="1:8" ht="16.5" customHeight="1">
      <c r="A307" s="119"/>
      <c r="B307" s="119"/>
      <c r="C307" s="119"/>
      <c r="D307" s="119"/>
      <c r="E307" s="119"/>
      <c r="F307" s="119"/>
      <c r="G307" s="119"/>
      <c r="H307" s="119"/>
    </row>
    <row r="308" spans="1:8" ht="16.5" customHeight="1">
      <c r="A308" s="837" t="s">
        <v>36</v>
      </c>
      <c r="B308" s="837"/>
      <c r="C308" s="837"/>
      <c r="D308" s="837"/>
      <c r="E308" s="837"/>
      <c r="F308" s="837"/>
      <c r="G308" s="837"/>
      <c r="H308" s="837"/>
    </row>
    <row r="309" spans="1:8" ht="16.5" customHeight="1">
      <c r="A309" s="826" t="s">
        <v>2</v>
      </c>
      <c r="B309" s="828" t="s">
        <v>276</v>
      </c>
      <c r="C309" s="264" t="s">
        <v>4</v>
      </c>
      <c r="D309" s="264" t="s">
        <v>5</v>
      </c>
      <c r="E309" s="264" t="s">
        <v>6</v>
      </c>
      <c r="F309" s="264" t="s">
        <v>7</v>
      </c>
      <c r="G309" s="264" t="s">
        <v>8</v>
      </c>
      <c r="H309" s="264" t="s">
        <v>9</v>
      </c>
    </row>
    <row r="310" spans="1:8" ht="16.5" customHeight="1">
      <c r="A310" s="827"/>
      <c r="B310" s="829"/>
      <c r="C310" s="4" t="s">
        <v>10</v>
      </c>
      <c r="D310" s="4" t="s">
        <v>77</v>
      </c>
      <c r="E310" s="4" t="s">
        <v>78</v>
      </c>
      <c r="F310" s="57" t="s">
        <v>79</v>
      </c>
      <c r="G310" s="57" t="s">
        <v>79</v>
      </c>
      <c r="H310" s="4" t="s">
        <v>12</v>
      </c>
    </row>
    <row r="311" spans="1:8" ht="16.5" customHeight="1">
      <c r="A311" s="104">
        <v>1</v>
      </c>
      <c r="B311" s="5" t="s">
        <v>246</v>
      </c>
      <c r="C311" s="88">
        <f>'Distt.Minor'!C17</f>
        <v>7</v>
      </c>
      <c r="D311" s="88">
        <f>'Distt.Minor'!D17</f>
        <v>33.6</v>
      </c>
      <c r="E311" s="88">
        <f>'Distt.Minor'!E17</f>
        <v>3163</v>
      </c>
      <c r="F311" s="88">
        <f>'Distt.Minor'!F17</f>
        <v>6326000</v>
      </c>
      <c r="G311" s="88">
        <f>'Distt.Minor'!G17</f>
        <v>155715</v>
      </c>
      <c r="H311" s="88">
        <f>'Distt.Minor'!H17</f>
        <v>7</v>
      </c>
    </row>
    <row r="312" spans="1:8" ht="16.5" customHeight="1">
      <c r="A312" s="104">
        <v>2</v>
      </c>
      <c r="B312" s="5" t="s">
        <v>251</v>
      </c>
      <c r="C312" s="173">
        <f>'Distt.Minor'!C109</f>
        <v>3</v>
      </c>
      <c r="D312" s="173">
        <f>'Distt.Minor'!D109</f>
        <v>121.38</v>
      </c>
      <c r="E312" s="173">
        <f>'Distt.Minor'!E109</f>
        <v>2350</v>
      </c>
      <c r="F312" s="173">
        <f>'Distt.Minor'!F109</f>
        <v>3055000</v>
      </c>
      <c r="G312" s="173">
        <f>'Distt.Minor'!G109</f>
        <v>689840</v>
      </c>
      <c r="H312" s="173">
        <f>'Distt.Minor'!H109</f>
        <v>15</v>
      </c>
    </row>
    <row r="313" spans="1:8" ht="16.5" customHeight="1">
      <c r="A313" s="104">
        <v>3</v>
      </c>
      <c r="B313" s="23" t="s">
        <v>258</v>
      </c>
      <c r="C313" s="173">
        <f>'Distt.Minor'!C279</f>
        <v>5</v>
      </c>
      <c r="D313" s="173">
        <f>'Distt.Minor'!D279</f>
        <v>53.13</v>
      </c>
      <c r="E313" s="173">
        <f>'Distt.Minor'!E279</f>
        <v>0</v>
      </c>
      <c r="F313" s="173">
        <f>'Distt.Minor'!F279</f>
        <v>0</v>
      </c>
      <c r="G313" s="173">
        <f>'Distt.Minor'!G279</f>
        <v>0</v>
      </c>
      <c r="H313" s="173">
        <f>'Distt.Minor'!H279</f>
        <v>0</v>
      </c>
    </row>
    <row r="314" spans="1:8" ht="16.5" customHeight="1">
      <c r="A314" s="997" t="s">
        <v>49</v>
      </c>
      <c r="B314" s="998"/>
      <c r="C314" s="6">
        <f aca="true" t="shared" si="21" ref="C314:H314">SUM(C311:C313)</f>
        <v>15</v>
      </c>
      <c r="D314" s="7">
        <f t="shared" si="21"/>
        <v>208.10999999999999</v>
      </c>
      <c r="E314" s="9">
        <f t="shared" si="21"/>
        <v>5513</v>
      </c>
      <c r="F314" s="9">
        <f t="shared" si="21"/>
        <v>9381000</v>
      </c>
      <c r="G314" s="9">
        <f t="shared" si="21"/>
        <v>845555</v>
      </c>
      <c r="H314" s="6">
        <f t="shared" si="21"/>
        <v>22</v>
      </c>
    </row>
    <row r="315" spans="1:8" ht="16.5" customHeight="1">
      <c r="A315" s="119"/>
      <c r="B315" s="119"/>
      <c r="C315" s="119"/>
      <c r="D315" s="119"/>
      <c r="E315" s="119"/>
      <c r="F315" s="119"/>
      <c r="G315" s="119"/>
      <c r="H315" s="119"/>
    </row>
    <row r="316" spans="1:8" ht="16.5" customHeight="1">
      <c r="A316" s="837" t="s">
        <v>301</v>
      </c>
      <c r="B316" s="837"/>
      <c r="C316" s="837"/>
      <c r="D316" s="837"/>
      <c r="E316" s="837"/>
      <c r="F316" s="837"/>
      <c r="G316" s="837"/>
      <c r="H316" s="837"/>
    </row>
    <row r="317" spans="1:8" ht="16.5" customHeight="1">
      <c r="A317" s="826" t="s">
        <v>2</v>
      </c>
      <c r="B317" s="828" t="s">
        <v>276</v>
      </c>
      <c r="C317" s="264" t="s">
        <v>4</v>
      </c>
      <c r="D317" s="264" t="s">
        <v>5</v>
      </c>
      <c r="E317" s="264" t="s">
        <v>6</v>
      </c>
      <c r="F317" s="264" t="s">
        <v>7</v>
      </c>
      <c r="G317" s="264" t="s">
        <v>8</v>
      </c>
      <c r="H317" s="264" t="s">
        <v>9</v>
      </c>
    </row>
    <row r="318" spans="1:8" ht="16.5" customHeight="1">
      <c r="A318" s="827"/>
      <c r="B318" s="829"/>
      <c r="C318" s="4" t="s">
        <v>10</v>
      </c>
      <c r="D318" s="4" t="s">
        <v>77</v>
      </c>
      <c r="E318" s="4" t="s">
        <v>78</v>
      </c>
      <c r="F318" s="57" t="s">
        <v>79</v>
      </c>
      <c r="G318" s="57" t="s">
        <v>79</v>
      </c>
      <c r="H318" s="4" t="s">
        <v>12</v>
      </c>
    </row>
    <row r="319" spans="1:8" ht="16.5" customHeight="1">
      <c r="A319" s="104">
        <v>1</v>
      </c>
      <c r="B319" s="5" t="s">
        <v>250</v>
      </c>
      <c r="C319" s="88">
        <f>'Distt.Minor'!C89</f>
        <v>3</v>
      </c>
      <c r="D319" s="88">
        <f>'Distt.Minor'!D89</f>
        <v>966.95</v>
      </c>
      <c r="E319" s="88">
        <f>'Distt.Minor'!E89</f>
        <v>0</v>
      </c>
      <c r="F319" s="88">
        <f>'Distt.Minor'!F89</f>
        <v>0</v>
      </c>
      <c r="G319" s="88">
        <f>'Distt.Minor'!G89</f>
        <v>1337000</v>
      </c>
      <c r="H319" s="88">
        <f>'Distt.Minor'!H89</f>
        <v>0</v>
      </c>
    </row>
    <row r="320" spans="1:8" ht="16.5" customHeight="1">
      <c r="A320" s="104">
        <v>2</v>
      </c>
      <c r="B320" s="5" t="s">
        <v>293</v>
      </c>
      <c r="C320" s="173">
        <f>'Distt.Minor'!C352</f>
        <v>4</v>
      </c>
      <c r="D320" s="173">
        <f>'Distt.Minor'!D352</f>
        <v>87.5482</v>
      </c>
      <c r="E320" s="173">
        <f>'Distt.Minor'!E352</f>
        <v>1340</v>
      </c>
      <c r="F320" s="173">
        <f>'Distt.Minor'!F352</f>
        <v>804000</v>
      </c>
      <c r="G320" s="173">
        <f>'Distt.Minor'!G352</f>
        <v>134000</v>
      </c>
      <c r="H320" s="173">
        <f>'Distt.Minor'!H352</f>
        <v>20</v>
      </c>
    </row>
    <row r="321" spans="1:8" ht="16.5" customHeight="1">
      <c r="A321" s="997" t="s">
        <v>49</v>
      </c>
      <c r="B321" s="998"/>
      <c r="C321" s="6">
        <f aca="true" t="shared" si="22" ref="C321:H321">SUM(C319:C320)</f>
        <v>7</v>
      </c>
      <c r="D321" s="7">
        <f t="shared" si="22"/>
        <v>1054.4982</v>
      </c>
      <c r="E321" s="9">
        <f t="shared" si="22"/>
        <v>1340</v>
      </c>
      <c r="F321" s="9">
        <f t="shared" si="22"/>
        <v>804000</v>
      </c>
      <c r="G321" s="9">
        <f t="shared" si="22"/>
        <v>1471000</v>
      </c>
      <c r="H321" s="6">
        <f t="shared" si="22"/>
        <v>20</v>
      </c>
    </row>
    <row r="322" spans="1:8" ht="16.5" customHeight="1">
      <c r="A322" s="119"/>
      <c r="B322" s="119"/>
      <c r="C322" s="119"/>
      <c r="D322" s="119"/>
      <c r="E322" s="119"/>
      <c r="F322" s="119"/>
      <c r="G322" s="119"/>
      <c r="H322" s="119"/>
    </row>
    <row r="323" spans="1:8" ht="16.5" customHeight="1">
      <c r="A323" s="1000" t="s">
        <v>64</v>
      </c>
      <c r="B323" s="1000"/>
      <c r="C323" s="1000"/>
      <c r="D323" s="1000"/>
      <c r="E323" s="1000"/>
      <c r="F323" s="1000"/>
      <c r="G323" s="1000"/>
      <c r="H323" s="1000"/>
    </row>
    <row r="324" spans="1:8" ht="16.5" customHeight="1">
      <c r="A324" s="826" t="s">
        <v>2</v>
      </c>
      <c r="B324" s="828" t="s">
        <v>276</v>
      </c>
      <c r="C324" s="264" t="s">
        <v>4</v>
      </c>
      <c r="D324" s="264" t="s">
        <v>5</v>
      </c>
      <c r="E324" s="264" t="s">
        <v>6</v>
      </c>
      <c r="F324" s="264" t="s">
        <v>7</v>
      </c>
      <c r="G324" s="264" t="s">
        <v>8</v>
      </c>
      <c r="H324" s="264" t="s">
        <v>9</v>
      </c>
    </row>
    <row r="325" spans="1:8" ht="16.5" customHeight="1">
      <c r="A325" s="827"/>
      <c r="B325" s="829"/>
      <c r="C325" s="4" t="s">
        <v>10</v>
      </c>
      <c r="D325" s="4" t="s">
        <v>51</v>
      </c>
      <c r="E325" s="4" t="s">
        <v>78</v>
      </c>
      <c r="F325" s="57" t="s">
        <v>79</v>
      </c>
      <c r="G325" s="57" t="s">
        <v>79</v>
      </c>
      <c r="H325" s="4" t="s">
        <v>12</v>
      </c>
    </row>
    <row r="326" spans="1:8" ht="16.5" customHeight="1">
      <c r="A326" s="104">
        <v>1</v>
      </c>
      <c r="B326" s="174" t="s">
        <v>246</v>
      </c>
      <c r="C326" s="104">
        <f>'Distt.Minor'!C18</f>
        <v>0</v>
      </c>
      <c r="D326" s="104">
        <f>'Distt.Minor'!D18</f>
        <v>0</v>
      </c>
      <c r="E326" s="104">
        <f>'Distt.Minor'!E18</f>
        <v>578209</v>
      </c>
      <c r="F326" s="104">
        <f>'Distt.Minor'!F18</f>
        <v>20237315</v>
      </c>
      <c r="G326" s="104">
        <f>'Distt.Minor'!G18</f>
        <v>2023732</v>
      </c>
      <c r="H326" s="104">
        <f>'Distt.Minor'!H18</f>
        <v>25</v>
      </c>
    </row>
    <row r="327" spans="1:8" ht="16.5" customHeight="1">
      <c r="A327" s="104">
        <v>2</v>
      </c>
      <c r="B327" s="174" t="s">
        <v>287</v>
      </c>
      <c r="C327" s="192">
        <f>'Distt.Minor'!C77</f>
        <v>0</v>
      </c>
      <c r="D327" s="192">
        <f>'Distt.Minor'!D77</f>
        <v>0</v>
      </c>
      <c r="E327" s="192">
        <f>'Distt.Minor'!E77</f>
        <v>962327</v>
      </c>
      <c r="F327" s="192">
        <f>'Distt.Minor'!F77</f>
        <v>67362890</v>
      </c>
      <c r="G327" s="192">
        <f>'Distt.Minor'!G77</f>
        <v>2887000</v>
      </c>
      <c r="H327" s="192">
        <f>'Distt.Minor'!H77</f>
        <v>0</v>
      </c>
    </row>
    <row r="328" spans="1:8" ht="16.5" customHeight="1">
      <c r="A328" s="104">
        <v>3</v>
      </c>
      <c r="B328" s="231" t="s">
        <v>254</v>
      </c>
      <c r="C328" s="117">
        <f>'Distt.Minor'!C165</f>
        <v>0</v>
      </c>
      <c r="D328" s="117">
        <f>'Distt.Minor'!D165</f>
        <v>0</v>
      </c>
      <c r="E328" s="117">
        <f>'Distt.Minor'!E165</f>
        <v>229773</v>
      </c>
      <c r="F328" s="117">
        <f>'Distt.Minor'!F165</f>
        <v>25275030</v>
      </c>
      <c r="G328" s="117">
        <f>'Distt.Minor'!G165</f>
        <v>12831702</v>
      </c>
      <c r="H328" s="117">
        <f>'Distt.Minor'!H165</f>
        <v>0</v>
      </c>
    </row>
    <row r="329" spans="1:8" ht="16.5" customHeight="1">
      <c r="A329" s="104">
        <v>4</v>
      </c>
      <c r="B329" s="174" t="s">
        <v>263</v>
      </c>
      <c r="C329" s="115">
        <f>'Distt.Minor'!C341</f>
        <v>7</v>
      </c>
      <c r="D329" s="115">
        <f>'Distt.Minor'!D341</f>
        <v>7</v>
      </c>
      <c r="E329" s="115">
        <f>'Distt.Minor'!E341</f>
        <v>48900</v>
      </c>
      <c r="F329" s="115">
        <f>'Distt.Minor'!F341</f>
        <v>2200500</v>
      </c>
      <c r="G329" s="115">
        <f>'Distt.Minor'!G341</f>
        <v>1420160</v>
      </c>
      <c r="H329" s="115">
        <f>'Distt.Minor'!H341</f>
        <v>610</v>
      </c>
    </row>
    <row r="330" spans="1:8" ht="16.5" customHeight="1">
      <c r="A330" s="104">
        <v>5</v>
      </c>
      <c r="B330" s="174" t="s">
        <v>260</v>
      </c>
      <c r="C330" s="115">
        <f>'Distt.Minor'!C255</f>
        <v>0</v>
      </c>
      <c r="D330" s="115">
        <f>'Distt.Minor'!D255</f>
        <v>0</v>
      </c>
      <c r="E330" s="115">
        <f>'Distt.Minor'!E255</f>
        <v>559767</v>
      </c>
      <c r="F330" s="115">
        <f>'Distt.Minor'!F255</f>
        <v>13994175</v>
      </c>
      <c r="G330" s="115">
        <f>'Distt.Minor'!G255</f>
        <v>1679300</v>
      </c>
      <c r="H330" s="115">
        <f>'Distt.Minor'!H255</f>
        <v>0</v>
      </c>
    </row>
    <row r="331" spans="1:8" ht="16.5" customHeight="1">
      <c r="A331" s="104">
        <v>6</v>
      </c>
      <c r="B331" s="174" t="s">
        <v>291</v>
      </c>
      <c r="C331" s="175">
        <f>'Distt.Minor'!C308</f>
        <v>0</v>
      </c>
      <c r="D331" s="175">
        <f>'Distt.Minor'!D308</f>
        <v>0</v>
      </c>
      <c r="E331" s="175">
        <f>'Distt.Minor'!E308</f>
        <v>1936878</v>
      </c>
      <c r="F331" s="175">
        <f>'Distt.Minor'!F308</f>
        <v>48421950</v>
      </c>
      <c r="G331" s="175">
        <f>'Distt.Minor'!G308</f>
        <v>2799000</v>
      </c>
      <c r="H331" s="175">
        <f>'Distt.Minor'!H308</f>
        <v>350</v>
      </c>
    </row>
    <row r="332" spans="1:8" ht="16.5" customHeight="1">
      <c r="A332" s="104">
        <v>7</v>
      </c>
      <c r="B332" s="174" t="s">
        <v>293</v>
      </c>
      <c r="C332" s="115">
        <f>'Distt.Minor'!C358</f>
        <v>0</v>
      </c>
      <c r="D332" s="115">
        <f>'Distt.Minor'!D358</f>
        <v>0</v>
      </c>
      <c r="E332" s="115">
        <f>'Distt.Minor'!E358</f>
        <v>66667</v>
      </c>
      <c r="F332" s="115">
        <f>'Distt.Minor'!F358</f>
        <v>20000010</v>
      </c>
      <c r="G332" s="115">
        <f>'Distt.Minor'!G358</f>
        <v>2000000</v>
      </c>
      <c r="H332" s="115">
        <f>'Distt.Minor'!H358</f>
        <v>200</v>
      </c>
    </row>
    <row r="333" spans="1:8" ht="16.5" customHeight="1">
      <c r="A333" s="104">
        <v>9</v>
      </c>
      <c r="B333" s="178" t="s">
        <v>267</v>
      </c>
      <c r="C333" s="89">
        <f>'Distt.Minor'!C420</f>
        <v>0</v>
      </c>
      <c r="D333" s="89">
        <f>'Distt.Minor'!D420</f>
        <v>0</v>
      </c>
      <c r="E333" s="89">
        <f>'Distt.Minor'!E420</f>
        <v>0</v>
      </c>
      <c r="F333" s="89">
        <f>'Distt.Minor'!F420</f>
        <v>0</v>
      </c>
      <c r="G333" s="89">
        <f>'Distt.Minor'!G420</f>
        <v>3136000</v>
      </c>
      <c r="H333" s="89">
        <f>'Distt.Minor'!H420</f>
        <v>0</v>
      </c>
    </row>
    <row r="334" spans="1:8" ht="16.5" customHeight="1">
      <c r="A334" s="997" t="s">
        <v>49</v>
      </c>
      <c r="B334" s="998"/>
      <c r="C334" s="38">
        <f aca="true" t="shared" si="23" ref="C334:H334">SUM(C326:C333)</f>
        <v>7</v>
      </c>
      <c r="D334" s="36">
        <f t="shared" si="23"/>
        <v>7</v>
      </c>
      <c r="E334" s="36">
        <f t="shared" si="23"/>
        <v>4382521</v>
      </c>
      <c r="F334" s="38">
        <f t="shared" si="23"/>
        <v>197491870</v>
      </c>
      <c r="G334" s="36">
        <f t="shared" si="23"/>
        <v>28776894</v>
      </c>
      <c r="H334" s="36">
        <f t="shared" si="23"/>
        <v>1185</v>
      </c>
    </row>
    <row r="335" spans="1:8" ht="16.5" customHeight="1">
      <c r="A335" s="119"/>
      <c r="B335" s="119"/>
      <c r="C335" s="119"/>
      <c r="D335" s="119"/>
      <c r="E335" s="119"/>
      <c r="F335" s="119"/>
      <c r="G335" s="119"/>
      <c r="H335" s="119"/>
    </row>
    <row r="336" spans="1:8" ht="16.5" customHeight="1">
      <c r="A336" s="1000" t="s">
        <v>146</v>
      </c>
      <c r="B336" s="1000"/>
      <c r="C336" s="1000"/>
      <c r="D336" s="1000"/>
      <c r="E336" s="1000"/>
      <c r="F336" s="1000"/>
      <c r="G336" s="1000"/>
      <c r="H336" s="1000"/>
    </row>
    <row r="337" spans="1:8" ht="16.5" customHeight="1">
      <c r="A337" s="1005" t="s">
        <v>2</v>
      </c>
      <c r="B337" s="828" t="s">
        <v>276</v>
      </c>
      <c r="C337" s="264" t="s">
        <v>4</v>
      </c>
      <c r="D337" s="264" t="s">
        <v>5</v>
      </c>
      <c r="E337" s="264" t="s">
        <v>6</v>
      </c>
      <c r="F337" s="264" t="s">
        <v>7</v>
      </c>
      <c r="G337" s="264" t="s">
        <v>8</v>
      </c>
      <c r="H337" s="264" t="s">
        <v>9</v>
      </c>
    </row>
    <row r="338" spans="1:8" ht="16.5" customHeight="1">
      <c r="A338" s="1006"/>
      <c r="B338" s="829"/>
      <c r="C338" s="35" t="s">
        <v>10</v>
      </c>
      <c r="D338" s="35" t="s">
        <v>51</v>
      </c>
      <c r="E338" s="35" t="s">
        <v>78</v>
      </c>
      <c r="F338" s="73" t="s">
        <v>79</v>
      </c>
      <c r="G338" s="73" t="s">
        <v>79</v>
      </c>
      <c r="H338" s="35" t="s">
        <v>12</v>
      </c>
    </row>
    <row r="339" spans="1:8" ht="16.5" customHeight="1">
      <c r="A339" s="161">
        <v>1</v>
      </c>
      <c r="B339" s="163" t="s">
        <v>287</v>
      </c>
      <c r="C339" s="155">
        <f>'Distt.Minor'!C78</f>
        <v>0</v>
      </c>
      <c r="D339" s="155">
        <f>'Distt.Minor'!D78</f>
        <v>0</v>
      </c>
      <c r="E339" s="155">
        <f>'Distt.Minor'!E78</f>
        <v>292072</v>
      </c>
      <c r="F339" s="155">
        <f>'Distt.Minor'!F78</f>
        <v>73018000</v>
      </c>
      <c r="G339" s="155">
        <f>'Distt.Minor'!G78</f>
        <v>6718000</v>
      </c>
      <c r="H339" s="155">
        <f>'Distt.Minor'!H78</f>
        <v>0</v>
      </c>
    </row>
    <row r="340" spans="1:8" ht="16.5" customHeight="1">
      <c r="A340" s="161">
        <v>2</v>
      </c>
      <c r="B340" s="146" t="s">
        <v>254</v>
      </c>
      <c r="C340" s="149">
        <f>'Distt.Minor'!C168+'Distt.Minor'!C167</f>
        <v>0</v>
      </c>
      <c r="D340" s="149">
        <f>'Distt.Minor'!D168+'Distt.Minor'!D167</f>
        <v>0</v>
      </c>
      <c r="E340" s="149">
        <f>'Distt.Minor'!E168+'Distt.Minor'!E167</f>
        <v>41232</v>
      </c>
      <c r="F340" s="149">
        <f>'Distt.Minor'!F168+'Distt.Minor'!F167</f>
        <v>5156880</v>
      </c>
      <c r="G340" s="149">
        <f>'Distt.Minor'!G168+'Distt.Minor'!G167</f>
        <v>2302600</v>
      </c>
      <c r="H340" s="149">
        <f>'Distt.Minor'!H168+'Distt.Minor'!H167</f>
        <v>0</v>
      </c>
    </row>
    <row r="341" spans="1:8" ht="16.5" customHeight="1">
      <c r="A341" s="161">
        <v>4</v>
      </c>
      <c r="B341" s="146" t="s">
        <v>263</v>
      </c>
      <c r="C341" s="162">
        <f>'Distt.Minor'!C342</f>
        <v>0</v>
      </c>
      <c r="D341" s="162">
        <f>'Distt.Minor'!D342</f>
        <v>0</v>
      </c>
      <c r="E341" s="162">
        <f>'Distt.Minor'!E342</f>
        <v>180400</v>
      </c>
      <c r="F341" s="162">
        <f>'Distt.Minor'!F342</f>
        <v>22550000</v>
      </c>
      <c r="G341" s="162">
        <f>'Distt.Minor'!G342</f>
        <v>820850</v>
      </c>
      <c r="H341" s="162">
        <f>'Distt.Minor'!H342</f>
        <v>1511</v>
      </c>
    </row>
    <row r="342" spans="1:8" ht="16.5" customHeight="1">
      <c r="A342" s="161">
        <v>5</v>
      </c>
      <c r="B342" s="146" t="s">
        <v>260</v>
      </c>
      <c r="C342" s="152">
        <f>'Distt.Minor'!C256</f>
        <v>0</v>
      </c>
      <c r="D342" s="152">
        <f>'Distt.Minor'!D256</f>
        <v>0</v>
      </c>
      <c r="E342" s="152">
        <f>'Distt.Minor'!E256</f>
        <v>1614237</v>
      </c>
      <c r="F342" s="152">
        <f>'Distt.Minor'!F256</f>
        <v>161423700</v>
      </c>
      <c r="G342" s="152">
        <f>'Distt.Minor'!G256</f>
        <v>31308800</v>
      </c>
      <c r="H342" s="152">
        <f>'Distt.Minor'!H256</f>
        <v>0</v>
      </c>
    </row>
    <row r="343" spans="1:8" ht="16.5" customHeight="1">
      <c r="A343" s="161">
        <v>6</v>
      </c>
      <c r="B343" s="146" t="s">
        <v>291</v>
      </c>
      <c r="C343" s="159">
        <f>'Distt.Minor'!C307</f>
        <v>0</v>
      </c>
      <c r="D343" s="159">
        <f>'Distt.Minor'!D307</f>
        <v>0</v>
      </c>
      <c r="E343" s="159">
        <f>'Distt.Minor'!E307</f>
        <v>33180</v>
      </c>
      <c r="F343" s="159">
        <f>'Distt.Minor'!F307</f>
        <v>3318000</v>
      </c>
      <c r="G343" s="159">
        <f>'Distt.Minor'!G307</f>
        <v>800000</v>
      </c>
      <c r="H343" s="159">
        <f>'Distt.Minor'!H307</f>
        <v>125</v>
      </c>
    </row>
    <row r="344" spans="1:8" ht="16.5" customHeight="1">
      <c r="A344" s="161">
        <v>7</v>
      </c>
      <c r="B344" s="164" t="s">
        <v>273</v>
      </c>
      <c r="C344" s="144">
        <f>'Distt.Minor'!C524</f>
        <v>0</v>
      </c>
      <c r="D344" s="144">
        <f>'Distt.Minor'!D524</f>
        <v>0</v>
      </c>
      <c r="E344" s="144">
        <f>'Distt.Minor'!E524</f>
        <v>111617.39</v>
      </c>
      <c r="F344" s="144">
        <f>'Distt.Minor'!F524</f>
        <v>11161739</v>
      </c>
      <c r="G344" s="144">
        <f>'Distt.Minor'!G524</f>
        <v>2567200</v>
      </c>
      <c r="H344" s="144">
        <f>'Distt.Minor'!H524</f>
        <v>0</v>
      </c>
    </row>
    <row r="345" spans="1:8" ht="16.5" customHeight="1">
      <c r="A345" s="997" t="s">
        <v>49</v>
      </c>
      <c r="B345" s="998"/>
      <c r="C345" s="38">
        <f aca="true" t="shared" si="24" ref="C345:H345">SUM(C339:C344)</f>
        <v>0</v>
      </c>
      <c r="D345" s="36">
        <f t="shared" si="24"/>
        <v>0</v>
      </c>
      <c r="E345" s="36">
        <f t="shared" si="24"/>
        <v>2272738.39</v>
      </c>
      <c r="F345" s="36">
        <f t="shared" si="24"/>
        <v>276628319</v>
      </c>
      <c r="G345" s="36">
        <f t="shared" si="24"/>
        <v>44517450</v>
      </c>
      <c r="H345" s="36">
        <f t="shared" si="24"/>
        <v>1636</v>
      </c>
    </row>
    <row r="346" spans="1:8" ht="16.5" customHeight="1">
      <c r="A346" s="119"/>
      <c r="B346" s="119"/>
      <c r="C346" s="119"/>
      <c r="D346" s="119"/>
      <c r="E346" s="119"/>
      <c r="F346" s="119"/>
      <c r="G346" s="119"/>
      <c r="H346" s="119"/>
    </row>
    <row r="347" spans="1:8" ht="16.5" customHeight="1">
      <c r="A347" s="837" t="s">
        <v>120</v>
      </c>
      <c r="B347" s="837"/>
      <c r="C347" s="837"/>
      <c r="D347" s="837"/>
      <c r="E347" s="837"/>
      <c r="F347" s="837"/>
      <c r="G347" s="837"/>
      <c r="H347" s="837"/>
    </row>
    <row r="348" spans="1:8" ht="16.5" customHeight="1">
      <c r="A348" s="826" t="s">
        <v>2</v>
      </c>
      <c r="B348" s="828" t="s">
        <v>276</v>
      </c>
      <c r="C348" s="264" t="s">
        <v>4</v>
      </c>
      <c r="D348" s="264" t="s">
        <v>5</v>
      </c>
      <c r="E348" s="264" t="s">
        <v>6</v>
      </c>
      <c r="F348" s="264" t="s">
        <v>7</v>
      </c>
      <c r="G348" s="264" t="s">
        <v>8</v>
      </c>
      <c r="H348" s="264" t="s">
        <v>9</v>
      </c>
    </row>
    <row r="349" spans="1:8" ht="16.5" customHeight="1">
      <c r="A349" s="827"/>
      <c r="B349" s="829"/>
      <c r="C349" s="4" t="s">
        <v>10</v>
      </c>
      <c r="D349" s="4" t="s">
        <v>77</v>
      </c>
      <c r="E349" s="4" t="s">
        <v>78</v>
      </c>
      <c r="F349" s="57" t="s">
        <v>79</v>
      </c>
      <c r="G349" s="57" t="s">
        <v>79</v>
      </c>
      <c r="H349" s="4" t="s">
        <v>12</v>
      </c>
    </row>
    <row r="350" spans="1:8" ht="16.5" customHeight="1">
      <c r="A350" s="104">
        <v>1</v>
      </c>
      <c r="B350" s="178" t="s">
        <v>250</v>
      </c>
      <c r="C350" s="173">
        <f>'Distt.Minor'!C92</f>
        <v>2</v>
      </c>
      <c r="D350" s="173">
        <f>'Distt.Minor'!D92</f>
        <v>9.9</v>
      </c>
      <c r="E350" s="173">
        <f>'Distt.Minor'!E92</f>
        <v>0</v>
      </c>
      <c r="F350" s="173">
        <f>'Distt.Minor'!F92</f>
        <v>0</v>
      </c>
      <c r="G350" s="173">
        <f>'Distt.Minor'!G92</f>
        <v>0</v>
      </c>
      <c r="H350" s="173">
        <f>'Distt.Minor'!H92</f>
        <v>0</v>
      </c>
    </row>
    <row r="351" spans="1:8" ht="16.5" customHeight="1">
      <c r="A351" s="104">
        <v>2</v>
      </c>
      <c r="B351" s="178" t="s">
        <v>251</v>
      </c>
      <c r="C351" s="173">
        <f>'Distt.Minor'!C113</f>
        <v>9</v>
      </c>
      <c r="D351" s="173">
        <f>'Distt.Minor'!D113</f>
        <v>39.2538</v>
      </c>
      <c r="E351" s="173">
        <f>'Distt.Minor'!E113</f>
        <v>66030</v>
      </c>
      <c r="F351" s="173">
        <f>'Distt.Minor'!F113</f>
        <v>26122000</v>
      </c>
      <c r="G351" s="173">
        <f>'Distt.Minor'!G113</f>
        <v>4158851</v>
      </c>
      <c r="H351" s="173">
        <f>'Distt.Minor'!H113</f>
        <v>62</v>
      </c>
    </row>
    <row r="352" spans="1:8" ht="16.5" customHeight="1">
      <c r="A352" s="104">
        <v>3</v>
      </c>
      <c r="B352" s="178" t="s">
        <v>253</v>
      </c>
      <c r="C352" s="173">
        <f>'Distt.Minor'!C149</f>
        <v>4</v>
      </c>
      <c r="D352" s="173">
        <f>'Distt.Minor'!D149</f>
        <v>74.493</v>
      </c>
      <c r="E352" s="173">
        <f>'Distt.Minor'!E149</f>
        <v>9225</v>
      </c>
      <c r="F352" s="173">
        <f>'Distt.Minor'!F149</f>
        <v>2306250</v>
      </c>
      <c r="G352" s="173">
        <f>'Distt.Minor'!G149</f>
        <v>462000</v>
      </c>
      <c r="H352" s="173">
        <f>'Distt.Minor'!H149</f>
        <v>8</v>
      </c>
    </row>
    <row r="353" spans="1:8" ht="16.5" customHeight="1">
      <c r="A353" s="104">
        <v>4</v>
      </c>
      <c r="B353" s="178" t="s">
        <v>254</v>
      </c>
      <c r="C353" s="104">
        <f>'Distt.Minor'!C173</f>
        <v>49</v>
      </c>
      <c r="D353" s="104">
        <f>'Distt.Minor'!D173</f>
        <v>691.2202</v>
      </c>
      <c r="E353" s="104">
        <f>'Distt.Minor'!E173</f>
        <v>6681738</v>
      </c>
      <c r="F353" s="104">
        <f>'Distt.Minor'!F173</f>
        <v>1150485700</v>
      </c>
      <c r="G353" s="104">
        <f>'Distt.Minor'!G173</f>
        <v>47837307</v>
      </c>
      <c r="H353" s="104">
        <f>'Distt.Minor'!H173</f>
        <v>1576</v>
      </c>
    </row>
    <row r="354" spans="1:8" ht="16.5" customHeight="1">
      <c r="A354" s="104">
        <v>5</v>
      </c>
      <c r="B354" s="178" t="s">
        <v>260</v>
      </c>
      <c r="C354" s="104">
        <f>'Distt.Minor'!C249</f>
        <v>3</v>
      </c>
      <c r="D354" s="104">
        <f>'Distt.Minor'!D249</f>
        <v>14.75</v>
      </c>
      <c r="E354" s="104">
        <f>'Distt.Minor'!E249</f>
        <v>209.98</v>
      </c>
      <c r="F354" s="104">
        <f>'Distt.Minor'!F249</f>
        <v>83992</v>
      </c>
      <c r="G354" s="104">
        <f>'Distt.Minor'!G249</f>
        <v>9000</v>
      </c>
      <c r="H354" s="104">
        <f>'Distt.Minor'!H249</f>
        <v>5</v>
      </c>
    </row>
    <row r="355" spans="1:8" ht="16.5" customHeight="1">
      <c r="A355" s="104">
        <v>6</v>
      </c>
      <c r="B355" s="178" t="s">
        <v>258</v>
      </c>
      <c r="C355" s="104">
        <f>'Distt.Minor'!C280</f>
        <v>1</v>
      </c>
      <c r="D355" s="104">
        <f>'Distt.Minor'!D280</f>
        <v>5</v>
      </c>
      <c r="E355" s="104">
        <f>'Distt.Minor'!E280</f>
        <v>0</v>
      </c>
      <c r="F355" s="104">
        <f>'Distt.Minor'!F280</f>
        <v>0</v>
      </c>
      <c r="G355" s="104">
        <f>'Distt.Minor'!G280</f>
        <v>0</v>
      </c>
      <c r="H355" s="104">
        <f>'Distt.Minor'!H280</f>
        <v>0</v>
      </c>
    </row>
    <row r="356" spans="1:8" ht="16.5" customHeight="1">
      <c r="A356" s="104">
        <v>7</v>
      </c>
      <c r="B356" s="178" t="s">
        <v>267</v>
      </c>
      <c r="C356" s="173">
        <f>'Distt.Minor'!C422</f>
        <v>27</v>
      </c>
      <c r="D356" s="173">
        <f>'Distt.Minor'!D422</f>
        <v>722.7188</v>
      </c>
      <c r="E356" s="173">
        <f>'Distt.Minor'!E422</f>
        <v>230848.3</v>
      </c>
      <c r="F356" s="173">
        <f>'Distt.Minor'!F422</f>
        <v>27701796</v>
      </c>
      <c r="G356" s="173">
        <f>'Distt.Minor'!G422</f>
        <v>27782000</v>
      </c>
      <c r="H356" s="173">
        <f>'Distt.Minor'!H422</f>
        <v>32</v>
      </c>
    </row>
    <row r="357" spans="1:8" ht="16.5" customHeight="1">
      <c r="A357" s="104">
        <v>8</v>
      </c>
      <c r="B357" s="178" t="s">
        <v>270</v>
      </c>
      <c r="C357" s="173">
        <f>'Distt.Minor'!C483</f>
        <v>2</v>
      </c>
      <c r="D357" s="173">
        <f>'Distt.Minor'!D483</f>
        <v>8.12</v>
      </c>
      <c r="E357" s="173">
        <f>'Distt.Minor'!E483</f>
        <v>16248.415</v>
      </c>
      <c r="F357" s="173">
        <f>'Distt.Minor'!F483</f>
        <v>3249683</v>
      </c>
      <c r="G357" s="173">
        <f>'Distt.Minor'!G483</f>
        <v>139000</v>
      </c>
      <c r="H357" s="173">
        <f>'Distt.Minor'!H483</f>
        <v>15</v>
      </c>
    </row>
    <row r="358" spans="1:8" ht="16.5" customHeight="1">
      <c r="A358" s="104">
        <v>9</v>
      </c>
      <c r="B358" s="178" t="s">
        <v>273</v>
      </c>
      <c r="C358" s="90">
        <f>'Distt.Minor'!C533</f>
        <v>4</v>
      </c>
      <c r="D358" s="90">
        <f>'Distt.Minor'!D533</f>
        <v>137.2</v>
      </c>
      <c r="E358" s="90">
        <f>'Distt.Minor'!E533</f>
        <v>37333</v>
      </c>
      <c r="F358" s="90">
        <f>'Distt.Minor'!F533</f>
        <v>16799850</v>
      </c>
      <c r="G358" s="90">
        <f>'Distt.Minor'!G533</f>
        <v>896000</v>
      </c>
      <c r="H358" s="90">
        <f>'Distt.Minor'!H533</f>
        <v>21</v>
      </c>
    </row>
    <row r="359" spans="1:8" ht="16.5" customHeight="1">
      <c r="A359" s="997" t="s">
        <v>49</v>
      </c>
      <c r="B359" s="998"/>
      <c r="C359" s="6">
        <f aca="true" t="shared" si="25" ref="C359:H359">SUM(C350:C358)</f>
        <v>101</v>
      </c>
      <c r="D359" s="7">
        <f t="shared" si="25"/>
        <v>1702.6557999999998</v>
      </c>
      <c r="E359" s="9">
        <f t="shared" si="25"/>
        <v>7041632.695</v>
      </c>
      <c r="F359" s="9">
        <f t="shared" si="25"/>
        <v>1226749271</v>
      </c>
      <c r="G359" s="9">
        <f t="shared" si="25"/>
        <v>81284158</v>
      </c>
      <c r="H359" s="6">
        <f t="shared" si="25"/>
        <v>1719</v>
      </c>
    </row>
    <row r="360" spans="1:8" ht="16.5" customHeight="1">
      <c r="A360" s="119"/>
      <c r="B360" s="119"/>
      <c r="C360" s="119"/>
      <c r="D360" s="119"/>
      <c r="E360" s="119"/>
      <c r="F360" s="119"/>
      <c r="G360" s="119"/>
      <c r="H360" s="119"/>
    </row>
    <row r="361" spans="1:8" ht="16.5" customHeight="1">
      <c r="A361" s="119"/>
      <c r="B361" s="119"/>
      <c r="C361" s="119"/>
      <c r="D361" s="34" t="s">
        <v>66</v>
      </c>
      <c r="E361" s="119"/>
      <c r="F361" s="119"/>
      <c r="G361" s="119"/>
      <c r="H361" s="119"/>
    </row>
    <row r="362" spans="1:8" ht="16.5" customHeight="1">
      <c r="A362" s="826" t="s">
        <v>2</v>
      </c>
      <c r="B362" s="828" t="s">
        <v>276</v>
      </c>
      <c r="C362" s="264" t="s">
        <v>4</v>
      </c>
      <c r="D362" s="264" t="s">
        <v>5</v>
      </c>
      <c r="E362" s="264" t="s">
        <v>6</v>
      </c>
      <c r="F362" s="264" t="s">
        <v>7</v>
      </c>
      <c r="G362" s="264" t="s">
        <v>8</v>
      </c>
      <c r="H362" s="264" t="s">
        <v>9</v>
      </c>
    </row>
    <row r="363" spans="1:8" ht="16.5" customHeight="1">
      <c r="A363" s="827"/>
      <c r="B363" s="829"/>
      <c r="C363" s="4" t="s">
        <v>10</v>
      </c>
      <c r="D363" s="4" t="s">
        <v>51</v>
      </c>
      <c r="E363" s="4" t="s">
        <v>78</v>
      </c>
      <c r="F363" s="57" t="s">
        <v>79</v>
      </c>
      <c r="G363" s="57" t="s">
        <v>79</v>
      </c>
      <c r="H363" s="4" t="s">
        <v>12</v>
      </c>
    </row>
    <row r="364" spans="1:8" ht="16.5" customHeight="1">
      <c r="A364" s="178">
        <v>1</v>
      </c>
      <c r="B364" s="174" t="s">
        <v>246</v>
      </c>
      <c r="C364" s="67">
        <f>'Distt.Minor'!C12</f>
        <v>6</v>
      </c>
      <c r="D364" s="67">
        <f>'Distt.Minor'!D12</f>
        <v>13.5</v>
      </c>
      <c r="E364" s="67">
        <f>'Distt.Minor'!E12</f>
        <v>3265741</v>
      </c>
      <c r="F364" s="67">
        <f>'Distt.Minor'!F12</f>
        <v>663863020</v>
      </c>
      <c r="G364" s="67">
        <f>'Distt.Minor'!G12</f>
        <v>2853000</v>
      </c>
      <c r="H364" s="67">
        <f>'Distt.Minor'!H12</f>
        <v>62</v>
      </c>
    </row>
    <row r="365" spans="1:8" ht="16.5" customHeight="1">
      <c r="A365" s="178">
        <v>2</v>
      </c>
      <c r="B365" s="174" t="s">
        <v>277</v>
      </c>
      <c r="C365" s="115">
        <f>'Distt.Minor'!C29</f>
        <v>1</v>
      </c>
      <c r="D365" s="115">
        <f>'Distt.Minor'!D29</f>
        <v>4.92</v>
      </c>
      <c r="E365" s="115">
        <f>'Distt.Minor'!E29</f>
        <v>0</v>
      </c>
      <c r="F365" s="115">
        <f>'Distt.Minor'!F29</f>
        <v>0</v>
      </c>
      <c r="G365" s="115">
        <f>'Distt.Minor'!G29</f>
        <v>150000</v>
      </c>
      <c r="H365" s="115">
        <f>'Distt.Minor'!H29</f>
        <v>0</v>
      </c>
    </row>
    <row r="366" spans="1:8" ht="16.5" customHeight="1">
      <c r="A366" s="178">
        <v>3</v>
      </c>
      <c r="B366" s="174" t="s">
        <v>350</v>
      </c>
      <c r="C366" s="115">
        <f>'Distt.Minor'!C161</f>
        <v>0</v>
      </c>
      <c r="D366" s="115">
        <f>'Distt.Minor'!D161</f>
        <v>0</v>
      </c>
      <c r="E366" s="115">
        <f>'Distt.Minor'!E161</f>
        <v>1340718</v>
      </c>
      <c r="F366" s="115">
        <f>'Distt.Minor'!F161</f>
        <v>53628739.32</v>
      </c>
      <c r="G366" s="115">
        <f>'Distt.Minor'!G161</f>
        <v>71544237</v>
      </c>
      <c r="H366" s="115">
        <f>'Distt.Minor'!H161</f>
        <v>3200</v>
      </c>
    </row>
    <row r="367" spans="1:8" ht="16.5" customHeight="1">
      <c r="A367" s="178">
        <v>4</v>
      </c>
      <c r="B367" s="174" t="s">
        <v>256</v>
      </c>
      <c r="C367" s="115">
        <f>'Distt.Minor'!C222</f>
        <v>0</v>
      </c>
      <c r="D367" s="115">
        <f>'Distt.Minor'!D222</f>
        <v>0</v>
      </c>
      <c r="E367" s="115">
        <f>'Distt.Minor'!E222</f>
        <v>24326.78</v>
      </c>
      <c r="F367" s="115">
        <f>'Distt.Minor'!F222</f>
        <v>19360626.09</v>
      </c>
      <c r="G367" s="115">
        <f>'Distt.Minor'!G222</f>
        <v>570652</v>
      </c>
      <c r="H367" s="115">
        <f>'Distt.Minor'!H222</f>
        <v>27</v>
      </c>
    </row>
    <row r="368" spans="1:8" ht="16.5" customHeight="1">
      <c r="A368" s="178">
        <v>5</v>
      </c>
      <c r="B368" s="174" t="s">
        <v>347</v>
      </c>
      <c r="C368" s="88">
        <f>'Distt.Minor'!C323</f>
        <v>1</v>
      </c>
      <c r="D368" s="88">
        <f>'Distt.Minor'!D323</f>
        <v>1</v>
      </c>
      <c r="E368" s="88">
        <f>'Distt.Minor'!E323</f>
        <v>0</v>
      </c>
      <c r="F368" s="88">
        <f>'Distt.Minor'!F323</f>
        <v>0</v>
      </c>
      <c r="G368" s="88">
        <f>'Distt.Minor'!G323</f>
        <v>27000</v>
      </c>
      <c r="H368" s="88">
        <f>'Distt.Minor'!H323</f>
        <v>0</v>
      </c>
    </row>
    <row r="369" spans="1:8" ht="16.5" customHeight="1">
      <c r="A369" s="178">
        <v>6</v>
      </c>
      <c r="B369" s="174" t="s">
        <v>251</v>
      </c>
      <c r="C369" s="115">
        <f>'Distt.Minor'!C104</f>
        <v>7</v>
      </c>
      <c r="D369" s="115">
        <f>'Distt.Minor'!D104</f>
        <v>6.82</v>
      </c>
      <c r="E369" s="115">
        <f>'Distt.Minor'!E104</f>
        <v>800</v>
      </c>
      <c r="F369" s="115">
        <f>'Distt.Minor'!F104</f>
        <v>560000</v>
      </c>
      <c r="G369" s="115">
        <f>'Distt.Minor'!G104</f>
        <v>135880</v>
      </c>
      <c r="H369" s="115">
        <f>'Distt.Minor'!H104</f>
        <v>34</v>
      </c>
    </row>
    <row r="370" spans="1:8" ht="16.5" customHeight="1">
      <c r="A370" s="178">
        <v>7</v>
      </c>
      <c r="B370" s="178" t="s">
        <v>267</v>
      </c>
      <c r="C370" s="115">
        <f>'Distt.Minor'!C418</f>
        <v>24</v>
      </c>
      <c r="D370" s="115">
        <f>'Distt.Minor'!D418</f>
        <v>54</v>
      </c>
      <c r="E370" s="115">
        <f>'Distt.Minor'!E418</f>
        <v>8992.415</v>
      </c>
      <c r="F370" s="115">
        <f>'Distt.Minor'!F418</f>
        <v>36868901.5</v>
      </c>
      <c r="G370" s="115">
        <f>'Distt.Minor'!G418</f>
        <v>1223000</v>
      </c>
      <c r="H370" s="115">
        <f>'Distt.Minor'!H418</f>
        <v>0</v>
      </c>
    </row>
    <row r="371" spans="1:8" ht="16.5" customHeight="1">
      <c r="A371" s="178">
        <v>8</v>
      </c>
      <c r="B371" s="174" t="s">
        <v>281</v>
      </c>
      <c r="C371" s="115">
        <f>'Distt.Minor'!C442</f>
        <v>1</v>
      </c>
      <c r="D371" s="115">
        <f>'Distt.Minor'!D442</f>
        <v>2.25</v>
      </c>
      <c r="E371" s="115">
        <f>'Distt.Minor'!E442</f>
        <v>0</v>
      </c>
      <c r="F371" s="115">
        <f>'Distt.Minor'!F442</f>
        <v>0</v>
      </c>
      <c r="G371" s="115">
        <f>'Distt.Minor'!G442</f>
        <v>45000</v>
      </c>
      <c r="H371" s="115">
        <f>'Distt.Minor'!H442</f>
        <v>0</v>
      </c>
    </row>
    <row r="372" spans="1:8" ht="16.5" customHeight="1">
      <c r="A372" s="178">
        <v>9</v>
      </c>
      <c r="B372" s="174" t="s">
        <v>266</v>
      </c>
      <c r="C372" s="115">
        <f>'Distt.Minor'!C404</f>
        <v>0</v>
      </c>
      <c r="D372" s="115">
        <f>'Distt.Minor'!D404</f>
        <v>0</v>
      </c>
      <c r="E372" s="115">
        <f>'Distt.Minor'!E404</f>
        <v>1180600</v>
      </c>
      <c r="F372" s="115">
        <f>'Distt.Minor'!F404</f>
        <v>7197000</v>
      </c>
      <c r="G372" s="115">
        <f>'Distt.Minor'!G404</f>
        <v>1708000</v>
      </c>
      <c r="H372" s="115">
        <f>'Distt.Minor'!H404</f>
        <v>258</v>
      </c>
    </row>
    <row r="373" spans="1:8" ht="16.5" customHeight="1">
      <c r="A373" s="178">
        <v>10</v>
      </c>
      <c r="B373" s="733" t="s">
        <v>282</v>
      </c>
      <c r="C373" s="115">
        <f>'Distt.Minor'!C453</f>
        <v>2</v>
      </c>
      <c r="D373" s="115">
        <f>'Distt.Minor'!D453</f>
        <v>2</v>
      </c>
      <c r="E373" s="115">
        <f>'Distt.Minor'!E453</f>
        <v>0</v>
      </c>
      <c r="F373" s="115">
        <f>'Distt.Minor'!F453</f>
        <v>0</v>
      </c>
      <c r="G373" s="115">
        <f>'Distt.Minor'!G453</f>
        <v>41000</v>
      </c>
      <c r="H373" s="115">
        <f>'Distt.Minor'!H453</f>
        <v>0</v>
      </c>
    </row>
    <row r="374" spans="1:8" ht="16.5" customHeight="1">
      <c r="A374" s="178">
        <v>11</v>
      </c>
      <c r="B374" s="174" t="s">
        <v>284</v>
      </c>
      <c r="C374" s="172">
        <f>'Distt.Minor'!C507</f>
        <v>28</v>
      </c>
      <c r="D374" s="172">
        <f>'Distt.Minor'!D507</f>
        <v>30.1</v>
      </c>
      <c r="E374" s="172">
        <f>'Distt.Minor'!E507</f>
        <v>5760</v>
      </c>
      <c r="F374" s="172">
        <f>'Distt.Minor'!F507</f>
        <v>1152000</v>
      </c>
      <c r="G374" s="172">
        <f>'Distt.Minor'!G507</f>
        <v>635000</v>
      </c>
      <c r="H374" s="172">
        <f>'Distt.Minor'!H507</f>
        <v>85</v>
      </c>
    </row>
    <row r="375" spans="1:8" ht="16.5" customHeight="1">
      <c r="A375" s="178">
        <v>12</v>
      </c>
      <c r="B375" s="174" t="s">
        <v>273</v>
      </c>
      <c r="C375" s="89">
        <f>'Distt.Minor'!C527</f>
        <v>9</v>
      </c>
      <c r="D375" s="89">
        <f>'Distt.Minor'!D527</f>
        <v>17.74</v>
      </c>
      <c r="E375" s="89">
        <f>'Distt.Minor'!E527</f>
        <v>9333</v>
      </c>
      <c r="F375" s="89">
        <f>'Distt.Minor'!F527</f>
        <v>4666500</v>
      </c>
      <c r="G375" s="89">
        <f>'Distt.Minor'!G527</f>
        <v>560000</v>
      </c>
      <c r="H375" s="89">
        <f>'Distt.Minor'!H527</f>
        <v>35</v>
      </c>
    </row>
    <row r="376" spans="1:8" ht="16.5" customHeight="1">
      <c r="A376" s="997" t="s">
        <v>49</v>
      </c>
      <c r="B376" s="998"/>
      <c r="C376" s="38">
        <f aca="true" t="shared" si="26" ref="C376:H376">SUM(C364:C375)</f>
        <v>79</v>
      </c>
      <c r="D376" s="37">
        <f t="shared" si="26"/>
        <v>132.33</v>
      </c>
      <c r="E376" s="36">
        <f t="shared" si="26"/>
        <v>5836271.195</v>
      </c>
      <c r="F376" s="36">
        <f t="shared" si="26"/>
        <v>787296786.9100001</v>
      </c>
      <c r="G376" s="36">
        <f t="shared" si="26"/>
        <v>79492769</v>
      </c>
      <c r="H376" s="36">
        <f t="shared" si="26"/>
        <v>3701</v>
      </c>
    </row>
    <row r="377" spans="1:8" ht="16.5" customHeight="1">
      <c r="A377" s="119"/>
      <c r="B377" s="119"/>
      <c r="C377" s="119"/>
      <c r="D377" s="119"/>
      <c r="E377" s="119"/>
      <c r="F377" s="119"/>
      <c r="G377" s="119"/>
      <c r="H377" s="119"/>
    </row>
    <row r="378" spans="1:8" ht="16.5" customHeight="1">
      <c r="A378" s="837" t="s">
        <v>121</v>
      </c>
      <c r="B378" s="837"/>
      <c r="C378" s="837"/>
      <c r="D378" s="837"/>
      <c r="E378" s="837"/>
      <c r="F378" s="837"/>
      <c r="G378" s="837"/>
      <c r="H378" s="837"/>
    </row>
    <row r="379" spans="1:8" ht="16.5" customHeight="1">
      <c r="A379" s="826" t="s">
        <v>2</v>
      </c>
      <c r="B379" s="828" t="s">
        <v>276</v>
      </c>
      <c r="C379" s="264" t="s">
        <v>4</v>
      </c>
      <c r="D379" s="264" t="s">
        <v>5</v>
      </c>
      <c r="E379" s="264" t="s">
        <v>6</v>
      </c>
      <c r="F379" s="264" t="s">
        <v>7</v>
      </c>
      <c r="G379" s="264" t="s">
        <v>8</v>
      </c>
      <c r="H379" s="264" t="s">
        <v>9</v>
      </c>
    </row>
    <row r="380" spans="1:8" ht="16.5" customHeight="1">
      <c r="A380" s="827"/>
      <c r="B380" s="829"/>
      <c r="C380" s="4" t="s">
        <v>10</v>
      </c>
      <c r="D380" s="4" t="s">
        <v>77</v>
      </c>
      <c r="E380" s="4" t="s">
        <v>78</v>
      </c>
      <c r="F380" s="57" t="s">
        <v>79</v>
      </c>
      <c r="G380" s="57" t="s">
        <v>79</v>
      </c>
      <c r="H380" s="4" t="s">
        <v>12</v>
      </c>
    </row>
    <row r="381" spans="1:8" ht="16.5" customHeight="1">
      <c r="A381" s="104">
        <v>1</v>
      </c>
      <c r="B381" s="5" t="s">
        <v>273</v>
      </c>
      <c r="C381" s="173">
        <f>'Distt.Minor'!C532</f>
        <v>2</v>
      </c>
      <c r="D381" s="173">
        <f>'Distt.Minor'!D532</f>
        <v>32.08</v>
      </c>
      <c r="E381" s="173">
        <f>'Distt.Minor'!E532</f>
        <v>3734</v>
      </c>
      <c r="F381" s="173">
        <f>'Distt.Minor'!F532</f>
        <v>1325570</v>
      </c>
      <c r="G381" s="173">
        <f>'Distt.Minor'!G532</f>
        <v>280000</v>
      </c>
      <c r="H381" s="173">
        <f>'Distt.Minor'!H532</f>
        <v>12</v>
      </c>
    </row>
    <row r="382" spans="1:8" ht="16.5" customHeight="1">
      <c r="A382" s="997" t="s">
        <v>49</v>
      </c>
      <c r="B382" s="998"/>
      <c r="C382" s="6">
        <f aca="true" t="shared" si="27" ref="C382:H382">SUM(C381:C381)</f>
        <v>2</v>
      </c>
      <c r="D382" s="7">
        <f t="shared" si="27"/>
        <v>32.08</v>
      </c>
      <c r="E382" s="7">
        <f t="shared" si="27"/>
        <v>3734</v>
      </c>
      <c r="F382" s="6">
        <f t="shared" si="27"/>
        <v>1325570</v>
      </c>
      <c r="G382" s="6">
        <f t="shared" si="27"/>
        <v>280000</v>
      </c>
      <c r="H382" s="6">
        <f t="shared" si="27"/>
        <v>12</v>
      </c>
    </row>
    <row r="383" spans="1:8" ht="16.5" customHeight="1">
      <c r="A383" s="119"/>
      <c r="B383" s="119"/>
      <c r="C383" s="119"/>
      <c r="D383" s="119"/>
      <c r="E383" s="119"/>
      <c r="F383" s="119"/>
      <c r="G383" s="119"/>
      <c r="H383" s="119"/>
    </row>
    <row r="384" spans="1:8" ht="16.5" customHeight="1">
      <c r="A384" s="119"/>
      <c r="B384" s="119"/>
      <c r="C384" s="119"/>
      <c r="D384" s="34" t="s">
        <v>67</v>
      </c>
      <c r="E384" s="119"/>
      <c r="F384" s="119"/>
      <c r="G384" s="119"/>
      <c r="H384" s="119"/>
    </row>
    <row r="385" spans="1:8" ht="16.5" customHeight="1">
      <c r="A385" s="826" t="s">
        <v>2</v>
      </c>
      <c r="B385" s="828" t="s">
        <v>276</v>
      </c>
      <c r="C385" s="264" t="s">
        <v>4</v>
      </c>
      <c r="D385" s="264" t="s">
        <v>5</v>
      </c>
      <c r="E385" s="264" t="s">
        <v>6</v>
      </c>
      <c r="F385" s="264" t="s">
        <v>7</v>
      </c>
      <c r="G385" s="264" t="s">
        <v>8</v>
      </c>
      <c r="H385" s="264" t="s">
        <v>9</v>
      </c>
    </row>
    <row r="386" spans="1:8" ht="16.5" customHeight="1">
      <c r="A386" s="827"/>
      <c r="B386" s="829"/>
      <c r="C386" s="4" t="s">
        <v>10</v>
      </c>
      <c r="D386" s="4" t="s">
        <v>51</v>
      </c>
      <c r="E386" s="4" t="s">
        <v>78</v>
      </c>
      <c r="F386" s="57" t="s">
        <v>79</v>
      </c>
      <c r="G386" s="57" t="s">
        <v>79</v>
      </c>
      <c r="H386" s="4" t="s">
        <v>12</v>
      </c>
    </row>
    <row r="387" spans="1:8" ht="16.5" customHeight="1">
      <c r="A387" s="104">
        <v>1</v>
      </c>
      <c r="B387" s="174" t="s">
        <v>246</v>
      </c>
      <c r="C387" s="67">
        <f>'Distt.Minor'!C11</f>
        <v>1</v>
      </c>
      <c r="D387" s="67">
        <f>'Distt.Minor'!D11</f>
        <v>1</v>
      </c>
      <c r="E387" s="67">
        <f>'Distt.Minor'!E11</f>
        <v>0</v>
      </c>
      <c r="F387" s="67">
        <f>'Distt.Minor'!F11</f>
        <v>0</v>
      </c>
      <c r="G387" s="67">
        <f>'Distt.Minor'!G11</f>
        <v>82000</v>
      </c>
      <c r="H387" s="67">
        <f>'Distt.Minor'!H11</f>
        <v>0</v>
      </c>
    </row>
    <row r="388" spans="1:8" ht="16.5" customHeight="1">
      <c r="A388" s="104">
        <v>2</v>
      </c>
      <c r="B388" s="174" t="s">
        <v>262</v>
      </c>
      <c r="C388" s="117">
        <f>'Distt.Minor'!C319</f>
        <v>11</v>
      </c>
      <c r="D388" s="117">
        <f>'Distt.Minor'!D319</f>
        <v>14.914</v>
      </c>
      <c r="E388" s="117">
        <f>'Distt.Minor'!E319</f>
        <v>34918</v>
      </c>
      <c r="F388" s="117">
        <f>'Distt.Minor'!F319</f>
        <v>6983600</v>
      </c>
      <c r="G388" s="117">
        <f>'Distt.Minor'!G319</f>
        <v>2095000</v>
      </c>
      <c r="H388" s="117">
        <f>'Distt.Minor'!H319</f>
        <v>5</v>
      </c>
    </row>
    <row r="389" spans="1:8" ht="16.5" customHeight="1">
      <c r="A389" s="104">
        <v>3</v>
      </c>
      <c r="B389" s="174" t="s">
        <v>258</v>
      </c>
      <c r="C389" s="115">
        <f>'Distt.Minor'!C276</f>
        <v>2</v>
      </c>
      <c r="D389" s="115">
        <f>'Distt.Minor'!D276</f>
        <v>9.9077</v>
      </c>
      <c r="E389" s="115">
        <f>'Distt.Minor'!E276</f>
        <v>0</v>
      </c>
      <c r="F389" s="115">
        <f>'Distt.Minor'!F276</f>
        <v>0</v>
      </c>
      <c r="G389" s="115">
        <f>'Distt.Minor'!G276</f>
        <v>0</v>
      </c>
      <c r="H389" s="115">
        <f>'Distt.Minor'!H276</f>
        <v>0</v>
      </c>
    </row>
    <row r="390" spans="1:8" ht="16.5" customHeight="1">
      <c r="A390" s="104">
        <v>4</v>
      </c>
      <c r="B390" s="174" t="s">
        <v>270</v>
      </c>
      <c r="C390" s="115">
        <f>'Distt.Minor'!C473</f>
        <v>31</v>
      </c>
      <c r="D390" s="115">
        <f>'Distt.Minor'!D473</f>
        <v>31</v>
      </c>
      <c r="E390" s="115">
        <f>'Distt.Minor'!E473</f>
        <v>7147</v>
      </c>
      <c r="F390" s="115">
        <f>'Distt.Minor'!F473</f>
        <v>1786750</v>
      </c>
      <c r="G390" s="115">
        <f>'Distt.Minor'!G473</f>
        <v>634052</v>
      </c>
      <c r="H390" s="115">
        <f>'Distt.Minor'!H473</f>
        <v>10</v>
      </c>
    </row>
    <row r="391" spans="1:8" ht="16.5" customHeight="1">
      <c r="A391" s="104">
        <v>5</v>
      </c>
      <c r="B391" s="174" t="s">
        <v>273</v>
      </c>
      <c r="C391" s="89">
        <f>'Distt.Minor'!C539</f>
        <v>1</v>
      </c>
      <c r="D391" s="89">
        <f>'Distt.Minor'!D539</f>
        <v>1</v>
      </c>
      <c r="E391" s="89">
        <f>'Distt.Minor'!E539</f>
        <v>70</v>
      </c>
      <c r="F391" s="89">
        <f>'Distt.Minor'!F539</f>
        <v>17500</v>
      </c>
      <c r="G391" s="89">
        <f>'Distt.Minor'!G539</f>
        <v>19000</v>
      </c>
      <c r="H391" s="89">
        <f>'Distt.Minor'!H539</f>
        <v>2</v>
      </c>
    </row>
    <row r="392" spans="1:8" ht="16.5" customHeight="1">
      <c r="A392" s="997" t="s">
        <v>49</v>
      </c>
      <c r="B392" s="998"/>
      <c r="C392" s="38">
        <f aca="true" t="shared" si="28" ref="C392:H392">SUM(C387:C391)</f>
        <v>46</v>
      </c>
      <c r="D392" s="37">
        <f t="shared" si="28"/>
        <v>57.8217</v>
      </c>
      <c r="E392" s="36">
        <f t="shared" si="28"/>
        <v>42135</v>
      </c>
      <c r="F392" s="36">
        <f t="shared" si="28"/>
        <v>8787850</v>
      </c>
      <c r="G392" s="36">
        <f t="shared" si="28"/>
        <v>2830052</v>
      </c>
      <c r="H392" s="36">
        <f t="shared" si="28"/>
        <v>17</v>
      </c>
    </row>
    <row r="393" spans="1:8" ht="16.5" customHeight="1">
      <c r="A393" s="119"/>
      <c r="B393" s="119"/>
      <c r="C393" s="119"/>
      <c r="D393" s="119"/>
      <c r="E393" s="119"/>
      <c r="F393" s="119"/>
      <c r="G393" s="119"/>
      <c r="H393" s="119"/>
    </row>
    <row r="394" spans="1:8" ht="16.5" customHeight="1">
      <c r="A394" s="837" t="s">
        <v>39</v>
      </c>
      <c r="B394" s="837"/>
      <c r="C394" s="837"/>
      <c r="D394" s="837"/>
      <c r="E394" s="837"/>
      <c r="F394" s="837"/>
      <c r="G394" s="837"/>
      <c r="H394" s="837"/>
    </row>
    <row r="395" spans="1:8" ht="16.5" customHeight="1">
      <c r="A395" s="826" t="s">
        <v>2</v>
      </c>
      <c r="B395" s="828" t="s">
        <v>276</v>
      </c>
      <c r="C395" s="264" t="s">
        <v>4</v>
      </c>
      <c r="D395" s="264" t="s">
        <v>5</v>
      </c>
      <c r="E395" s="264" t="s">
        <v>6</v>
      </c>
      <c r="F395" s="264" t="s">
        <v>7</v>
      </c>
      <c r="G395" s="264" t="s">
        <v>8</v>
      </c>
      <c r="H395" s="264" t="s">
        <v>9</v>
      </c>
    </row>
    <row r="396" spans="1:8" ht="16.5" customHeight="1">
      <c r="A396" s="827"/>
      <c r="B396" s="829"/>
      <c r="C396" s="4" t="s">
        <v>10</v>
      </c>
      <c r="D396" s="4" t="s">
        <v>77</v>
      </c>
      <c r="E396" s="4" t="s">
        <v>78</v>
      </c>
      <c r="F396" s="57" t="s">
        <v>79</v>
      </c>
      <c r="G396" s="57" t="s">
        <v>79</v>
      </c>
      <c r="H396" s="4" t="s">
        <v>12</v>
      </c>
    </row>
    <row r="397" spans="1:8" ht="16.5" customHeight="1">
      <c r="A397" s="104">
        <v>1</v>
      </c>
      <c r="B397" s="178" t="s">
        <v>246</v>
      </c>
      <c r="C397" s="117">
        <f>'Distt.Minor'!C16</f>
        <v>66</v>
      </c>
      <c r="D397" s="117">
        <f>'Distt.Minor'!D16</f>
        <v>626.25</v>
      </c>
      <c r="E397" s="117">
        <f>'Distt.Minor'!E16</f>
        <v>44959</v>
      </c>
      <c r="F397" s="117">
        <f>'Distt.Minor'!F16</f>
        <v>24727450</v>
      </c>
      <c r="G397" s="117">
        <f>'Distt.Minor'!G16</f>
        <v>2963196</v>
      </c>
      <c r="H397" s="117">
        <f>'Distt.Minor'!H16</f>
        <v>95</v>
      </c>
    </row>
    <row r="398" spans="1:8" ht="16.5" customHeight="1">
      <c r="A398" s="104">
        <v>2</v>
      </c>
      <c r="B398" s="178" t="s">
        <v>251</v>
      </c>
      <c r="C398" s="185">
        <f>'Distt.Minor'!C115</f>
        <v>2</v>
      </c>
      <c r="D398" s="185">
        <f>'Distt.Minor'!D115</f>
        <v>9.72</v>
      </c>
      <c r="E398" s="185">
        <f>'Distt.Minor'!E115</f>
        <v>53590</v>
      </c>
      <c r="F398" s="185">
        <f>'Distt.Minor'!F115</f>
        <v>26555000</v>
      </c>
      <c r="G398" s="185">
        <f>'Distt.Minor'!G115</f>
        <v>24000</v>
      </c>
      <c r="H398" s="185">
        <f>'Distt.Minor'!H115</f>
        <v>8</v>
      </c>
    </row>
    <row r="399" spans="1:8" ht="16.5" customHeight="1">
      <c r="A399" s="104">
        <v>3</v>
      </c>
      <c r="B399" s="23" t="s">
        <v>254</v>
      </c>
      <c r="C399" s="110">
        <f>'Distt.Minor'!C174</f>
        <v>32</v>
      </c>
      <c r="D399" s="110">
        <f>'Distt.Minor'!D174</f>
        <v>144.9259</v>
      </c>
      <c r="E399" s="110">
        <f>'Distt.Minor'!E174</f>
        <v>26096.8</v>
      </c>
      <c r="F399" s="110">
        <f>'Distt.Minor'!F174</f>
        <v>7829040</v>
      </c>
      <c r="G399" s="110">
        <f>'Distt.Minor'!G174</f>
        <v>1402445.5</v>
      </c>
      <c r="H399" s="110">
        <f>'Distt.Minor'!H174</f>
        <v>250</v>
      </c>
    </row>
    <row r="400" spans="1:8" ht="16.5" customHeight="1">
      <c r="A400" s="104">
        <v>4</v>
      </c>
      <c r="B400" s="178" t="s">
        <v>255</v>
      </c>
      <c r="C400" s="173">
        <f>'Distt.Minor'!C198</f>
        <v>1</v>
      </c>
      <c r="D400" s="173">
        <f>'Distt.Minor'!D198</f>
        <v>99.39</v>
      </c>
      <c r="E400" s="173">
        <f>'Distt.Minor'!E198</f>
        <v>0</v>
      </c>
      <c r="F400" s="173">
        <f>'Distt.Minor'!F198</f>
        <v>0</v>
      </c>
      <c r="G400" s="173">
        <f>'Distt.Minor'!G198</f>
        <v>0</v>
      </c>
      <c r="H400" s="173">
        <f>'Distt.Minor'!H198</f>
        <v>0</v>
      </c>
    </row>
    <row r="401" spans="1:8" ht="16.5" customHeight="1">
      <c r="A401" s="104">
        <v>5</v>
      </c>
      <c r="B401" s="178" t="s">
        <v>258</v>
      </c>
      <c r="C401" s="182">
        <f>'Distt.Minor'!C275</f>
        <v>40</v>
      </c>
      <c r="D401" s="182">
        <f>'Distt.Minor'!D275</f>
        <v>293.9937</v>
      </c>
      <c r="E401" s="182">
        <f>'Distt.Minor'!E275</f>
        <v>2050</v>
      </c>
      <c r="F401" s="182">
        <f>'Distt.Minor'!F275</f>
        <v>410000</v>
      </c>
      <c r="G401" s="182">
        <f>'Distt.Minor'!G275</f>
        <v>4580000</v>
      </c>
      <c r="H401" s="182">
        <f>'Distt.Minor'!H275</f>
        <v>150</v>
      </c>
    </row>
    <row r="402" spans="1:8" ht="16.5" customHeight="1">
      <c r="A402" s="104">
        <v>6</v>
      </c>
      <c r="B402" s="178" t="s">
        <v>267</v>
      </c>
      <c r="C402" s="185">
        <f>'Distt.Minor'!C424</f>
        <v>8</v>
      </c>
      <c r="D402" s="185">
        <f>'Distt.Minor'!D424</f>
        <v>32</v>
      </c>
      <c r="E402" s="185">
        <f>'Distt.Minor'!E424</f>
        <v>0</v>
      </c>
      <c r="F402" s="185">
        <f>'Distt.Minor'!F424</f>
        <v>0</v>
      </c>
      <c r="G402" s="185">
        <f>'Distt.Minor'!G424</f>
        <v>0</v>
      </c>
      <c r="H402" s="185">
        <f>'Distt.Minor'!H424</f>
        <v>0</v>
      </c>
    </row>
    <row r="403" spans="1:8" ht="16.5" customHeight="1">
      <c r="A403" s="104">
        <v>7</v>
      </c>
      <c r="B403" s="178" t="s">
        <v>266</v>
      </c>
      <c r="C403" s="182">
        <f>'Distt.Minor'!C407</f>
        <v>13</v>
      </c>
      <c r="D403" s="182">
        <f>'Distt.Minor'!D407</f>
        <v>112</v>
      </c>
      <c r="E403" s="182">
        <f>'Distt.Minor'!E407</f>
        <v>22200</v>
      </c>
      <c r="F403" s="182">
        <f>'Distt.Minor'!F407</f>
        <v>5550000</v>
      </c>
      <c r="G403" s="182">
        <f>'Distt.Minor'!G407</f>
        <v>1000000</v>
      </c>
      <c r="H403" s="182">
        <f>'Distt.Minor'!H407</f>
        <v>200</v>
      </c>
    </row>
    <row r="404" spans="1:8" ht="16.5" customHeight="1">
      <c r="A404" s="104">
        <v>8</v>
      </c>
      <c r="B404" s="178" t="s">
        <v>268</v>
      </c>
      <c r="C404" s="104">
        <f>'Distt.Minor'!C440</f>
        <v>858</v>
      </c>
      <c r="D404" s="104">
        <f>'Distt.Minor'!D440</f>
        <v>4066.04</v>
      </c>
      <c r="E404" s="104">
        <f>'Distt.Minor'!E440</f>
        <v>595399.66</v>
      </c>
      <c r="F404" s="104">
        <f>'Distt.Minor'!F440</f>
        <v>174059898</v>
      </c>
      <c r="G404" s="104">
        <f>'Distt.Minor'!G440</f>
        <v>40670200</v>
      </c>
      <c r="H404" s="104">
        <f>'Distt.Minor'!H440</f>
        <v>1445</v>
      </c>
    </row>
    <row r="405" spans="1:8" ht="16.5" customHeight="1">
      <c r="A405" s="104">
        <v>9</v>
      </c>
      <c r="B405" s="178" t="s">
        <v>282</v>
      </c>
      <c r="C405" s="104">
        <f>'Distt.Minor'!C452</f>
        <v>7</v>
      </c>
      <c r="D405" s="104">
        <f>'Distt.Minor'!D452</f>
        <v>545.33</v>
      </c>
      <c r="E405" s="104">
        <f>'Distt.Minor'!E452</f>
        <v>0</v>
      </c>
      <c r="F405" s="104">
        <f>'Distt.Minor'!F452</f>
        <v>0</v>
      </c>
      <c r="G405" s="104">
        <f>'Distt.Minor'!G452</f>
        <v>1355000</v>
      </c>
      <c r="H405" s="104">
        <f>'Distt.Minor'!H452</f>
        <v>0</v>
      </c>
    </row>
    <row r="406" spans="1:8" ht="16.5" customHeight="1">
      <c r="A406" s="104">
        <v>10</v>
      </c>
      <c r="B406" s="23" t="s">
        <v>271</v>
      </c>
      <c r="C406" s="104">
        <f>'Distt.Minor'!C498</f>
        <v>20</v>
      </c>
      <c r="D406" s="104">
        <f>'Distt.Minor'!D498</f>
        <v>86.6</v>
      </c>
      <c r="E406" s="104">
        <f>'Distt.Minor'!E498</f>
        <v>23400</v>
      </c>
      <c r="F406" s="104">
        <f>'Distt.Minor'!F498</f>
        <v>6084000</v>
      </c>
      <c r="G406" s="104">
        <f>'Distt.Minor'!G498</f>
        <v>1367000</v>
      </c>
      <c r="H406" s="104">
        <f>'Distt.Minor'!H498</f>
        <v>270</v>
      </c>
    </row>
    <row r="407" spans="1:8" ht="16.5" customHeight="1">
      <c r="A407" s="104">
        <v>11</v>
      </c>
      <c r="B407" s="23" t="s">
        <v>270</v>
      </c>
      <c r="C407" s="104">
        <f>'Distt.Minor'!C481</f>
        <v>77</v>
      </c>
      <c r="D407" s="104">
        <f>'Distt.Minor'!D481</f>
        <v>551.3159</v>
      </c>
      <c r="E407" s="104">
        <f>'Distt.Minor'!E481</f>
        <v>514813</v>
      </c>
      <c r="F407" s="104">
        <f>'Distt.Minor'!F481</f>
        <v>205925200</v>
      </c>
      <c r="G407" s="104">
        <f>'Distt.Minor'!G481</f>
        <v>51041000</v>
      </c>
      <c r="H407" s="104">
        <f>'Distt.Minor'!H481</f>
        <v>0</v>
      </c>
    </row>
    <row r="408" spans="1:8" ht="16.5" customHeight="1">
      <c r="A408" s="104">
        <v>12</v>
      </c>
      <c r="B408" s="178" t="s">
        <v>284</v>
      </c>
      <c r="C408" s="104">
        <f>'Distt.Minor'!C511</f>
        <v>59</v>
      </c>
      <c r="D408" s="104">
        <f>'Distt.Minor'!D511</f>
        <v>302.5475</v>
      </c>
      <c r="E408" s="104">
        <f>'Distt.Minor'!E511</f>
        <v>74224</v>
      </c>
      <c r="F408" s="104">
        <f>'Distt.Minor'!F511</f>
        <v>22267200</v>
      </c>
      <c r="G408" s="104">
        <f>'Distt.Minor'!G511</f>
        <v>6362000</v>
      </c>
      <c r="H408" s="104">
        <f>'Distt.Minor'!H511</f>
        <v>105</v>
      </c>
    </row>
    <row r="409" spans="1:8" ht="16.5" customHeight="1">
      <c r="A409" s="104">
        <v>13</v>
      </c>
      <c r="B409" s="178" t="s">
        <v>273</v>
      </c>
      <c r="C409" s="173">
        <f>'Distt.Minor'!C537</f>
        <v>58</v>
      </c>
      <c r="D409" s="173">
        <f>'Distt.Minor'!D537</f>
        <v>657.7</v>
      </c>
      <c r="E409" s="173">
        <f>'Distt.Minor'!E537</f>
        <v>8391.8</v>
      </c>
      <c r="F409" s="173">
        <f>'Distt.Minor'!F537</f>
        <v>2055990.9999999998</v>
      </c>
      <c r="G409" s="173">
        <f>'Distt.Minor'!G537</f>
        <v>705000</v>
      </c>
      <c r="H409" s="173">
        <f>'Distt.Minor'!H537</f>
        <v>175</v>
      </c>
    </row>
    <row r="410" spans="1:8" ht="16.5" customHeight="1">
      <c r="A410" s="997" t="s">
        <v>49</v>
      </c>
      <c r="B410" s="998"/>
      <c r="C410" s="6">
        <f aca="true" t="shared" si="29" ref="C410:H410">SUM(C397:C409)</f>
        <v>1241</v>
      </c>
      <c r="D410" s="7">
        <f t="shared" si="29"/>
        <v>7527.813</v>
      </c>
      <c r="E410" s="9">
        <f t="shared" si="29"/>
        <v>1365124.26</v>
      </c>
      <c r="F410" s="9">
        <f t="shared" si="29"/>
        <v>475463779</v>
      </c>
      <c r="G410" s="9">
        <f t="shared" si="29"/>
        <v>111469841.5</v>
      </c>
      <c r="H410" s="9">
        <f t="shared" si="29"/>
        <v>2698</v>
      </c>
    </row>
    <row r="411" spans="1:8" ht="16.5" customHeight="1">
      <c r="A411" s="119"/>
      <c r="B411" s="119"/>
      <c r="C411" s="119"/>
      <c r="D411" s="119"/>
      <c r="E411" s="119"/>
      <c r="F411" s="119"/>
      <c r="G411" s="119"/>
      <c r="H411" s="119"/>
    </row>
    <row r="412" spans="1:8" ht="16.5" customHeight="1">
      <c r="A412" s="119"/>
      <c r="B412" s="119"/>
      <c r="C412" s="119"/>
      <c r="D412" s="34" t="s">
        <v>68</v>
      </c>
      <c r="E412" s="119"/>
      <c r="F412" s="119"/>
      <c r="G412" s="119"/>
      <c r="H412" s="119"/>
    </row>
    <row r="413" spans="1:8" ht="16.5" customHeight="1">
      <c r="A413" s="826" t="s">
        <v>2</v>
      </c>
      <c r="B413" s="828" t="s">
        <v>276</v>
      </c>
      <c r="C413" s="264" t="s">
        <v>4</v>
      </c>
      <c r="D413" s="264" t="s">
        <v>5</v>
      </c>
      <c r="E413" s="264" t="s">
        <v>6</v>
      </c>
      <c r="F413" s="264" t="s">
        <v>7</v>
      </c>
      <c r="G413" s="264" t="s">
        <v>8</v>
      </c>
      <c r="H413" s="264" t="s">
        <v>9</v>
      </c>
    </row>
    <row r="414" spans="1:8" ht="16.5" customHeight="1">
      <c r="A414" s="827"/>
      <c r="B414" s="829"/>
      <c r="C414" s="4" t="s">
        <v>10</v>
      </c>
      <c r="D414" s="4" t="s">
        <v>51</v>
      </c>
      <c r="E414" s="4" t="s">
        <v>78</v>
      </c>
      <c r="F414" s="57" t="s">
        <v>79</v>
      </c>
      <c r="G414" s="57" t="s">
        <v>79</v>
      </c>
      <c r="H414" s="4" t="s">
        <v>12</v>
      </c>
    </row>
    <row r="415" spans="1:8" ht="16.5" customHeight="1">
      <c r="A415" s="104">
        <v>1</v>
      </c>
      <c r="B415" s="174" t="s">
        <v>263</v>
      </c>
      <c r="C415" s="89">
        <f>'Distt.Minor'!C336</f>
        <v>183</v>
      </c>
      <c r="D415" s="89">
        <f>'Distt.Minor'!D336</f>
        <v>183</v>
      </c>
      <c r="E415" s="89">
        <f>'Distt.Minor'!E336</f>
        <v>1394342</v>
      </c>
      <c r="F415" s="89">
        <f>'Distt.Minor'!F336</f>
        <v>104575650</v>
      </c>
      <c r="G415" s="89">
        <f>'Distt.Minor'!G336</f>
        <v>44507000</v>
      </c>
      <c r="H415" s="89">
        <f>'Distt.Minor'!H336</f>
        <v>705</v>
      </c>
    </row>
    <row r="416" spans="1:8" ht="16.5" customHeight="1">
      <c r="A416" s="104">
        <v>2</v>
      </c>
      <c r="B416" s="174" t="s">
        <v>261</v>
      </c>
      <c r="C416" s="89">
        <f>'Distt.Minor'!C293</f>
        <v>5</v>
      </c>
      <c r="D416" s="89">
        <f>'Distt.Minor'!D293</f>
        <v>7.5</v>
      </c>
      <c r="E416" s="89">
        <f>'Distt.Minor'!E293</f>
        <v>53180</v>
      </c>
      <c r="F416" s="89">
        <f>'Distt.Minor'!F293</f>
        <v>11167800</v>
      </c>
      <c r="G416" s="89">
        <f>'Distt.Minor'!G293</f>
        <v>2030000</v>
      </c>
      <c r="H416" s="89">
        <f>'Distt.Minor'!H293</f>
        <v>75</v>
      </c>
    </row>
    <row r="417" spans="1:8" ht="16.5" customHeight="1">
      <c r="A417" s="104">
        <v>3</v>
      </c>
      <c r="B417" s="174" t="s">
        <v>266</v>
      </c>
      <c r="C417" s="88">
        <f>'Distt.Minor'!C400</f>
        <v>31</v>
      </c>
      <c r="D417" s="88">
        <f>'Distt.Minor'!D400</f>
        <v>37.35</v>
      </c>
      <c r="E417" s="88">
        <f>'Distt.Minor'!E400</f>
        <v>19230</v>
      </c>
      <c r="F417" s="88">
        <f>'Distt.Minor'!F400</f>
        <v>3846000</v>
      </c>
      <c r="G417" s="88">
        <f>'Distt.Minor'!G400</f>
        <v>1300000</v>
      </c>
      <c r="H417" s="88">
        <f>'Distt.Minor'!H400</f>
        <v>100</v>
      </c>
    </row>
    <row r="418" spans="1:8" ht="16.5" customHeight="1">
      <c r="A418" s="997" t="s">
        <v>49</v>
      </c>
      <c r="B418" s="998"/>
      <c r="C418" s="38">
        <f aca="true" t="shared" si="30" ref="C418:H418">SUM(C415:C417)</f>
        <v>219</v>
      </c>
      <c r="D418" s="37">
        <f t="shared" si="30"/>
        <v>227.85</v>
      </c>
      <c r="E418" s="36">
        <f t="shared" si="30"/>
        <v>1466752</v>
      </c>
      <c r="F418" s="38">
        <f t="shared" si="30"/>
        <v>119589450</v>
      </c>
      <c r="G418" s="36">
        <f t="shared" si="30"/>
        <v>47837000</v>
      </c>
      <c r="H418" s="36">
        <f t="shared" si="30"/>
        <v>880</v>
      </c>
    </row>
    <row r="419" spans="1:8" ht="16.5" customHeight="1">
      <c r="A419" s="119"/>
      <c r="B419" s="119"/>
      <c r="C419" s="119"/>
      <c r="D419" s="119"/>
      <c r="E419" s="119"/>
      <c r="F419" s="119"/>
      <c r="G419" s="119"/>
      <c r="H419" s="119"/>
    </row>
    <row r="420" spans="1:8" ht="16.5" customHeight="1">
      <c r="A420" s="119"/>
      <c r="B420" s="119"/>
      <c r="C420" s="119"/>
      <c r="D420" s="34" t="s">
        <v>69</v>
      </c>
      <c r="E420" s="119"/>
      <c r="F420" s="119"/>
      <c r="G420" s="119"/>
      <c r="H420" s="119"/>
    </row>
    <row r="421" spans="1:8" ht="16.5" customHeight="1">
      <c r="A421" s="826" t="s">
        <v>2</v>
      </c>
      <c r="B421" s="828" t="s">
        <v>276</v>
      </c>
      <c r="C421" s="264" t="s">
        <v>4</v>
      </c>
      <c r="D421" s="264" t="s">
        <v>5</v>
      </c>
      <c r="E421" s="264" t="s">
        <v>6</v>
      </c>
      <c r="F421" s="264" t="s">
        <v>7</v>
      </c>
      <c r="G421" s="264" t="s">
        <v>8</v>
      </c>
      <c r="H421" s="264" t="s">
        <v>9</v>
      </c>
    </row>
    <row r="422" spans="1:8" ht="16.5" customHeight="1">
      <c r="A422" s="827"/>
      <c r="B422" s="829"/>
      <c r="C422" s="4" t="s">
        <v>10</v>
      </c>
      <c r="D422" s="4" t="s">
        <v>51</v>
      </c>
      <c r="E422" s="4" t="s">
        <v>78</v>
      </c>
      <c r="F422" s="57" t="s">
        <v>79</v>
      </c>
      <c r="G422" s="57" t="s">
        <v>79</v>
      </c>
      <c r="H422" s="4" t="s">
        <v>12</v>
      </c>
    </row>
    <row r="423" spans="1:8" ht="16.5" customHeight="1">
      <c r="A423" s="104">
        <v>1</v>
      </c>
      <c r="B423" s="174" t="s">
        <v>349</v>
      </c>
      <c r="C423" s="89">
        <f>'Distt.Minor'!C234</f>
        <v>0</v>
      </c>
      <c r="D423" s="89">
        <f>'Distt.Minor'!D234</f>
        <v>0</v>
      </c>
      <c r="E423" s="89">
        <f>'Distt.Minor'!E234</f>
        <v>0</v>
      </c>
      <c r="F423" s="89">
        <f>'Distt.Minor'!F234</f>
        <v>0</v>
      </c>
      <c r="G423" s="89">
        <f>'Distt.Minor'!G234</f>
        <v>0</v>
      </c>
      <c r="H423" s="89">
        <f>'Distt.Minor'!H234</f>
        <v>0</v>
      </c>
    </row>
    <row r="424" spans="1:8" ht="16.5" customHeight="1">
      <c r="A424" s="997" t="s">
        <v>49</v>
      </c>
      <c r="B424" s="998"/>
      <c r="C424" s="38">
        <f aca="true" t="shared" si="31" ref="C424:H424">SUM(C423)</f>
        <v>0</v>
      </c>
      <c r="D424" s="37">
        <f t="shared" si="31"/>
        <v>0</v>
      </c>
      <c r="E424" s="36">
        <f t="shared" si="31"/>
        <v>0</v>
      </c>
      <c r="F424" s="38">
        <f t="shared" si="31"/>
        <v>0</v>
      </c>
      <c r="G424" s="36">
        <f t="shared" si="31"/>
        <v>0</v>
      </c>
      <c r="H424" s="36">
        <f t="shared" si="31"/>
        <v>0</v>
      </c>
    </row>
    <row r="425" spans="1:8" ht="16.5" customHeight="1">
      <c r="A425" s="119"/>
      <c r="B425" s="119"/>
      <c r="C425" s="119"/>
      <c r="D425" s="119"/>
      <c r="E425" s="119"/>
      <c r="F425" s="119"/>
      <c r="G425" s="119"/>
      <c r="H425" s="119"/>
    </row>
    <row r="426" spans="1:8" ht="16.5" customHeight="1">
      <c r="A426" s="119"/>
      <c r="B426" s="119"/>
      <c r="C426" s="119"/>
      <c r="D426" s="119"/>
      <c r="E426" s="119"/>
      <c r="F426" s="119"/>
      <c r="G426" s="119"/>
      <c r="H426" s="119"/>
    </row>
    <row r="427" spans="1:8" ht="16.5" customHeight="1">
      <c r="A427" s="119"/>
      <c r="B427" s="119"/>
      <c r="C427" s="119"/>
      <c r="D427" s="34" t="s">
        <v>70</v>
      </c>
      <c r="E427" s="119"/>
      <c r="F427" s="119"/>
      <c r="G427" s="119"/>
      <c r="H427" s="119"/>
    </row>
    <row r="428" spans="1:8" ht="16.5" customHeight="1">
      <c r="A428" s="826" t="s">
        <v>2</v>
      </c>
      <c r="B428" s="828" t="s">
        <v>276</v>
      </c>
      <c r="C428" s="264" t="s">
        <v>4</v>
      </c>
      <c r="D428" s="264" t="s">
        <v>5</v>
      </c>
      <c r="E428" s="264" t="s">
        <v>6</v>
      </c>
      <c r="F428" s="264" t="s">
        <v>7</v>
      </c>
      <c r="G428" s="264" t="s">
        <v>8</v>
      </c>
      <c r="H428" s="264" t="s">
        <v>9</v>
      </c>
    </row>
    <row r="429" spans="1:8" ht="16.5" customHeight="1">
      <c r="A429" s="827"/>
      <c r="B429" s="829"/>
      <c r="C429" s="4" t="s">
        <v>10</v>
      </c>
      <c r="D429" s="4" t="s">
        <v>51</v>
      </c>
      <c r="E429" s="4" t="s">
        <v>78</v>
      </c>
      <c r="F429" s="57" t="s">
        <v>79</v>
      </c>
      <c r="G429" s="57" t="s">
        <v>79</v>
      </c>
      <c r="H429" s="4" t="s">
        <v>12</v>
      </c>
    </row>
    <row r="430" spans="1:8" ht="16.5" customHeight="1">
      <c r="A430" s="104">
        <v>1</v>
      </c>
      <c r="B430" s="174" t="s">
        <v>287</v>
      </c>
      <c r="C430" s="176">
        <f>'Distt.Minor'!C75</f>
        <v>2</v>
      </c>
      <c r="D430" s="176">
        <f>'Distt.Minor'!D75</f>
        <v>2</v>
      </c>
      <c r="E430" s="176">
        <f>'Distt.Minor'!E75</f>
        <v>1485</v>
      </c>
      <c r="F430" s="176">
        <f>'Distt.Minor'!F75</f>
        <v>1188000</v>
      </c>
      <c r="G430" s="176">
        <f>'Distt.Minor'!G75</f>
        <v>18000</v>
      </c>
      <c r="H430" s="176">
        <f>'Distt.Minor'!H75</f>
        <v>10</v>
      </c>
    </row>
    <row r="431" spans="1:8" ht="16.5" customHeight="1">
      <c r="A431" s="104">
        <v>2</v>
      </c>
      <c r="B431" s="174" t="s">
        <v>249</v>
      </c>
      <c r="C431" s="192">
        <f>'Distt.Minor'!C60</f>
        <v>4</v>
      </c>
      <c r="D431" s="192">
        <f>'Distt.Minor'!D60</f>
        <v>9.2</v>
      </c>
      <c r="E431" s="192">
        <f>'Distt.Minor'!E60</f>
        <v>210</v>
      </c>
      <c r="F431" s="192">
        <f>'Distt.Minor'!F60</f>
        <v>105000</v>
      </c>
      <c r="G431" s="192">
        <f>'Distt.Minor'!G60</f>
        <v>463000</v>
      </c>
      <c r="H431" s="192">
        <f>'Distt.Minor'!H60</f>
        <v>233</v>
      </c>
    </row>
    <row r="432" spans="1:8" ht="16.5" customHeight="1">
      <c r="A432" s="104">
        <v>3</v>
      </c>
      <c r="B432" s="174" t="s">
        <v>251</v>
      </c>
      <c r="C432" s="349">
        <f>'Distt.Minor'!C117</f>
        <v>0</v>
      </c>
      <c r="D432" s="349">
        <f>'Distt.Minor'!D117</f>
        <v>0</v>
      </c>
      <c r="E432" s="349">
        <f>'Distt.Minor'!E117</f>
        <v>2101040</v>
      </c>
      <c r="F432" s="349">
        <f>'Distt.Minor'!F117</f>
        <v>2101040000</v>
      </c>
      <c r="G432" s="349">
        <f>'Distt.Minor'!G117</f>
        <v>275033000</v>
      </c>
      <c r="H432" s="349">
        <f>'Distt.Minor'!H117</f>
        <v>12000</v>
      </c>
    </row>
    <row r="433" spans="1:8" ht="16.5" customHeight="1">
      <c r="A433" s="104">
        <v>4</v>
      </c>
      <c r="B433" s="174" t="s">
        <v>250</v>
      </c>
      <c r="C433" s="193">
        <f>'Distt.Minor'!C87</f>
        <v>47</v>
      </c>
      <c r="D433" s="193">
        <f>'Distt.Minor'!D87</f>
        <v>399.274</v>
      </c>
      <c r="E433" s="193">
        <f>'Distt.Minor'!E87</f>
        <v>669617.214</v>
      </c>
      <c r="F433" s="193">
        <f>'Distt.Minor'!F87</f>
        <v>103790668.278</v>
      </c>
      <c r="G433" s="193">
        <f>'Distt.Minor'!G87</f>
        <v>6334000</v>
      </c>
      <c r="H433" s="193">
        <f>'Distt.Minor'!H87</f>
        <v>1310</v>
      </c>
    </row>
    <row r="434" spans="1:8" ht="16.5" customHeight="1">
      <c r="A434" s="104">
        <v>5</v>
      </c>
      <c r="B434" s="174" t="s">
        <v>252</v>
      </c>
      <c r="C434" s="184">
        <f>'Distt.Minor'!C132</f>
        <v>0</v>
      </c>
      <c r="D434" s="184">
        <f>'Distt.Minor'!D132</f>
        <v>0</v>
      </c>
      <c r="E434" s="184">
        <f>'Distt.Minor'!E132</f>
        <v>25833</v>
      </c>
      <c r="F434" s="184">
        <f>'Distt.Minor'!F132</f>
        <v>2066640</v>
      </c>
      <c r="G434" s="184">
        <f>'Distt.Minor'!G132</f>
        <v>1156479</v>
      </c>
      <c r="H434" s="184">
        <f>'Distt.Minor'!H132</f>
        <v>80</v>
      </c>
    </row>
    <row r="435" spans="1:8" ht="16.5" customHeight="1">
      <c r="A435" s="104">
        <v>6</v>
      </c>
      <c r="B435" s="174" t="s">
        <v>288</v>
      </c>
      <c r="C435" s="89">
        <f>'Distt.Minor'!C142</f>
        <v>817</v>
      </c>
      <c r="D435" s="89">
        <f>'Distt.Minor'!D142</f>
        <v>1977.227</v>
      </c>
      <c r="E435" s="89">
        <f>'Distt.Minor'!E142</f>
        <v>1383702</v>
      </c>
      <c r="F435" s="89">
        <f>'Distt.Minor'!F142</f>
        <v>1298981900</v>
      </c>
      <c r="G435" s="89">
        <f>'Distt.Minor'!G142</f>
        <v>403811000</v>
      </c>
      <c r="H435" s="89">
        <f>'Distt.Minor'!H142</f>
        <v>9243</v>
      </c>
    </row>
    <row r="436" spans="1:8" ht="16.5" customHeight="1">
      <c r="A436" s="104">
        <v>7</v>
      </c>
      <c r="B436" s="174" t="s">
        <v>254</v>
      </c>
      <c r="C436" s="212">
        <f>'Distt.Minor'!C162</f>
        <v>0</v>
      </c>
      <c r="D436" s="212">
        <f>'Distt.Minor'!D162</f>
        <v>0</v>
      </c>
      <c r="E436" s="212">
        <f>'Distt.Minor'!E162</f>
        <v>47243</v>
      </c>
      <c r="F436" s="212">
        <f>'Distt.Minor'!F162</f>
        <v>23621500</v>
      </c>
      <c r="G436" s="212">
        <f>'Distt.Minor'!G162</f>
        <v>4724314</v>
      </c>
      <c r="H436" s="212">
        <f>'Distt.Minor'!H162</f>
        <v>0</v>
      </c>
    </row>
    <row r="437" spans="1:8" ht="16.5" customHeight="1">
      <c r="A437" s="104">
        <v>8</v>
      </c>
      <c r="B437" s="174" t="s">
        <v>289</v>
      </c>
      <c r="C437" s="176">
        <f>'Distt.Minor'!C186</f>
        <v>0</v>
      </c>
      <c r="D437" s="176">
        <f>'Distt.Minor'!D186</f>
        <v>0</v>
      </c>
      <c r="E437" s="176">
        <f>'Distt.Minor'!E186</f>
        <v>168981</v>
      </c>
      <c r="F437" s="176">
        <f>'Distt.Minor'!F186</f>
        <v>27036960</v>
      </c>
      <c r="G437" s="176">
        <f>'Distt.Minor'!G186</f>
        <v>3886572</v>
      </c>
      <c r="H437" s="176">
        <f>'Distt.Minor'!H186</f>
        <v>5</v>
      </c>
    </row>
    <row r="438" spans="1:8" ht="16.5" customHeight="1">
      <c r="A438" s="104">
        <v>9</v>
      </c>
      <c r="B438" s="174" t="s">
        <v>290</v>
      </c>
      <c r="C438" s="116">
        <f>'Distt.Minor'!C208</f>
        <v>140</v>
      </c>
      <c r="D438" s="116">
        <f>'Distt.Minor'!D208</f>
        <v>1691.73</v>
      </c>
      <c r="E438" s="116">
        <f>'Distt.Minor'!E208</f>
        <v>233914</v>
      </c>
      <c r="F438" s="116">
        <f>'Distt.Minor'!F208</f>
        <v>175435500</v>
      </c>
      <c r="G438" s="116">
        <f>'Distt.Minor'!G208</f>
        <v>146332131</v>
      </c>
      <c r="H438" s="116">
        <f>'Distt.Minor'!H208</f>
        <v>750</v>
      </c>
    </row>
    <row r="439" spans="1:8" ht="16.5" customHeight="1">
      <c r="A439" s="104">
        <v>10</v>
      </c>
      <c r="B439" s="174" t="s">
        <v>291</v>
      </c>
      <c r="C439" s="175">
        <f>'Distt.Minor'!C301</f>
        <v>45</v>
      </c>
      <c r="D439" s="175">
        <f>'Distt.Minor'!D301</f>
        <v>81.59</v>
      </c>
      <c r="E439" s="175">
        <f>'Distt.Minor'!E301</f>
        <v>26589</v>
      </c>
      <c r="F439" s="175">
        <f>'Distt.Minor'!F301</f>
        <v>21537090</v>
      </c>
      <c r="G439" s="175">
        <f>'Distt.Minor'!G301</f>
        <v>2535987</v>
      </c>
      <c r="H439" s="175">
        <f>'Distt.Minor'!H301</f>
        <v>225</v>
      </c>
    </row>
    <row r="440" spans="1:8" ht="16.5" customHeight="1">
      <c r="A440" s="104">
        <v>11</v>
      </c>
      <c r="B440" s="174" t="s">
        <v>263</v>
      </c>
      <c r="C440" s="89">
        <f>'Distt.Minor'!C338</f>
        <v>39</v>
      </c>
      <c r="D440" s="89">
        <f>'Distt.Minor'!D338</f>
        <v>38.99</v>
      </c>
      <c r="E440" s="89">
        <f>'Distt.Minor'!E338</f>
        <v>8837215</v>
      </c>
      <c r="F440" s="89">
        <f>'Distt.Minor'!F338</f>
        <v>3297612050</v>
      </c>
      <c r="G440" s="89">
        <f>'Distt.Minor'!G338</f>
        <v>763044660</v>
      </c>
      <c r="H440" s="89">
        <f>'Distt.Minor'!H338</f>
        <v>23485</v>
      </c>
    </row>
    <row r="441" spans="1:8" ht="16.5" customHeight="1">
      <c r="A441" s="104">
        <v>12</v>
      </c>
      <c r="B441" s="174" t="s">
        <v>293</v>
      </c>
      <c r="C441" s="115">
        <f>'Distt.Minor'!C351</f>
        <v>129</v>
      </c>
      <c r="D441" s="115">
        <f>'Distt.Minor'!D351</f>
        <v>4526.1386</v>
      </c>
      <c r="E441" s="115">
        <f>'Distt.Minor'!E351</f>
        <v>872342</v>
      </c>
      <c r="F441" s="115">
        <f>'Distt.Minor'!F351</f>
        <v>523405200</v>
      </c>
      <c r="G441" s="115">
        <f>'Distt.Minor'!G351</f>
        <v>140343000</v>
      </c>
      <c r="H441" s="115">
        <f>'Distt.Minor'!H351</f>
        <v>20000</v>
      </c>
    </row>
    <row r="442" spans="1:8" ht="16.5" customHeight="1">
      <c r="A442" s="104">
        <v>13</v>
      </c>
      <c r="B442" s="174" t="s">
        <v>280</v>
      </c>
      <c r="C442" s="195">
        <f>'Distt.Minor'!C370</f>
        <v>9</v>
      </c>
      <c r="D442" s="195">
        <f>'Distt.Minor'!D370</f>
        <v>10.83</v>
      </c>
      <c r="E442" s="195">
        <f>'Distt.Minor'!E370</f>
        <v>10435</v>
      </c>
      <c r="F442" s="195">
        <f>'Distt.Minor'!F370</f>
        <v>23478750</v>
      </c>
      <c r="G442" s="195">
        <f>'Distt.Minor'!G370</f>
        <v>4477000</v>
      </c>
      <c r="H442" s="195">
        <f>'Distt.Minor'!H370</f>
        <v>21</v>
      </c>
    </row>
    <row r="443" spans="1:8" ht="16.5" customHeight="1">
      <c r="A443" s="104">
        <v>14</v>
      </c>
      <c r="B443" s="174" t="s">
        <v>265</v>
      </c>
      <c r="C443" s="89">
        <f>'Distt.Minor'!C382</f>
        <v>0</v>
      </c>
      <c r="D443" s="89">
        <f>'Distt.Minor'!D382</f>
        <v>0</v>
      </c>
      <c r="E443" s="89">
        <f>'Distt.Minor'!E382</f>
        <v>822465</v>
      </c>
      <c r="F443" s="89">
        <f>'Distt.Minor'!F382</f>
        <v>287862790</v>
      </c>
      <c r="G443" s="89">
        <f>'Distt.Minor'!G382</f>
        <v>12637000</v>
      </c>
      <c r="H443" s="89">
        <f>'Distt.Minor'!H382</f>
        <v>960</v>
      </c>
    </row>
    <row r="444" spans="1:8" ht="16.5" customHeight="1">
      <c r="A444" s="997" t="s">
        <v>49</v>
      </c>
      <c r="B444" s="998"/>
      <c r="C444" s="38">
        <f aca="true" t="shared" si="32" ref="C444:H444">SUM(C430:C443)</f>
        <v>1232</v>
      </c>
      <c r="D444" s="49">
        <f t="shared" si="32"/>
        <v>8736.9796</v>
      </c>
      <c r="E444" s="36">
        <f t="shared" si="32"/>
        <v>15201071.214</v>
      </c>
      <c r="F444" s="38">
        <f t="shared" si="32"/>
        <v>7887162048.278</v>
      </c>
      <c r="G444" s="36">
        <f t="shared" si="32"/>
        <v>1764796143</v>
      </c>
      <c r="H444" s="36">
        <f t="shared" si="32"/>
        <v>68322</v>
      </c>
    </row>
    <row r="445" spans="1:8" ht="16.5" customHeight="1">
      <c r="A445" s="119"/>
      <c r="B445" s="119"/>
      <c r="C445" s="119"/>
      <c r="D445" s="119"/>
      <c r="E445" s="119"/>
      <c r="F445" s="119"/>
      <c r="G445" s="119"/>
      <c r="H445" s="119"/>
    </row>
    <row r="446" spans="1:8" ht="16.5" customHeight="1">
      <c r="A446" s="119"/>
      <c r="B446" s="119"/>
      <c r="C446" s="119"/>
      <c r="D446" s="34" t="s">
        <v>71</v>
      </c>
      <c r="E446" s="119"/>
      <c r="F446" s="119"/>
      <c r="G446" s="119"/>
      <c r="H446" s="119"/>
    </row>
    <row r="447" spans="1:8" ht="16.5" customHeight="1">
      <c r="A447" s="826" t="s">
        <v>2</v>
      </c>
      <c r="B447" s="828" t="s">
        <v>276</v>
      </c>
      <c r="C447" s="264" t="s">
        <v>4</v>
      </c>
      <c r="D447" s="264" t="s">
        <v>5</v>
      </c>
      <c r="E447" s="264" t="s">
        <v>6</v>
      </c>
      <c r="F447" s="264" t="s">
        <v>7</v>
      </c>
      <c r="G447" s="264" t="s">
        <v>8</v>
      </c>
      <c r="H447" s="264" t="s">
        <v>9</v>
      </c>
    </row>
    <row r="448" spans="1:8" ht="16.5" customHeight="1">
      <c r="A448" s="827"/>
      <c r="B448" s="829"/>
      <c r="C448" s="4" t="s">
        <v>10</v>
      </c>
      <c r="D448" s="4" t="s">
        <v>51</v>
      </c>
      <c r="E448" s="4" t="s">
        <v>78</v>
      </c>
      <c r="F448" s="57" t="s">
        <v>79</v>
      </c>
      <c r="G448" s="57" t="s">
        <v>79</v>
      </c>
      <c r="H448" s="4" t="s">
        <v>12</v>
      </c>
    </row>
    <row r="449" spans="1:8" ht="16.5" customHeight="1">
      <c r="A449" s="104">
        <v>1</v>
      </c>
      <c r="B449" s="174" t="s">
        <v>342</v>
      </c>
      <c r="C449" s="115">
        <f>'Distt.Minor'!C219</f>
        <v>105</v>
      </c>
      <c r="D449" s="115">
        <f>'Distt.Minor'!D219</f>
        <v>134.4084</v>
      </c>
      <c r="E449" s="115">
        <f>'Distt.Minor'!E219</f>
        <v>429574.87</v>
      </c>
      <c r="F449" s="115">
        <f>'Distt.Minor'!F219</f>
        <v>644362306</v>
      </c>
      <c r="G449" s="115">
        <f>'Distt.Minor'!G219</f>
        <v>103097969</v>
      </c>
      <c r="H449" s="115">
        <f>'Distt.Minor'!H219</f>
        <v>1050</v>
      </c>
    </row>
    <row r="450" spans="1:8" ht="16.5" customHeight="1">
      <c r="A450" s="104">
        <v>2</v>
      </c>
      <c r="B450" s="174" t="s">
        <v>273</v>
      </c>
      <c r="C450" s="115">
        <f>'Distt.Minor'!C529</f>
        <v>188</v>
      </c>
      <c r="D450" s="115">
        <f>'Distt.Minor'!D529</f>
        <v>216.73</v>
      </c>
      <c r="E450" s="115">
        <f>'Distt.Minor'!E529</f>
        <v>656392.292</v>
      </c>
      <c r="F450" s="115">
        <f>'Distt.Minor'!F529</f>
        <v>984588437</v>
      </c>
      <c r="G450" s="115">
        <f>'Distt.Minor'!G529</f>
        <v>157534150</v>
      </c>
      <c r="H450" s="115">
        <f>'Distt.Minor'!H529</f>
        <v>1325</v>
      </c>
    </row>
    <row r="451" spans="1:8" ht="16.5" customHeight="1">
      <c r="A451" s="997" t="s">
        <v>49</v>
      </c>
      <c r="B451" s="998"/>
      <c r="C451" s="38">
        <f aca="true" t="shared" si="33" ref="C451:H451">SUM(C449:C450)</f>
        <v>293</v>
      </c>
      <c r="D451" s="37">
        <f t="shared" si="33"/>
        <v>351.1384</v>
      </c>
      <c r="E451" s="36">
        <f t="shared" si="33"/>
        <v>1085967.162</v>
      </c>
      <c r="F451" s="38">
        <f t="shared" si="33"/>
        <v>1628950743</v>
      </c>
      <c r="G451" s="36">
        <f t="shared" si="33"/>
        <v>260632119</v>
      </c>
      <c r="H451" s="36">
        <f t="shared" si="33"/>
        <v>2375</v>
      </c>
    </row>
    <row r="452" spans="1:8" ht="16.5" customHeight="1">
      <c r="A452" s="119"/>
      <c r="B452" s="119"/>
      <c r="C452" s="119"/>
      <c r="D452" s="119"/>
      <c r="E452" s="119"/>
      <c r="F452" s="119"/>
      <c r="G452" s="119"/>
      <c r="H452" s="119"/>
    </row>
    <row r="453" spans="1:8" ht="16.5" customHeight="1">
      <c r="A453" s="109"/>
      <c r="B453" s="21"/>
      <c r="C453" s="16"/>
      <c r="D453" s="837" t="s">
        <v>43</v>
      </c>
      <c r="E453" s="837"/>
      <c r="F453" s="17"/>
      <c r="G453" s="17"/>
      <c r="H453" s="16"/>
    </row>
    <row r="454" spans="1:8" ht="16.5" customHeight="1">
      <c r="A454" s="826" t="s">
        <v>2</v>
      </c>
      <c r="B454" s="828" t="s">
        <v>276</v>
      </c>
      <c r="C454" s="264" t="s">
        <v>4</v>
      </c>
      <c r="D454" s="264" t="s">
        <v>5</v>
      </c>
      <c r="E454" s="264" t="s">
        <v>6</v>
      </c>
      <c r="F454" s="264" t="s">
        <v>7</v>
      </c>
      <c r="G454" s="264" t="s">
        <v>8</v>
      </c>
      <c r="H454" s="264" t="s">
        <v>9</v>
      </c>
    </row>
    <row r="455" spans="1:8" ht="16.5" customHeight="1">
      <c r="A455" s="827"/>
      <c r="B455" s="829"/>
      <c r="C455" s="4" t="s">
        <v>10</v>
      </c>
      <c r="D455" s="4" t="s">
        <v>77</v>
      </c>
      <c r="E455" s="4" t="s">
        <v>78</v>
      </c>
      <c r="F455" s="57" t="s">
        <v>79</v>
      </c>
      <c r="G455" s="57" t="s">
        <v>79</v>
      </c>
      <c r="H455" s="4" t="s">
        <v>12</v>
      </c>
    </row>
    <row r="456" spans="1:8" ht="16.5" customHeight="1">
      <c r="A456" s="104">
        <v>1</v>
      </c>
      <c r="B456" s="178" t="s">
        <v>277</v>
      </c>
      <c r="C456" s="143">
        <f>'Distt.Minor'!C34</f>
        <v>2</v>
      </c>
      <c r="D456" s="143">
        <f>'Distt.Minor'!D34</f>
        <v>8.5025</v>
      </c>
      <c r="E456" s="143">
        <f>'Distt.Minor'!E34</f>
        <v>19220.83</v>
      </c>
      <c r="F456" s="143">
        <f>'Distt.Minor'!F34</f>
        <v>6727290.5</v>
      </c>
      <c r="G456" s="143">
        <f>'Distt.Minor'!G34</f>
        <v>1699000</v>
      </c>
      <c r="H456" s="143">
        <f>'Distt.Minor'!H34</f>
        <v>5</v>
      </c>
    </row>
    <row r="457" spans="1:8" ht="16.5" customHeight="1">
      <c r="A457" s="104">
        <v>2</v>
      </c>
      <c r="B457" s="178" t="s">
        <v>249</v>
      </c>
      <c r="C457" s="173">
        <f>'Distt.Minor'!C66</f>
        <v>4</v>
      </c>
      <c r="D457" s="173">
        <f>'Distt.Minor'!D66</f>
        <v>18</v>
      </c>
      <c r="E457" s="173">
        <f>'Distt.Minor'!E66</f>
        <v>0</v>
      </c>
      <c r="F457" s="173">
        <f>'Distt.Minor'!F66</f>
        <v>0</v>
      </c>
      <c r="G457" s="173">
        <f>'Distt.Minor'!G66</f>
        <v>7000</v>
      </c>
      <c r="H457" s="173">
        <f>'Distt.Minor'!H66</f>
        <v>7</v>
      </c>
    </row>
    <row r="458" spans="1:8" ht="16.5" customHeight="1">
      <c r="A458" s="104">
        <v>3</v>
      </c>
      <c r="B458" s="178" t="s">
        <v>250</v>
      </c>
      <c r="C458" s="188">
        <f>'Distt.Minor'!C90</f>
        <v>10</v>
      </c>
      <c r="D458" s="188">
        <f>'Distt.Minor'!D90</f>
        <v>362.69</v>
      </c>
      <c r="E458" s="188">
        <f>'Distt.Minor'!E90</f>
        <v>77630</v>
      </c>
      <c r="F458" s="188">
        <f>'Distt.Minor'!F90</f>
        <v>5434100</v>
      </c>
      <c r="G458" s="188">
        <f>'Distt.Minor'!G90</f>
        <v>200000</v>
      </c>
      <c r="H458" s="188">
        <f>'Distt.Minor'!H90</f>
        <v>105</v>
      </c>
    </row>
    <row r="459" spans="1:8" ht="16.5" customHeight="1">
      <c r="A459" s="104">
        <v>4</v>
      </c>
      <c r="B459" s="178" t="s">
        <v>251</v>
      </c>
      <c r="C459" s="173">
        <f>'Distt.Minor'!C116</f>
        <v>1</v>
      </c>
      <c r="D459" s="173">
        <f>'Distt.Minor'!D116</f>
        <v>5</v>
      </c>
      <c r="E459" s="173">
        <f>'Distt.Minor'!E116</f>
        <v>0</v>
      </c>
      <c r="F459" s="173">
        <f>'Distt.Minor'!F116</f>
        <v>0</v>
      </c>
      <c r="G459" s="173">
        <f>'Distt.Minor'!G116</f>
        <v>0</v>
      </c>
      <c r="H459" s="173">
        <f>'Distt.Minor'!H116</f>
        <v>0</v>
      </c>
    </row>
    <row r="460" spans="1:8" ht="16.5" customHeight="1">
      <c r="A460" s="104">
        <v>5</v>
      </c>
      <c r="B460" s="178" t="s">
        <v>288</v>
      </c>
      <c r="C460" s="176">
        <f>'Distt.Minor'!C148</f>
        <v>1</v>
      </c>
      <c r="D460" s="176">
        <f>'Distt.Minor'!D148</f>
        <v>59.511</v>
      </c>
      <c r="E460" s="176">
        <f>'Distt.Minor'!E148</f>
        <v>34533</v>
      </c>
      <c r="F460" s="176">
        <f>'Distt.Minor'!F148</f>
        <v>34533000</v>
      </c>
      <c r="G460" s="176">
        <f>'Distt.Minor'!G148</f>
        <v>6436000</v>
      </c>
      <c r="H460" s="176">
        <f>'Distt.Minor'!H148</f>
        <v>143</v>
      </c>
    </row>
    <row r="461" spans="1:8" ht="16.5" customHeight="1">
      <c r="A461" s="104">
        <v>6</v>
      </c>
      <c r="B461" s="204" t="s">
        <v>254</v>
      </c>
      <c r="C461" s="110">
        <f>'Distt.Minor'!C171</f>
        <v>0</v>
      </c>
      <c r="D461" s="110">
        <f>'Distt.Minor'!D171</f>
        <v>0</v>
      </c>
      <c r="E461" s="110">
        <f>'Distt.Minor'!E171</f>
        <v>169800</v>
      </c>
      <c r="F461" s="110">
        <f>'Distt.Minor'!F171</f>
        <v>84900000</v>
      </c>
      <c r="G461" s="110">
        <f>'Distt.Minor'!G171</f>
        <v>13535000</v>
      </c>
      <c r="H461" s="110">
        <f>'Distt.Minor'!H171</f>
        <v>0</v>
      </c>
    </row>
    <row r="462" spans="1:8" ht="16.5" customHeight="1">
      <c r="A462" s="104">
        <v>7</v>
      </c>
      <c r="B462" s="178" t="s">
        <v>255</v>
      </c>
      <c r="C462" s="173">
        <f>'Distt.Minor'!C200</f>
        <v>8</v>
      </c>
      <c r="D462" s="173">
        <f>'Distt.Minor'!D200</f>
        <v>165.15</v>
      </c>
      <c r="E462" s="173">
        <f>'Distt.Minor'!E200</f>
        <v>83460</v>
      </c>
      <c r="F462" s="173">
        <f>'Distt.Minor'!F200</f>
        <v>58422000</v>
      </c>
      <c r="G462" s="173">
        <f>'Distt.Minor'!G200</f>
        <v>6836150</v>
      </c>
      <c r="H462" s="173">
        <f>'Distt.Minor'!H200</f>
        <v>40</v>
      </c>
    </row>
    <row r="463" spans="1:8" ht="16.5" customHeight="1">
      <c r="A463" s="104">
        <v>8</v>
      </c>
      <c r="B463" s="178" t="s">
        <v>258</v>
      </c>
      <c r="C463" s="173">
        <f>'Distt.Minor'!C271</f>
        <v>5</v>
      </c>
      <c r="D463" s="173">
        <f>'Distt.Minor'!D271</f>
        <v>236.2</v>
      </c>
      <c r="E463" s="173">
        <f>'Distt.Minor'!E271</f>
        <v>2000</v>
      </c>
      <c r="F463" s="173">
        <f>'Distt.Minor'!F271</f>
        <v>480000</v>
      </c>
      <c r="G463" s="173">
        <f>'Distt.Minor'!G271</f>
        <v>946000</v>
      </c>
      <c r="H463" s="173">
        <f>'Distt.Minor'!H271</f>
        <v>60</v>
      </c>
    </row>
    <row r="464" spans="1:8" ht="16.5" customHeight="1">
      <c r="A464" s="104">
        <v>9</v>
      </c>
      <c r="B464" s="178" t="s">
        <v>260</v>
      </c>
      <c r="C464" s="173">
        <f>'Distt.Minor'!C250</f>
        <v>1</v>
      </c>
      <c r="D464" s="173">
        <f>'Distt.Minor'!D250</f>
        <v>4.5</v>
      </c>
      <c r="E464" s="173">
        <f>'Distt.Minor'!E250</f>
        <v>0</v>
      </c>
      <c r="F464" s="173">
        <f>'Distt.Minor'!F250</f>
        <v>0</v>
      </c>
      <c r="G464" s="173">
        <f>'Distt.Minor'!G250</f>
        <v>13000</v>
      </c>
      <c r="H464" s="173">
        <f>'Distt.Minor'!H250</f>
        <v>0</v>
      </c>
    </row>
    <row r="465" spans="1:8" ht="16.5" customHeight="1">
      <c r="A465" s="104">
        <v>10</v>
      </c>
      <c r="B465" s="178" t="s">
        <v>279</v>
      </c>
      <c r="C465" s="173">
        <f>'Distt.Minor'!C357</f>
        <v>36</v>
      </c>
      <c r="D465" s="173">
        <f>'Distt.Minor'!D357</f>
        <v>0</v>
      </c>
      <c r="E465" s="173">
        <f>'Distt.Minor'!E357</f>
        <v>331214</v>
      </c>
      <c r="F465" s="173">
        <f>'Distt.Minor'!F357</f>
        <v>198728400</v>
      </c>
      <c r="G465" s="173">
        <f>'Distt.Minor'!G357</f>
        <v>23185000</v>
      </c>
      <c r="H465" s="173">
        <f>'Distt.Minor'!H357</f>
        <v>900</v>
      </c>
    </row>
    <row r="466" spans="1:8" ht="16.5" customHeight="1">
      <c r="A466" s="104">
        <v>11</v>
      </c>
      <c r="B466" s="178" t="s">
        <v>281</v>
      </c>
      <c r="C466" s="182">
        <f>'Distt.Minor'!C441</f>
        <v>1</v>
      </c>
      <c r="D466" s="182">
        <f>'Distt.Minor'!D441</f>
        <v>4.2</v>
      </c>
      <c r="E466" s="182">
        <f>'Distt.Minor'!E441</f>
        <v>3814.28</v>
      </c>
      <c r="F466" s="182">
        <f>'Distt.Minor'!F441</f>
        <v>1907140</v>
      </c>
      <c r="G466" s="182">
        <f>'Distt.Minor'!G441</f>
        <v>267000</v>
      </c>
      <c r="H466" s="182">
        <f>'Distt.Minor'!H441</f>
        <v>9</v>
      </c>
    </row>
    <row r="467" spans="1:8" ht="16.5" customHeight="1">
      <c r="A467" s="104">
        <v>12</v>
      </c>
      <c r="B467" s="178" t="s">
        <v>284</v>
      </c>
      <c r="C467" s="88">
        <f>'Distt.Minor'!C513</f>
        <v>4</v>
      </c>
      <c r="D467" s="88">
        <f>'Distt.Minor'!D513</f>
        <v>37.41</v>
      </c>
      <c r="E467" s="88">
        <f>'Distt.Minor'!E513</f>
        <v>0</v>
      </c>
      <c r="F467" s="88">
        <f>'Distt.Minor'!F513</f>
        <v>0</v>
      </c>
      <c r="G467" s="88">
        <f>'Distt.Minor'!G513</f>
        <v>0</v>
      </c>
      <c r="H467" s="88">
        <f>'Distt.Minor'!H513</f>
        <v>0</v>
      </c>
    </row>
    <row r="468" spans="1:8" ht="16.5" customHeight="1">
      <c r="A468" s="104">
        <v>13</v>
      </c>
      <c r="B468" s="186" t="s">
        <v>273</v>
      </c>
      <c r="C468" s="173">
        <f>'Distt.Minor'!C538</f>
        <v>2</v>
      </c>
      <c r="D468" s="173">
        <f>'Distt.Minor'!D538</f>
        <v>9</v>
      </c>
      <c r="E468" s="173">
        <f>'Distt.Minor'!E538</f>
        <v>1543</v>
      </c>
      <c r="F468" s="173">
        <f>'Distt.Minor'!F538</f>
        <v>1103245</v>
      </c>
      <c r="G468" s="173">
        <f>'Distt.Minor'!G538</f>
        <v>108000</v>
      </c>
      <c r="H468" s="173">
        <f>'Distt.Minor'!H538</f>
        <v>12</v>
      </c>
    </row>
    <row r="469" spans="1:8" ht="16.5" customHeight="1">
      <c r="A469" s="997" t="s">
        <v>49</v>
      </c>
      <c r="B469" s="998"/>
      <c r="C469" s="6">
        <f aca="true" t="shared" si="34" ref="C469:H469">SUM(C456:C468)</f>
        <v>75</v>
      </c>
      <c r="D469" s="7">
        <f t="shared" si="34"/>
        <v>910.1635</v>
      </c>
      <c r="E469" s="6">
        <f t="shared" si="34"/>
        <v>723215.1100000001</v>
      </c>
      <c r="F469" s="9">
        <f t="shared" si="34"/>
        <v>392235175.5</v>
      </c>
      <c r="G469" s="9">
        <f t="shared" si="34"/>
        <v>53232150</v>
      </c>
      <c r="H469" s="6">
        <f t="shared" si="34"/>
        <v>1281</v>
      </c>
    </row>
    <row r="470" spans="1:8" ht="16.5" customHeight="1">
      <c r="A470" s="119"/>
      <c r="B470" s="119"/>
      <c r="C470" s="119"/>
      <c r="D470" s="119"/>
      <c r="E470" s="119"/>
      <c r="F470" s="119"/>
      <c r="G470" s="119"/>
      <c r="H470" s="119"/>
    </row>
    <row r="471" spans="1:8" ht="16.5" customHeight="1">
      <c r="A471" s="119"/>
      <c r="B471" s="119"/>
      <c r="C471" s="119"/>
      <c r="D471" s="34" t="s">
        <v>72</v>
      </c>
      <c r="E471" s="119"/>
      <c r="F471" s="119"/>
      <c r="G471" s="119"/>
      <c r="H471" s="119"/>
    </row>
    <row r="472" spans="1:8" ht="16.5" customHeight="1">
      <c r="A472" s="826" t="s">
        <v>2</v>
      </c>
      <c r="B472" s="828" t="s">
        <v>276</v>
      </c>
      <c r="C472" s="264" t="s">
        <v>4</v>
      </c>
      <c r="D472" s="264" t="s">
        <v>5</v>
      </c>
      <c r="E472" s="264" t="s">
        <v>6</v>
      </c>
      <c r="F472" s="264" t="s">
        <v>7</v>
      </c>
      <c r="G472" s="264" t="s">
        <v>8</v>
      </c>
      <c r="H472" s="264" t="s">
        <v>9</v>
      </c>
    </row>
    <row r="473" spans="1:8" ht="16.5" customHeight="1">
      <c r="A473" s="827"/>
      <c r="B473" s="829"/>
      <c r="C473" s="4" t="s">
        <v>10</v>
      </c>
      <c r="D473" s="4" t="s">
        <v>51</v>
      </c>
      <c r="E473" s="4" t="s">
        <v>78</v>
      </c>
      <c r="F473" s="57" t="s">
        <v>79</v>
      </c>
      <c r="G473" s="57" t="s">
        <v>79</v>
      </c>
      <c r="H473" s="4" t="s">
        <v>12</v>
      </c>
    </row>
    <row r="474" spans="1:8" ht="16.5" customHeight="1">
      <c r="A474" s="104">
        <v>1</v>
      </c>
      <c r="B474" s="174" t="s">
        <v>348</v>
      </c>
      <c r="C474" s="176">
        <f>'Distt.Minor'!C145</f>
        <v>0</v>
      </c>
      <c r="D474" s="176">
        <f>'Distt.Minor'!D145</f>
        <v>0</v>
      </c>
      <c r="E474" s="176">
        <f>'Distt.Minor'!E145</f>
        <v>0</v>
      </c>
      <c r="F474" s="176">
        <f>'Distt.Minor'!F145</f>
        <v>0</v>
      </c>
      <c r="G474" s="176">
        <f>'Distt.Minor'!G145</f>
        <v>0</v>
      </c>
      <c r="H474" s="176">
        <f>'Distt.Minor'!H145</f>
        <v>0</v>
      </c>
    </row>
    <row r="475" spans="1:8" ht="16.5" customHeight="1">
      <c r="A475" s="104">
        <v>2</v>
      </c>
      <c r="B475" s="174" t="s">
        <v>258</v>
      </c>
      <c r="C475" s="89">
        <f>'Distt.Minor'!C35</f>
        <v>13</v>
      </c>
      <c r="D475" s="89">
        <f>'Distt.Minor'!D35</f>
        <v>32.09</v>
      </c>
      <c r="E475" s="89">
        <f>'Distt.Minor'!E35</f>
        <v>35</v>
      </c>
      <c r="F475" s="89">
        <f>'Distt.Minor'!F35</f>
        <v>24500</v>
      </c>
      <c r="G475" s="89">
        <f>'Distt.Minor'!G35</f>
        <v>392000</v>
      </c>
      <c r="H475" s="89">
        <f>'Distt.Minor'!H35</f>
        <v>1</v>
      </c>
    </row>
    <row r="476" spans="1:8" ht="16.5" customHeight="1">
      <c r="A476" s="104">
        <v>3</v>
      </c>
      <c r="B476" s="174" t="s">
        <v>284</v>
      </c>
      <c r="C476" s="89">
        <f>'Distt.Minor'!C509</f>
        <v>2</v>
      </c>
      <c r="D476" s="89">
        <f>'Distt.Minor'!D509</f>
        <v>1.65</v>
      </c>
      <c r="E476" s="89">
        <f>'Distt.Minor'!E509</f>
        <v>0</v>
      </c>
      <c r="F476" s="89">
        <f>'Distt.Minor'!F509</f>
        <v>0</v>
      </c>
      <c r="G476" s="89">
        <f>'Distt.Minor'!G509</f>
        <v>21000</v>
      </c>
      <c r="H476" s="89">
        <f>'Distt.Minor'!H509</f>
        <v>3</v>
      </c>
    </row>
    <row r="477" spans="1:8" ht="16.5" customHeight="1">
      <c r="A477" s="997" t="s">
        <v>49</v>
      </c>
      <c r="B477" s="998"/>
      <c r="C477" s="6">
        <f aca="true" t="shared" si="35" ref="C477:H477">SUM(C474:C476)</f>
        <v>15</v>
      </c>
      <c r="D477" s="8">
        <f t="shared" si="35"/>
        <v>33.74</v>
      </c>
      <c r="E477" s="9">
        <f t="shared" si="35"/>
        <v>35</v>
      </c>
      <c r="F477" s="6">
        <f t="shared" si="35"/>
        <v>24500</v>
      </c>
      <c r="G477" s="9">
        <f t="shared" si="35"/>
        <v>413000</v>
      </c>
      <c r="H477" s="9">
        <f t="shared" si="35"/>
        <v>4</v>
      </c>
    </row>
    <row r="478" spans="1:8" ht="16.5" customHeight="1">
      <c r="A478" s="119"/>
      <c r="B478" s="119"/>
      <c r="C478" s="119"/>
      <c r="D478" s="119"/>
      <c r="E478" s="119"/>
      <c r="F478" s="119"/>
      <c r="G478" s="119"/>
      <c r="H478" s="119"/>
    </row>
    <row r="479" spans="1:8" ht="16.5" customHeight="1">
      <c r="A479" s="109"/>
      <c r="B479" s="21"/>
      <c r="C479" s="16"/>
      <c r="D479" s="837" t="s">
        <v>45</v>
      </c>
      <c r="E479" s="837"/>
      <c r="F479" s="17"/>
      <c r="G479" s="17"/>
      <c r="H479" s="16"/>
    </row>
    <row r="480" spans="1:8" ht="16.5" customHeight="1">
      <c r="A480" s="826" t="s">
        <v>2</v>
      </c>
      <c r="B480" s="828" t="s">
        <v>276</v>
      </c>
      <c r="C480" s="264" t="s">
        <v>4</v>
      </c>
      <c r="D480" s="264" t="s">
        <v>5</v>
      </c>
      <c r="E480" s="264" t="s">
        <v>6</v>
      </c>
      <c r="F480" s="264" t="s">
        <v>7</v>
      </c>
      <c r="G480" s="264" t="s">
        <v>8</v>
      </c>
      <c r="H480" s="264" t="s">
        <v>9</v>
      </c>
    </row>
    <row r="481" spans="1:8" ht="16.5" customHeight="1">
      <c r="A481" s="827"/>
      <c r="B481" s="829"/>
      <c r="C481" s="4" t="s">
        <v>10</v>
      </c>
      <c r="D481" s="4" t="s">
        <v>77</v>
      </c>
      <c r="E481" s="4" t="s">
        <v>78</v>
      </c>
      <c r="F481" s="57" t="s">
        <v>79</v>
      </c>
      <c r="G481" s="57" t="s">
        <v>79</v>
      </c>
      <c r="H481" s="4" t="s">
        <v>12</v>
      </c>
    </row>
    <row r="482" spans="1:8" ht="16.5" customHeight="1">
      <c r="A482" s="104">
        <v>1</v>
      </c>
      <c r="B482" s="178" t="s">
        <v>277</v>
      </c>
      <c r="C482" s="143">
        <f>'Distt.Minor'!C36</f>
        <v>1</v>
      </c>
      <c r="D482" s="143">
        <f>'Distt.Minor'!D36</f>
        <v>20</v>
      </c>
      <c r="E482" s="143">
        <f>'Distt.Minor'!E36</f>
        <v>1528.77</v>
      </c>
      <c r="F482" s="143">
        <f>'Distt.Minor'!F36</f>
        <v>382192.5</v>
      </c>
      <c r="G482" s="143">
        <f>'Distt.Minor'!G36</f>
        <v>180000</v>
      </c>
      <c r="H482" s="143">
        <f>'Distt.Minor'!H36</f>
        <v>6</v>
      </c>
    </row>
    <row r="483" spans="1:8" ht="16.5" customHeight="1">
      <c r="A483" s="104">
        <v>2</v>
      </c>
      <c r="B483" s="178" t="s">
        <v>248</v>
      </c>
      <c r="C483" s="173">
        <f>'Distt.Minor'!C50</f>
        <v>1</v>
      </c>
      <c r="D483" s="173">
        <f>'Distt.Minor'!D50</f>
        <v>63.3866</v>
      </c>
      <c r="E483" s="173">
        <f>'Distt.Minor'!E50</f>
        <v>0</v>
      </c>
      <c r="F483" s="173">
        <f>'Distt.Minor'!F50</f>
        <v>0</v>
      </c>
      <c r="G483" s="173">
        <f>'Distt.Minor'!G50</f>
        <v>0</v>
      </c>
      <c r="H483" s="173">
        <f>'Distt.Minor'!H50</f>
        <v>0</v>
      </c>
    </row>
    <row r="484" spans="1:8" ht="16.5" customHeight="1">
      <c r="A484" s="104">
        <v>3</v>
      </c>
      <c r="B484" s="178" t="s">
        <v>251</v>
      </c>
      <c r="C484" s="173">
        <f>'Distt.Minor'!C110</f>
        <v>28</v>
      </c>
      <c r="D484" s="173">
        <f>'Distt.Minor'!D110</f>
        <v>3021.0025</v>
      </c>
      <c r="E484" s="173">
        <f>'Distt.Minor'!E110</f>
        <v>376900</v>
      </c>
      <c r="F484" s="173">
        <f>'Distt.Minor'!F110</f>
        <v>320702400</v>
      </c>
      <c r="G484" s="173">
        <f>'Distt.Minor'!G110</f>
        <v>102765431</v>
      </c>
      <c r="H484" s="173">
        <f>'Distt.Minor'!H110</f>
        <v>734</v>
      </c>
    </row>
    <row r="485" spans="1:8" ht="16.5" customHeight="1">
      <c r="A485" s="104">
        <v>4</v>
      </c>
      <c r="B485" s="178" t="s">
        <v>256</v>
      </c>
      <c r="C485" s="173">
        <f>'Distt.Minor'!C225</f>
        <v>30</v>
      </c>
      <c r="D485" s="173">
        <f>'Distt.Minor'!D225</f>
        <v>1019.2911</v>
      </c>
      <c r="E485" s="173">
        <f>'Distt.Minor'!E225</f>
        <v>96537.6</v>
      </c>
      <c r="F485" s="173">
        <f>'Distt.Minor'!F225</f>
        <v>44708000</v>
      </c>
      <c r="G485" s="173">
        <f>'Distt.Minor'!G225</f>
        <v>10427723</v>
      </c>
      <c r="H485" s="173">
        <f>'Distt.Minor'!H225</f>
        <v>230</v>
      </c>
    </row>
    <row r="486" spans="1:8" ht="16.5" customHeight="1">
      <c r="A486" s="104">
        <v>5</v>
      </c>
      <c r="B486" s="178" t="s">
        <v>255</v>
      </c>
      <c r="C486" s="173">
        <f>'Distt.Minor'!C199</f>
        <v>4</v>
      </c>
      <c r="D486" s="173">
        <f>'Distt.Minor'!D199</f>
        <v>72.05</v>
      </c>
      <c r="E486" s="173">
        <f>'Distt.Minor'!E199</f>
        <v>0</v>
      </c>
      <c r="F486" s="173">
        <f>'Distt.Minor'!F199</f>
        <v>0</v>
      </c>
      <c r="G486" s="173">
        <f>'Distt.Minor'!G199</f>
        <v>0</v>
      </c>
      <c r="H486" s="173">
        <f>'Distt.Minor'!H199</f>
        <v>0</v>
      </c>
    </row>
    <row r="487" spans="1:8" ht="16.5" customHeight="1">
      <c r="A487" s="104">
        <v>6</v>
      </c>
      <c r="B487" s="178" t="s">
        <v>258</v>
      </c>
      <c r="C487" s="182">
        <f>'Distt.Minor'!C277</f>
        <v>5</v>
      </c>
      <c r="D487" s="182">
        <f>'Distt.Minor'!D277</f>
        <v>510.18</v>
      </c>
      <c r="E487" s="182">
        <f>'Distt.Minor'!E277</f>
        <v>0</v>
      </c>
      <c r="F487" s="182">
        <f>'Distt.Minor'!F277</f>
        <v>0</v>
      </c>
      <c r="G487" s="182">
        <f>'Distt.Minor'!G277</f>
        <v>3999000</v>
      </c>
      <c r="H487" s="182">
        <f>'Distt.Minor'!H277</f>
        <v>15</v>
      </c>
    </row>
    <row r="488" spans="1:8" ht="16.5" customHeight="1">
      <c r="A488" s="104">
        <v>7</v>
      </c>
      <c r="B488" s="23" t="s">
        <v>262</v>
      </c>
      <c r="C488" s="179">
        <f>'Distt.Minor'!C326</f>
        <v>3</v>
      </c>
      <c r="D488" s="179">
        <f>'Distt.Minor'!D326</f>
        <v>132.81</v>
      </c>
      <c r="E488" s="179">
        <f>'Distt.Minor'!E326</f>
        <v>0</v>
      </c>
      <c r="F488" s="179">
        <f>'Distt.Minor'!F326</f>
        <v>0</v>
      </c>
      <c r="G488" s="179">
        <f>'Distt.Minor'!G326</f>
        <v>0</v>
      </c>
      <c r="H488" s="179">
        <f>'Distt.Minor'!H326</f>
        <v>0</v>
      </c>
    </row>
    <row r="489" spans="1:8" ht="16.5" customHeight="1">
      <c r="A489" s="104">
        <v>8</v>
      </c>
      <c r="B489" s="178" t="s">
        <v>279</v>
      </c>
      <c r="C489" s="173">
        <f>'Distt.Minor'!C361</f>
        <v>7</v>
      </c>
      <c r="D489" s="173">
        <f>'Distt.Minor'!D361</f>
        <v>268.73</v>
      </c>
      <c r="E489" s="173">
        <f>'Distt.Minor'!E361</f>
        <v>11347</v>
      </c>
      <c r="F489" s="173">
        <f>'Distt.Minor'!F361</f>
        <v>28367500</v>
      </c>
      <c r="G489" s="173">
        <f>'Distt.Minor'!G361</f>
        <v>851000</v>
      </c>
      <c r="H489" s="173">
        <f>'Distt.Minor'!H361</f>
        <v>150</v>
      </c>
    </row>
    <row r="490" spans="1:8" ht="16.5" customHeight="1">
      <c r="A490" s="104">
        <v>9</v>
      </c>
      <c r="B490" s="178" t="s">
        <v>267</v>
      </c>
      <c r="C490" s="115">
        <f>'Distt.Minor'!C421</f>
        <v>25</v>
      </c>
      <c r="D490" s="115">
        <f>'Distt.Minor'!D421</f>
        <v>1093.957</v>
      </c>
      <c r="E490" s="115">
        <f>'Distt.Minor'!E421</f>
        <v>161955</v>
      </c>
      <c r="F490" s="115">
        <f>'Distt.Minor'!F421</f>
        <v>170052750</v>
      </c>
      <c r="G490" s="115">
        <f>'Distt.Minor'!G421</f>
        <v>55314000</v>
      </c>
      <c r="H490" s="115">
        <f>'Distt.Minor'!H421</f>
        <v>337</v>
      </c>
    </row>
    <row r="491" spans="1:8" ht="16.5" customHeight="1">
      <c r="A491" s="104">
        <v>10</v>
      </c>
      <c r="B491" s="178" t="s">
        <v>281</v>
      </c>
      <c r="C491" s="121">
        <f>'Distt.Minor'!C438</f>
        <v>12</v>
      </c>
      <c r="D491" s="121">
        <f>'Distt.Minor'!D438</f>
        <v>378.54</v>
      </c>
      <c r="E491" s="121">
        <f>'Distt.Minor'!E438</f>
        <v>142373.33</v>
      </c>
      <c r="F491" s="121">
        <f>'Distt.Minor'!F438</f>
        <v>71186665</v>
      </c>
      <c r="G491" s="121">
        <f>'Distt.Minor'!G438</f>
        <v>10678000</v>
      </c>
      <c r="H491" s="121">
        <f>'Distt.Minor'!H438</f>
        <v>900</v>
      </c>
    </row>
    <row r="492" spans="1:8" ht="16.5" customHeight="1">
      <c r="A492" s="104">
        <v>11</v>
      </c>
      <c r="B492" s="178" t="s">
        <v>270</v>
      </c>
      <c r="C492" s="90">
        <f>'Distt.Minor'!C482</f>
        <v>2</v>
      </c>
      <c r="D492" s="90">
        <f>'Distt.Minor'!D482</f>
        <v>9.475</v>
      </c>
      <c r="E492" s="90">
        <f>'Distt.Minor'!E482</f>
        <v>0</v>
      </c>
      <c r="F492" s="90">
        <f>'Distt.Minor'!F482</f>
        <v>0</v>
      </c>
      <c r="G492" s="90">
        <f>'Distt.Minor'!G482</f>
        <v>27499</v>
      </c>
      <c r="H492" s="90">
        <f>'Distt.Minor'!H482</f>
        <v>0</v>
      </c>
    </row>
    <row r="493" spans="1:8" ht="16.5" customHeight="1">
      <c r="A493" s="104">
        <v>12</v>
      </c>
      <c r="B493" s="178" t="s">
        <v>273</v>
      </c>
      <c r="C493" s="173">
        <f>'Distt.Minor'!C530</f>
        <v>77</v>
      </c>
      <c r="D493" s="173">
        <f>'Distt.Minor'!D530</f>
        <v>2530.4</v>
      </c>
      <c r="E493" s="173">
        <f>'Distt.Minor'!E530</f>
        <v>162207.308</v>
      </c>
      <c r="F493" s="173">
        <f>'Distt.Minor'!F530</f>
        <v>67636590</v>
      </c>
      <c r="G493" s="173">
        <f>'Distt.Minor'!G530</f>
        <v>25182805</v>
      </c>
      <c r="H493" s="173">
        <f>'Distt.Minor'!H530</f>
        <v>400</v>
      </c>
    </row>
    <row r="494" spans="1:8" ht="16.5" customHeight="1">
      <c r="A494" s="997" t="s">
        <v>49</v>
      </c>
      <c r="B494" s="998"/>
      <c r="C494" s="6">
        <f aca="true" t="shared" si="36" ref="C494:H494">SUM(C482:C493)</f>
        <v>195</v>
      </c>
      <c r="D494" s="7">
        <f t="shared" si="36"/>
        <v>9119.822200000002</v>
      </c>
      <c r="E494" s="9">
        <f t="shared" si="36"/>
        <v>952849.0079999999</v>
      </c>
      <c r="F494" s="9">
        <f t="shared" si="36"/>
        <v>703036097.5</v>
      </c>
      <c r="G494" s="9">
        <f t="shared" si="36"/>
        <v>209425458</v>
      </c>
      <c r="H494" s="6">
        <f t="shared" si="36"/>
        <v>2772</v>
      </c>
    </row>
    <row r="495" spans="1:8" ht="16.5" customHeight="1">
      <c r="A495" s="119"/>
      <c r="B495" s="119"/>
      <c r="C495" s="119"/>
      <c r="D495" s="119"/>
      <c r="E495" s="119"/>
      <c r="F495" s="119"/>
      <c r="G495" s="119"/>
      <c r="H495" s="119"/>
    </row>
    <row r="496" spans="1:8" ht="16.5" customHeight="1">
      <c r="A496" s="119"/>
      <c r="B496" s="119"/>
      <c r="C496" s="119"/>
      <c r="D496" s="34" t="s">
        <v>148</v>
      </c>
      <c r="E496" s="119"/>
      <c r="F496" s="119"/>
      <c r="G496" s="119"/>
      <c r="H496" s="119"/>
    </row>
    <row r="497" spans="1:8" ht="16.5" customHeight="1">
      <c r="A497" s="826" t="s">
        <v>2</v>
      </c>
      <c r="B497" s="828" t="s">
        <v>276</v>
      </c>
      <c r="C497" s="264" t="s">
        <v>4</v>
      </c>
      <c r="D497" s="264" t="s">
        <v>5</v>
      </c>
      <c r="E497" s="264" t="s">
        <v>6</v>
      </c>
      <c r="F497" s="264" t="s">
        <v>7</v>
      </c>
      <c r="G497" s="264" t="s">
        <v>8</v>
      </c>
      <c r="H497" s="264" t="s">
        <v>9</v>
      </c>
    </row>
    <row r="498" spans="1:8" ht="16.5" customHeight="1">
      <c r="A498" s="827"/>
      <c r="B498" s="829"/>
      <c r="C498" s="4" t="s">
        <v>10</v>
      </c>
      <c r="D498" s="4" t="s">
        <v>51</v>
      </c>
      <c r="E498" s="4" t="s">
        <v>78</v>
      </c>
      <c r="F498" s="57" t="s">
        <v>79</v>
      </c>
      <c r="G498" s="57" t="s">
        <v>79</v>
      </c>
      <c r="H498" s="4" t="s">
        <v>12</v>
      </c>
    </row>
    <row r="499" spans="1:8" ht="16.5" customHeight="1">
      <c r="A499" s="104">
        <v>1</v>
      </c>
      <c r="B499" s="174" t="s">
        <v>254</v>
      </c>
      <c r="C499" s="88">
        <f>'Distt.Minor'!C166</f>
        <v>0</v>
      </c>
      <c r="D499" s="88">
        <f>'Distt.Minor'!D166</f>
        <v>0</v>
      </c>
      <c r="E499" s="88">
        <f>'Distt.Minor'!E166</f>
        <v>0</v>
      </c>
      <c r="F499" s="88">
        <f>'Distt.Minor'!F166</f>
        <v>0</v>
      </c>
      <c r="G499" s="88">
        <f>'Distt.Minor'!G166</f>
        <v>0</v>
      </c>
      <c r="H499" s="88">
        <f>'Distt.Minor'!H166</f>
        <v>0</v>
      </c>
    </row>
    <row r="500" spans="1:8" ht="16.5" customHeight="1">
      <c r="A500" s="104">
        <v>2</v>
      </c>
      <c r="B500" s="174" t="s">
        <v>252</v>
      </c>
      <c r="C500" s="89">
        <f>'Distt.Minor'!C129</f>
        <v>0</v>
      </c>
      <c r="D500" s="89">
        <f>'Distt.Minor'!D129</f>
        <v>0</v>
      </c>
      <c r="E500" s="89">
        <f>'Distt.Minor'!E129</f>
        <v>0</v>
      </c>
      <c r="F500" s="89">
        <f>'Distt.Minor'!F129</f>
        <v>0</v>
      </c>
      <c r="G500" s="89">
        <f>'Distt.Minor'!G129</f>
        <v>0</v>
      </c>
      <c r="H500" s="89">
        <f>'Distt.Minor'!H129</f>
        <v>0</v>
      </c>
    </row>
    <row r="501" spans="1:8" ht="16.5" customHeight="1">
      <c r="A501" s="997" t="s">
        <v>49</v>
      </c>
      <c r="B501" s="998"/>
      <c r="C501" s="6">
        <f aca="true" t="shared" si="37" ref="C501:H501">SUM(C499:C500)</f>
        <v>0</v>
      </c>
      <c r="D501" s="8">
        <f t="shared" si="37"/>
        <v>0</v>
      </c>
      <c r="E501" s="6">
        <f t="shared" si="37"/>
        <v>0</v>
      </c>
      <c r="F501" s="6">
        <f t="shared" si="37"/>
        <v>0</v>
      </c>
      <c r="G501" s="6">
        <f t="shared" si="37"/>
        <v>0</v>
      </c>
      <c r="H501" s="6">
        <f t="shared" si="37"/>
        <v>0</v>
      </c>
    </row>
    <row r="502" spans="1:8" ht="16.5" customHeight="1">
      <c r="A502" s="119"/>
      <c r="B502" s="119"/>
      <c r="C502" s="119"/>
      <c r="D502" s="119"/>
      <c r="E502" s="119"/>
      <c r="F502" s="119"/>
      <c r="G502" s="119"/>
      <c r="H502" s="119"/>
    </row>
    <row r="503" spans="1:8" ht="16.5" customHeight="1">
      <c r="A503" s="119"/>
      <c r="B503" s="119"/>
      <c r="C503" s="119"/>
      <c r="D503" s="34" t="s">
        <v>74</v>
      </c>
      <c r="E503" s="119"/>
      <c r="F503" s="119"/>
      <c r="G503" s="119"/>
      <c r="H503" s="119"/>
    </row>
    <row r="504" spans="1:8" ht="16.5" customHeight="1">
      <c r="A504" s="826" t="s">
        <v>2</v>
      </c>
      <c r="B504" s="828" t="s">
        <v>276</v>
      </c>
      <c r="C504" s="264" t="s">
        <v>4</v>
      </c>
      <c r="D504" s="264" t="s">
        <v>5</v>
      </c>
      <c r="E504" s="264" t="s">
        <v>6</v>
      </c>
      <c r="F504" s="264" t="s">
        <v>7</v>
      </c>
      <c r="G504" s="264" t="s">
        <v>8</v>
      </c>
      <c r="H504" s="264" t="s">
        <v>9</v>
      </c>
    </row>
    <row r="505" spans="1:8" ht="16.5" customHeight="1">
      <c r="A505" s="827"/>
      <c r="B505" s="829"/>
      <c r="C505" s="4" t="s">
        <v>10</v>
      </c>
      <c r="D505" s="4" t="s">
        <v>51</v>
      </c>
      <c r="E505" s="4" t="s">
        <v>78</v>
      </c>
      <c r="F505" s="57" t="s">
        <v>79</v>
      </c>
      <c r="G505" s="57" t="s">
        <v>79</v>
      </c>
      <c r="H505" s="4" t="s">
        <v>12</v>
      </c>
    </row>
    <row r="506" spans="1:8" ht="16.5" customHeight="1">
      <c r="A506" s="234">
        <v>1</v>
      </c>
      <c r="B506" s="732" t="s">
        <v>246</v>
      </c>
      <c r="C506" s="205">
        <v>0</v>
      </c>
      <c r="D506" s="206">
        <v>0</v>
      </c>
      <c r="E506" s="206">
        <v>0</v>
      </c>
      <c r="F506" s="89">
        <v>0</v>
      </c>
      <c r="G506" s="229">
        <f>'Distt.Minor'!G19</f>
        <v>29569000</v>
      </c>
      <c r="H506" s="205">
        <v>0</v>
      </c>
    </row>
    <row r="507" spans="1:8" ht="16.5" customHeight="1">
      <c r="A507" s="234">
        <v>2</v>
      </c>
      <c r="B507" s="732" t="s">
        <v>277</v>
      </c>
      <c r="C507" s="207">
        <v>0</v>
      </c>
      <c r="D507" s="206">
        <v>0</v>
      </c>
      <c r="E507" s="205">
        <v>0</v>
      </c>
      <c r="F507" s="205">
        <v>0</v>
      </c>
      <c r="G507" s="205">
        <f>'Distt.Minor'!G37</f>
        <v>44564000</v>
      </c>
      <c r="H507" s="88">
        <v>0</v>
      </c>
    </row>
    <row r="508" spans="1:8" ht="16.5" customHeight="1">
      <c r="A508" s="234">
        <v>3</v>
      </c>
      <c r="B508" s="732" t="s">
        <v>248</v>
      </c>
      <c r="C508" s="208">
        <v>0</v>
      </c>
      <c r="D508" s="208">
        <v>0</v>
      </c>
      <c r="E508" s="206">
        <v>0</v>
      </c>
      <c r="F508" s="89">
        <v>0</v>
      </c>
      <c r="G508" s="208">
        <f>'Distt.Minor'!G51</f>
        <v>69952000</v>
      </c>
      <c r="H508" s="115">
        <v>0</v>
      </c>
    </row>
    <row r="509" spans="1:8" ht="16.5" customHeight="1">
      <c r="A509" s="234">
        <v>4</v>
      </c>
      <c r="B509" s="732" t="s">
        <v>287</v>
      </c>
      <c r="C509" s="208">
        <v>0</v>
      </c>
      <c r="D509" s="208">
        <v>0</v>
      </c>
      <c r="E509" s="206">
        <v>0</v>
      </c>
      <c r="F509" s="89">
        <v>0</v>
      </c>
      <c r="G509" s="195">
        <f>'Distt.Minor'!G79</f>
        <v>35923000</v>
      </c>
      <c r="H509" s="115">
        <v>0</v>
      </c>
    </row>
    <row r="510" spans="1:8" ht="16.5" customHeight="1">
      <c r="A510" s="234">
        <v>5</v>
      </c>
      <c r="B510" s="732" t="s">
        <v>249</v>
      </c>
      <c r="C510" s="208">
        <v>0</v>
      </c>
      <c r="D510" s="208">
        <v>0</v>
      </c>
      <c r="E510" s="206">
        <v>0</v>
      </c>
      <c r="F510" s="89">
        <v>0</v>
      </c>
      <c r="G510" s="205">
        <f>'Distt.Minor'!G67</f>
        <v>62123000</v>
      </c>
      <c r="H510" s="208">
        <v>0</v>
      </c>
    </row>
    <row r="511" spans="1:8" ht="16.5" customHeight="1">
      <c r="A511" s="234">
        <v>6</v>
      </c>
      <c r="B511" s="732" t="s">
        <v>250</v>
      </c>
      <c r="C511" s="208">
        <v>0</v>
      </c>
      <c r="D511" s="208">
        <v>0</v>
      </c>
      <c r="E511" s="206">
        <v>0</v>
      </c>
      <c r="F511" s="89">
        <v>0</v>
      </c>
      <c r="G511" s="208">
        <f>'Distt.Minor'!G94</f>
        <v>13447511</v>
      </c>
      <c r="H511" s="208">
        <v>0</v>
      </c>
    </row>
    <row r="512" spans="1:8" ht="16.5" customHeight="1">
      <c r="A512" s="234">
        <v>7</v>
      </c>
      <c r="B512" s="732" t="s">
        <v>251</v>
      </c>
      <c r="C512" s="205">
        <v>0</v>
      </c>
      <c r="D512" s="206">
        <v>0</v>
      </c>
      <c r="E512" s="206">
        <v>0</v>
      </c>
      <c r="F512" s="89">
        <v>0</v>
      </c>
      <c r="G512" s="205">
        <f>'Distt.Minor'!G118</f>
        <v>45771983</v>
      </c>
      <c r="H512" s="205">
        <v>0</v>
      </c>
    </row>
    <row r="513" spans="1:8" ht="16.5" customHeight="1">
      <c r="A513" s="234">
        <v>8</v>
      </c>
      <c r="B513" s="732" t="s">
        <v>252</v>
      </c>
      <c r="C513" s="208">
        <v>0</v>
      </c>
      <c r="D513" s="208">
        <v>0</v>
      </c>
      <c r="E513" s="206">
        <v>0</v>
      </c>
      <c r="F513" s="89">
        <v>0</v>
      </c>
      <c r="G513" s="205">
        <f>'Distt.Minor'!G135</f>
        <v>1079435</v>
      </c>
      <c r="H513" s="208">
        <v>0</v>
      </c>
    </row>
    <row r="514" spans="1:8" ht="16.5" customHeight="1">
      <c r="A514" s="234">
        <v>9</v>
      </c>
      <c r="B514" s="732" t="s">
        <v>253</v>
      </c>
      <c r="C514" s="205">
        <v>0</v>
      </c>
      <c r="D514" s="206">
        <v>0</v>
      </c>
      <c r="E514" s="206">
        <v>0</v>
      </c>
      <c r="F514" s="209">
        <v>0</v>
      </c>
      <c r="G514" s="205">
        <f>'Distt.Minor'!G150</f>
        <v>22050000</v>
      </c>
      <c r="H514" s="205">
        <v>0</v>
      </c>
    </row>
    <row r="515" spans="1:8" ht="16.5" customHeight="1">
      <c r="A515" s="234">
        <v>10</v>
      </c>
      <c r="B515" s="732" t="s">
        <v>254</v>
      </c>
      <c r="C515" s="208">
        <v>0</v>
      </c>
      <c r="D515" s="208">
        <v>0</v>
      </c>
      <c r="E515" s="206">
        <v>0</v>
      </c>
      <c r="F515" s="89">
        <v>0</v>
      </c>
      <c r="G515" s="208">
        <f>'Distt.Minor'!G176</f>
        <v>18432361</v>
      </c>
      <c r="H515" s="208">
        <v>0</v>
      </c>
    </row>
    <row r="516" spans="1:8" ht="16.5" customHeight="1">
      <c r="A516" s="234">
        <v>11</v>
      </c>
      <c r="B516" s="732" t="s">
        <v>289</v>
      </c>
      <c r="C516" s="205">
        <v>0</v>
      </c>
      <c r="D516" s="206">
        <v>0</v>
      </c>
      <c r="E516" s="206">
        <v>0</v>
      </c>
      <c r="F516" s="89">
        <v>0</v>
      </c>
      <c r="G516" s="205">
        <f>'Distt.Minor'!G187</f>
        <v>9492589</v>
      </c>
      <c r="H516" s="208">
        <v>0</v>
      </c>
    </row>
    <row r="517" spans="1:8" ht="16.5" customHeight="1">
      <c r="A517" s="234">
        <v>12</v>
      </c>
      <c r="B517" s="732" t="s">
        <v>255</v>
      </c>
      <c r="C517" s="208">
        <v>0</v>
      </c>
      <c r="D517" s="208">
        <v>0</v>
      </c>
      <c r="E517" s="206">
        <v>0</v>
      </c>
      <c r="F517" s="89">
        <v>0</v>
      </c>
      <c r="G517" s="208">
        <f>'Distt.Minor'!G201</f>
        <v>4275000</v>
      </c>
      <c r="H517" s="208">
        <v>0</v>
      </c>
    </row>
    <row r="518" spans="1:8" ht="16.5" customHeight="1">
      <c r="A518" s="234">
        <v>13</v>
      </c>
      <c r="B518" s="732" t="s">
        <v>290</v>
      </c>
      <c r="C518" s="205">
        <v>0</v>
      </c>
      <c r="D518" s="206">
        <v>0</v>
      </c>
      <c r="E518" s="206">
        <v>0</v>
      </c>
      <c r="F518" s="89">
        <v>0</v>
      </c>
      <c r="G518" s="190">
        <f>'Distt.Minor'!G212</f>
        <v>32622624</v>
      </c>
      <c r="H518" s="208">
        <v>0</v>
      </c>
    </row>
    <row r="519" spans="1:8" ht="16.5" customHeight="1">
      <c r="A519" s="234">
        <v>14</v>
      </c>
      <c r="B519" s="732" t="s">
        <v>256</v>
      </c>
      <c r="C519" s="208">
        <v>0</v>
      </c>
      <c r="D519" s="208">
        <v>0</v>
      </c>
      <c r="E519" s="206">
        <v>0</v>
      </c>
      <c r="F519" s="89">
        <v>0</v>
      </c>
      <c r="G519" s="176">
        <f>'Distt.Minor'!G226</f>
        <v>30834000</v>
      </c>
      <c r="H519" s="224">
        <v>0</v>
      </c>
    </row>
    <row r="520" spans="1:8" ht="16.5" customHeight="1">
      <c r="A520" s="234">
        <v>15</v>
      </c>
      <c r="B520" s="732" t="s">
        <v>257</v>
      </c>
      <c r="C520" s="205">
        <v>0</v>
      </c>
      <c r="D520" s="206">
        <v>0</v>
      </c>
      <c r="E520" s="206">
        <v>0</v>
      </c>
      <c r="F520" s="89">
        <v>0</v>
      </c>
      <c r="G520" s="208">
        <f>'Distt.Minor'!G236</f>
        <v>9808388</v>
      </c>
      <c r="H520" s="208">
        <v>0</v>
      </c>
    </row>
    <row r="521" spans="1:8" ht="16.5" customHeight="1">
      <c r="A521" s="234">
        <v>16</v>
      </c>
      <c r="B521" s="732" t="s">
        <v>258</v>
      </c>
      <c r="C521" s="208">
        <v>0</v>
      </c>
      <c r="D521" s="208">
        <v>0</v>
      </c>
      <c r="E521" s="206">
        <v>0</v>
      </c>
      <c r="F521" s="89">
        <v>0</v>
      </c>
      <c r="G521" s="176">
        <f>'Distt.Minor'!G281</f>
        <v>69858000</v>
      </c>
      <c r="H521" s="208">
        <v>0</v>
      </c>
    </row>
    <row r="522" spans="1:8" ht="16.5" customHeight="1">
      <c r="A522" s="234">
        <v>17</v>
      </c>
      <c r="B522" s="732" t="s">
        <v>278</v>
      </c>
      <c r="C522" s="205">
        <v>0</v>
      </c>
      <c r="D522" s="206">
        <v>0</v>
      </c>
      <c r="E522" s="206">
        <v>0</v>
      </c>
      <c r="F522" s="89">
        <v>0</v>
      </c>
      <c r="G522" s="217">
        <f>'Distt.Minor'!G257</f>
        <v>31906700</v>
      </c>
      <c r="H522" s="208">
        <v>0</v>
      </c>
    </row>
    <row r="523" spans="1:8" ht="16.5" customHeight="1">
      <c r="A523" s="234">
        <v>18</v>
      </c>
      <c r="B523" s="732" t="s">
        <v>261</v>
      </c>
      <c r="C523" s="210">
        <v>0</v>
      </c>
      <c r="D523" s="210">
        <v>0</v>
      </c>
      <c r="E523" s="211">
        <v>0</v>
      </c>
      <c r="F523" s="197">
        <v>0</v>
      </c>
      <c r="G523" s="205">
        <f>'Distt.Minor'!G294</f>
        <v>30547000</v>
      </c>
      <c r="H523" s="210">
        <v>0</v>
      </c>
    </row>
    <row r="524" spans="1:8" ht="16.5" customHeight="1">
      <c r="A524" s="234">
        <v>19</v>
      </c>
      <c r="B524" s="732" t="s">
        <v>291</v>
      </c>
      <c r="C524" s="208">
        <v>0</v>
      </c>
      <c r="D524" s="208">
        <v>0</v>
      </c>
      <c r="E524" s="213">
        <v>0</v>
      </c>
      <c r="F524" s="104">
        <v>0</v>
      </c>
      <c r="G524" s="205">
        <f>'Distt.Minor'!G309</f>
        <v>6114251</v>
      </c>
      <c r="H524" s="208">
        <v>0</v>
      </c>
    </row>
    <row r="525" spans="1:8" ht="16.5" customHeight="1">
      <c r="A525" s="234">
        <v>20</v>
      </c>
      <c r="B525" s="732" t="s">
        <v>262</v>
      </c>
      <c r="C525" s="214">
        <v>0</v>
      </c>
      <c r="D525" s="215">
        <v>0</v>
      </c>
      <c r="E525" s="215">
        <v>0</v>
      </c>
      <c r="F525" s="193">
        <v>0</v>
      </c>
      <c r="G525" s="205">
        <f>'Distt.Minor'!G328</f>
        <v>6034000</v>
      </c>
      <c r="H525" s="216">
        <v>0</v>
      </c>
    </row>
    <row r="526" spans="1:8" ht="16.5" customHeight="1">
      <c r="A526" s="234">
        <v>21</v>
      </c>
      <c r="B526" s="732" t="s">
        <v>263</v>
      </c>
      <c r="C526" s="208">
        <v>0</v>
      </c>
      <c r="D526" s="208">
        <v>0</v>
      </c>
      <c r="E526" s="206">
        <v>0</v>
      </c>
      <c r="F526" s="89">
        <v>0</v>
      </c>
      <c r="G526" s="208">
        <f>'Distt.Minor'!G344</f>
        <v>78430660</v>
      </c>
      <c r="H526" s="208">
        <v>0</v>
      </c>
    </row>
    <row r="527" spans="1:8" ht="16.5" customHeight="1">
      <c r="A527" s="234">
        <v>22</v>
      </c>
      <c r="B527" s="732" t="s">
        <v>279</v>
      </c>
      <c r="C527" s="205">
        <v>0</v>
      </c>
      <c r="D527" s="206">
        <v>0</v>
      </c>
      <c r="E527" s="206">
        <v>0</v>
      </c>
      <c r="F527" s="89">
        <v>0</v>
      </c>
      <c r="G527" s="218">
        <f>'Distt.Minor'!G362</f>
        <v>21446000</v>
      </c>
      <c r="H527" s="208">
        <v>0</v>
      </c>
    </row>
    <row r="528" spans="1:8" ht="16.5" customHeight="1">
      <c r="A528" s="234">
        <v>23</v>
      </c>
      <c r="B528" s="732" t="s">
        <v>280</v>
      </c>
      <c r="C528" s="219">
        <v>0</v>
      </c>
      <c r="D528" s="219">
        <v>0</v>
      </c>
      <c r="E528" s="220">
        <v>0</v>
      </c>
      <c r="F528" s="221">
        <v>0</v>
      </c>
      <c r="G528" s="222">
        <f>'Distt.Minor'!G373</f>
        <v>46990000</v>
      </c>
      <c r="H528" s="223">
        <v>0</v>
      </c>
    </row>
    <row r="529" spans="1:8" ht="16.5" customHeight="1">
      <c r="A529" s="234">
        <v>24</v>
      </c>
      <c r="B529" s="732" t="s">
        <v>265</v>
      </c>
      <c r="C529" s="224">
        <v>0</v>
      </c>
      <c r="D529" s="206">
        <v>0</v>
      </c>
      <c r="E529" s="206">
        <v>0</v>
      </c>
      <c r="F529" s="88">
        <v>0</v>
      </c>
      <c r="G529" s="225">
        <f>'Distt.Minor'!G390</f>
        <v>6860000</v>
      </c>
      <c r="H529" s="217">
        <v>0</v>
      </c>
    </row>
    <row r="530" spans="1:8" ht="16.5" customHeight="1">
      <c r="A530" s="234">
        <v>25</v>
      </c>
      <c r="B530" s="732" t="s">
        <v>266</v>
      </c>
      <c r="C530" s="205">
        <v>0</v>
      </c>
      <c r="D530" s="206">
        <v>0</v>
      </c>
      <c r="E530" s="206">
        <v>0</v>
      </c>
      <c r="F530" s="89">
        <v>0</v>
      </c>
      <c r="G530" s="205">
        <f>'Distt.Minor'!G408</f>
        <v>33600000</v>
      </c>
      <c r="H530" s="205">
        <v>0</v>
      </c>
    </row>
    <row r="531" spans="1:8" ht="16.5" customHeight="1">
      <c r="A531" s="234">
        <v>26</v>
      </c>
      <c r="B531" s="732" t="s">
        <v>267</v>
      </c>
      <c r="C531" s="208">
        <v>0</v>
      </c>
      <c r="D531" s="208">
        <v>0</v>
      </c>
      <c r="E531" s="206">
        <v>0</v>
      </c>
      <c r="F531" s="89">
        <v>0</v>
      </c>
      <c r="G531" s="208">
        <f>'Distt.Minor'!G425</f>
        <v>26103000</v>
      </c>
      <c r="H531" s="208">
        <v>0</v>
      </c>
    </row>
    <row r="532" spans="1:8" ht="16.5" customHeight="1">
      <c r="A532" s="234">
        <v>27</v>
      </c>
      <c r="B532" s="732" t="s">
        <v>281</v>
      </c>
      <c r="C532" s="205">
        <v>0</v>
      </c>
      <c r="D532" s="206">
        <v>0</v>
      </c>
      <c r="E532" s="206">
        <v>0</v>
      </c>
      <c r="F532" s="89">
        <v>0</v>
      </c>
      <c r="G532" s="226">
        <f>'Distt.Minor'!G443</f>
        <v>11138000</v>
      </c>
      <c r="H532" s="205">
        <v>0</v>
      </c>
    </row>
    <row r="533" spans="1:8" ht="16.5" customHeight="1">
      <c r="A533" s="234">
        <v>28</v>
      </c>
      <c r="B533" s="733" t="s">
        <v>282</v>
      </c>
      <c r="C533" s="205">
        <v>0</v>
      </c>
      <c r="D533" s="205">
        <v>0</v>
      </c>
      <c r="E533" s="206">
        <v>0</v>
      </c>
      <c r="F533" s="205">
        <v>0</v>
      </c>
      <c r="G533" s="205">
        <f>'Distt.Minor'!G455</f>
        <v>14296000</v>
      </c>
      <c r="H533" s="205">
        <v>0</v>
      </c>
    </row>
    <row r="534" spans="1:8" ht="16.5" customHeight="1">
      <c r="A534" s="234">
        <v>29</v>
      </c>
      <c r="B534" s="732" t="s">
        <v>283</v>
      </c>
      <c r="C534" s="205">
        <v>0</v>
      </c>
      <c r="D534" s="206">
        <v>0</v>
      </c>
      <c r="E534" s="206">
        <v>0</v>
      </c>
      <c r="F534" s="89">
        <v>0</v>
      </c>
      <c r="G534" s="208">
        <f>'Distt.Minor'!G464</f>
        <v>5518000</v>
      </c>
      <c r="H534" s="208">
        <v>0</v>
      </c>
    </row>
    <row r="535" spans="1:8" ht="16.5" customHeight="1">
      <c r="A535" s="234">
        <v>30</v>
      </c>
      <c r="B535" s="732" t="s">
        <v>270</v>
      </c>
      <c r="C535" s="199">
        <v>0</v>
      </c>
      <c r="D535" s="199">
        <v>0</v>
      </c>
      <c r="E535" s="199">
        <v>0</v>
      </c>
      <c r="F535" s="199">
        <v>0</v>
      </c>
      <c r="G535" s="190">
        <f>'Distt.Minor'!G484</f>
        <v>10965000</v>
      </c>
      <c r="H535" s="190">
        <v>0</v>
      </c>
    </row>
    <row r="536" spans="1:8" ht="16.5" customHeight="1">
      <c r="A536" s="234">
        <v>31</v>
      </c>
      <c r="B536" s="732" t="s">
        <v>271</v>
      </c>
      <c r="C536" s="205">
        <v>0</v>
      </c>
      <c r="D536" s="205">
        <v>0</v>
      </c>
      <c r="E536" s="206">
        <v>0</v>
      </c>
      <c r="F536" s="89">
        <v>0</v>
      </c>
      <c r="G536" s="205">
        <f>'Distt.Minor'!G499</f>
        <v>9020000</v>
      </c>
      <c r="H536" s="205">
        <v>0</v>
      </c>
    </row>
    <row r="537" spans="1:8" ht="16.5" customHeight="1">
      <c r="A537" s="234">
        <v>32</v>
      </c>
      <c r="B537" s="732" t="s">
        <v>284</v>
      </c>
      <c r="C537" s="205">
        <v>0</v>
      </c>
      <c r="D537" s="206">
        <v>0</v>
      </c>
      <c r="E537" s="206">
        <v>0</v>
      </c>
      <c r="F537" s="89">
        <v>0</v>
      </c>
      <c r="G537" s="208">
        <f>'Distt.Minor'!G514</f>
        <v>12645000</v>
      </c>
      <c r="H537" s="208">
        <v>0</v>
      </c>
    </row>
    <row r="538" spans="1:8" ht="16.5" customHeight="1">
      <c r="A538" s="234">
        <v>33</v>
      </c>
      <c r="B538" s="732" t="s">
        <v>273</v>
      </c>
      <c r="C538" s="208">
        <v>0</v>
      </c>
      <c r="D538" s="208">
        <v>0</v>
      </c>
      <c r="E538" s="206">
        <v>0</v>
      </c>
      <c r="F538" s="89">
        <v>0</v>
      </c>
      <c r="G538" s="208">
        <f>'Distt.Minor'!G540</f>
        <v>47604000</v>
      </c>
      <c r="H538" s="208">
        <v>0</v>
      </c>
    </row>
    <row r="539" spans="1:8" ht="16.5" customHeight="1">
      <c r="A539" s="258" t="s">
        <v>49</v>
      </c>
      <c r="B539" s="259" t="s">
        <v>49</v>
      </c>
      <c r="C539" s="6"/>
      <c r="D539" s="8"/>
      <c r="E539" s="6"/>
      <c r="F539" s="6"/>
      <c r="G539" s="6">
        <f>SUM(G506:G538)</f>
        <v>899020502</v>
      </c>
      <c r="H539" s="6"/>
    </row>
    <row r="540" spans="1:8" ht="16.5" customHeight="1">
      <c r="A540" s="119"/>
      <c r="B540" s="119"/>
      <c r="C540" s="119"/>
      <c r="D540" s="119"/>
      <c r="E540" s="119"/>
      <c r="F540" s="119"/>
      <c r="G540" s="119"/>
      <c r="H540" s="119"/>
    </row>
    <row r="541" spans="1:8" ht="16.5" customHeight="1">
      <c r="A541" s="119"/>
      <c r="B541" s="119"/>
      <c r="C541" s="119"/>
      <c r="D541" s="34" t="s">
        <v>48</v>
      </c>
      <c r="E541" s="119"/>
      <c r="F541" s="119"/>
      <c r="G541" s="119"/>
      <c r="H541" s="119"/>
    </row>
    <row r="542" spans="1:8" ht="16.5" customHeight="1">
      <c r="A542" s="826" t="s">
        <v>2</v>
      </c>
      <c r="B542" s="828" t="s">
        <v>276</v>
      </c>
      <c r="C542" s="264" t="s">
        <v>4</v>
      </c>
      <c r="D542" s="264" t="s">
        <v>5</v>
      </c>
      <c r="E542" s="264" t="s">
        <v>6</v>
      </c>
      <c r="F542" s="264" t="s">
        <v>7</v>
      </c>
      <c r="G542" s="264" t="s">
        <v>8</v>
      </c>
      <c r="H542" s="264" t="s">
        <v>9</v>
      </c>
    </row>
    <row r="543" spans="1:8" ht="16.5" customHeight="1">
      <c r="A543" s="827"/>
      <c r="B543" s="829"/>
      <c r="C543" s="4" t="s">
        <v>10</v>
      </c>
      <c r="D543" s="4" t="s">
        <v>51</v>
      </c>
      <c r="E543" s="4" t="s">
        <v>78</v>
      </c>
      <c r="F543" s="57" t="s">
        <v>79</v>
      </c>
      <c r="G543" s="57" t="s">
        <v>79</v>
      </c>
      <c r="H543" s="4" t="s">
        <v>12</v>
      </c>
    </row>
    <row r="544" spans="1:8" s="306" customFormat="1" ht="16.5" customHeight="1">
      <c r="A544" s="234">
        <v>1</v>
      </c>
      <c r="B544" s="732" t="s">
        <v>246</v>
      </c>
      <c r="C544" s="89">
        <v>0</v>
      </c>
      <c r="D544" s="206">
        <v>0</v>
      </c>
      <c r="E544" s="206">
        <v>0</v>
      </c>
      <c r="F544" s="205">
        <v>0</v>
      </c>
      <c r="G544" s="235">
        <f>'Distt.Minor'!G20</f>
        <v>18824198</v>
      </c>
      <c r="H544" s="205">
        <v>0</v>
      </c>
    </row>
    <row r="545" spans="1:8" s="306" customFormat="1" ht="16.5" customHeight="1">
      <c r="A545" s="234">
        <v>2</v>
      </c>
      <c r="B545" s="732" t="s">
        <v>277</v>
      </c>
      <c r="C545" s="67">
        <v>0</v>
      </c>
      <c r="D545" s="206">
        <v>0</v>
      </c>
      <c r="E545" s="205">
        <v>0</v>
      </c>
      <c r="F545" s="205">
        <v>0</v>
      </c>
      <c r="G545" s="205">
        <f>'Distt.Minor'!G38</f>
        <v>77073742</v>
      </c>
      <c r="H545" s="88">
        <v>0</v>
      </c>
    </row>
    <row r="546" spans="1:8" s="306" customFormat="1" ht="16.5" customHeight="1">
      <c r="A546" s="234">
        <v>3</v>
      </c>
      <c r="B546" s="732" t="s">
        <v>248</v>
      </c>
      <c r="C546" s="143">
        <v>0</v>
      </c>
      <c r="D546" s="236">
        <v>0</v>
      </c>
      <c r="E546" s="199">
        <v>0</v>
      </c>
      <c r="F546" s="199">
        <v>0</v>
      </c>
      <c r="G546" s="199">
        <f>'Distt.Minor'!G52</f>
        <v>10377000</v>
      </c>
      <c r="H546" s="173">
        <v>0</v>
      </c>
    </row>
    <row r="547" spans="1:8" s="306" customFormat="1" ht="16.5" customHeight="1">
      <c r="A547" s="234">
        <v>4</v>
      </c>
      <c r="B547" s="732" t="s">
        <v>287</v>
      </c>
      <c r="C547" s="104">
        <v>0</v>
      </c>
      <c r="D547" s="228">
        <v>0</v>
      </c>
      <c r="E547" s="213">
        <v>0</v>
      </c>
      <c r="F547" s="228">
        <v>0</v>
      </c>
      <c r="G547" s="199">
        <f>'Distt.Minor'!G80</f>
        <v>40402156</v>
      </c>
      <c r="H547" s="228">
        <v>0</v>
      </c>
    </row>
    <row r="548" spans="1:8" s="306" customFormat="1" ht="16.5" customHeight="1">
      <c r="A548" s="234">
        <v>5</v>
      </c>
      <c r="B548" s="732" t="s">
        <v>249</v>
      </c>
      <c r="C548" s="104">
        <v>0</v>
      </c>
      <c r="D548" s="213">
        <v>0</v>
      </c>
      <c r="E548" s="213">
        <v>0</v>
      </c>
      <c r="F548" s="228">
        <v>0</v>
      </c>
      <c r="G548" s="228">
        <f>'Distt.Minor'!G68</f>
        <v>139519000</v>
      </c>
      <c r="H548" s="228">
        <v>0</v>
      </c>
    </row>
    <row r="549" spans="1:8" s="306" customFormat="1" ht="16.5" customHeight="1">
      <c r="A549" s="234">
        <v>6</v>
      </c>
      <c r="B549" s="732" t="s">
        <v>250</v>
      </c>
      <c r="C549" s="115">
        <v>0</v>
      </c>
      <c r="D549" s="208">
        <v>0</v>
      </c>
      <c r="E549" s="208">
        <v>0</v>
      </c>
      <c r="F549" s="208">
        <v>0</v>
      </c>
      <c r="G549" s="192">
        <f>'Distt.Minor'!G95</f>
        <v>23047115</v>
      </c>
      <c r="H549" s="115">
        <v>0</v>
      </c>
    </row>
    <row r="550" spans="1:8" s="306" customFormat="1" ht="16.5" customHeight="1">
      <c r="A550" s="234">
        <v>7</v>
      </c>
      <c r="B550" s="732" t="s">
        <v>251</v>
      </c>
      <c r="C550" s="104">
        <v>0</v>
      </c>
      <c r="D550" s="213">
        <v>0</v>
      </c>
      <c r="E550" s="213">
        <v>0</v>
      </c>
      <c r="F550" s="228">
        <v>0</v>
      </c>
      <c r="G550" s="228">
        <f>'Distt.Minor'!G119</f>
        <v>31085297</v>
      </c>
      <c r="H550" s="228">
        <v>0</v>
      </c>
    </row>
    <row r="551" spans="1:8" s="306" customFormat="1" ht="16.5" customHeight="1">
      <c r="A551" s="234">
        <v>8</v>
      </c>
      <c r="B551" s="732" t="s">
        <v>252</v>
      </c>
      <c r="C551" s="104">
        <v>0</v>
      </c>
      <c r="D551" s="228">
        <v>0</v>
      </c>
      <c r="E551" s="213">
        <v>0</v>
      </c>
      <c r="F551" s="228">
        <v>0</v>
      </c>
      <c r="G551" s="228">
        <f>'Distt.Minor'!G136</f>
        <v>14374957</v>
      </c>
      <c r="H551" s="228">
        <v>0</v>
      </c>
    </row>
    <row r="552" spans="1:8" s="306" customFormat="1" ht="16.5" customHeight="1">
      <c r="A552" s="234">
        <v>9</v>
      </c>
      <c r="B552" s="732" t="s">
        <v>253</v>
      </c>
      <c r="C552" s="104">
        <v>0</v>
      </c>
      <c r="D552" s="213">
        <v>0</v>
      </c>
      <c r="E552" s="213">
        <v>0</v>
      </c>
      <c r="F552" s="237">
        <v>0</v>
      </c>
      <c r="G552" s="228">
        <f>'Distt.Minor'!G151</f>
        <v>12882495</v>
      </c>
      <c r="H552" s="228">
        <v>0</v>
      </c>
    </row>
    <row r="553" spans="1:8" s="306" customFormat="1" ht="16.5" customHeight="1">
      <c r="A553" s="234">
        <v>10</v>
      </c>
      <c r="B553" s="732" t="s">
        <v>254</v>
      </c>
      <c r="C553" s="104">
        <v>0</v>
      </c>
      <c r="D553" s="228">
        <v>0</v>
      </c>
      <c r="E553" s="228">
        <v>0</v>
      </c>
      <c r="F553" s="228">
        <v>0</v>
      </c>
      <c r="G553" s="228">
        <f>'Distt.Minor'!G177</f>
        <v>8020802</v>
      </c>
      <c r="H553" s="115">
        <v>0</v>
      </c>
    </row>
    <row r="554" spans="1:8" s="306" customFormat="1" ht="16.5" customHeight="1">
      <c r="A554" s="234">
        <v>11</v>
      </c>
      <c r="B554" s="732" t="s">
        <v>289</v>
      </c>
      <c r="C554" s="104">
        <v>0</v>
      </c>
      <c r="D554" s="213">
        <v>0</v>
      </c>
      <c r="E554" s="213">
        <v>0</v>
      </c>
      <c r="F554" s="228">
        <v>0</v>
      </c>
      <c r="G554" s="228">
        <f>'Distt.Minor'!G188</f>
        <v>13658448</v>
      </c>
      <c r="H554" s="228">
        <v>0</v>
      </c>
    </row>
    <row r="555" spans="1:8" s="306" customFormat="1" ht="16.5" customHeight="1">
      <c r="A555" s="234">
        <v>12</v>
      </c>
      <c r="B555" s="732" t="s">
        <v>255</v>
      </c>
      <c r="C555" s="89">
        <v>0</v>
      </c>
      <c r="D555" s="206">
        <v>0</v>
      </c>
      <c r="E555" s="206">
        <v>0</v>
      </c>
      <c r="F555" s="205">
        <v>0</v>
      </c>
      <c r="G555" s="205">
        <f>'Distt.Minor'!G202</f>
        <v>6692094</v>
      </c>
      <c r="H555" s="205">
        <v>0</v>
      </c>
    </row>
    <row r="556" spans="1:8" s="306" customFormat="1" ht="16.5" customHeight="1">
      <c r="A556" s="234">
        <v>13</v>
      </c>
      <c r="B556" s="732" t="s">
        <v>290</v>
      </c>
      <c r="C556" s="89">
        <v>0</v>
      </c>
      <c r="D556" s="206">
        <v>0</v>
      </c>
      <c r="E556" s="206">
        <v>0</v>
      </c>
      <c r="F556" s="205">
        <v>0</v>
      </c>
      <c r="G556" s="235">
        <f>'Distt.Minor'!G213</f>
        <v>19422210</v>
      </c>
      <c r="H556" s="205">
        <v>0</v>
      </c>
    </row>
    <row r="557" spans="1:8" s="306" customFormat="1" ht="16.5" customHeight="1">
      <c r="A557" s="234">
        <v>14</v>
      </c>
      <c r="B557" s="732" t="s">
        <v>256</v>
      </c>
      <c r="C557" s="88">
        <v>0</v>
      </c>
      <c r="D557" s="206">
        <v>0</v>
      </c>
      <c r="E557" s="206">
        <v>0</v>
      </c>
      <c r="F557" s="224">
        <v>0</v>
      </c>
      <c r="G557" s="238">
        <f>'Distt.Minor'!G227</f>
        <v>55329154</v>
      </c>
      <c r="H557" s="224">
        <v>0</v>
      </c>
    </row>
    <row r="558" spans="1:8" s="306" customFormat="1" ht="16.5" customHeight="1">
      <c r="A558" s="234">
        <v>15</v>
      </c>
      <c r="B558" s="732" t="s">
        <v>257</v>
      </c>
      <c r="C558" s="89">
        <v>0</v>
      </c>
      <c r="D558" s="205">
        <v>0</v>
      </c>
      <c r="E558" s="206">
        <v>0</v>
      </c>
      <c r="F558" s="205">
        <v>0</v>
      </c>
      <c r="G558" s="205">
        <f>'Distt.Minor'!G237</f>
        <v>1652188</v>
      </c>
      <c r="H558" s="205">
        <v>0</v>
      </c>
    </row>
    <row r="559" spans="1:8" s="306" customFormat="1" ht="16.5" customHeight="1">
      <c r="A559" s="234">
        <v>16</v>
      </c>
      <c r="B559" s="732" t="s">
        <v>258</v>
      </c>
      <c r="C559" s="88">
        <v>0</v>
      </c>
      <c r="D559" s="206">
        <v>0</v>
      </c>
      <c r="E559" s="206">
        <v>0</v>
      </c>
      <c r="F559" s="224">
        <v>0</v>
      </c>
      <c r="G559" s="238">
        <f>'Distt.Minor'!G282</f>
        <v>83799000</v>
      </c>
      <c r="H559" s="224">
        <v>0</v>
      </c>
    </row>
    <row r="560" spans="1:8" s="306" customFormat="1" ht="16.5" customHeight="1">
      <c r="A560" s="234">
        <v>17</v>
      </c>
      <c r="B560" s="732" t="s">
        <v>278</v>
      </c>
      <c r="C560" s="88">
        <v>0</v>
      </c>
      <c r="D560" s="206">
        <v>0</v>
      </c>
      <c r="E560" s="206">
        <v>0</v>
      </c>
      <c r="F560" s="224">
        <v>0</v>
      </c>
      <c r="G560" s="224">
        <f>'Distt.Minor'!G258</f>
        <v>13943999</v>
      </c>
      <c r="H560" s="224">
        <v>0</v>
      </c>
    </row>
    <row r="561" spans="1:8" s="306" customFormat="1" ht="16.5" customHeight="1">
      <c r="A561" s="234">
        <v>18</v>
      </c>
      <c r="B561" s="732" t="s">
        <v>261</v>
      </c>
      <c r="C561" s="89">
        <v>0</v>
      </c>
      <c r="D561" s="206">
        <v>0</v>
      </c>
      <c r="E561" s="213">
        <v>0</v>
      </c>
      <c r="F561" s="228">
        <v>0</v>
      </c>
      <c r="G561" s="205">
        <f>'Distt.Minor'!G295</f>
        <v>71311344</v>
      </c>
      <c r="H561" s="205">
        <v>0</v>
      </c>
    </row>
    <row r="562" spans="1:8" s="306" customFormat="1" ht="16.5" customHeight="1">
      <c r="A562" s="234">
        <v>19</v>
      </c>
      <c r="B562" s="732" t="s">
        <v>291</v>
      </c>
      <c r="C562" s="89">
        <v>0</v>
      </c>
      <c r="D562" s="206">
        <v>0</v>
      </c>
      <c r="E562" s="206">
        <v>0</v>
      </c>
      <c r="F562" s="205">
        <v>0</v>
      </c>
      <c r="G562" s="205">
        <f>'Distt.Minor'!G310</f>
        <v>38075000</v>
      </c>
      <c r="H562" s="205">
        <v>0</v>
      </c>
    </row>
    <row r="563" spans="1:8" s="306" customFormat="1" ht="16.5" customHeight="1">
      <c r="A563" s="234">
        <v>20</v>
      </c>
      <c r="B563" s="732" t="s">
        <v>262</v>
      </c>
      <c r="C563" s="89">
        <v>0</v>
      </c>
      <c r="D563" s="206">
        <v>0</v>
      </c>
      <c r="E563" s="206">
        <v>0</v>
      </c>
      <c r="F563" s="205">
        <v>0</v>
      </c>
      <c r="G563" s="205">
        <f>'Distt.Minor'!G329</f>
        <v>116674000</v>
      </c>
      <c r="H563" s="205">
        <v>0</v>
      </c>
    </row>
    <row r="564" spans="1:8" s="306" customFormat="1" ht="16.5" customHeight="1">
      <c r="A564" s="234">
        <v>21</v>
      </c>
      <c r="B564" s="732" t="s">
        <v>263</v>
      </c>
      <c r="C564" s="89">
        <v>0</v>
      </c>
      <c r="D564" s="205">
        <v>0</v>
      </c>
      <c r="E564" s="206">
        <v>0</v>
      </c>
      <c r="F564" s="205">
        <v>0</v>
      </c>
      <c r="G564" s="205">
        <f>'Distt.Minor'!G345</f>
        <v>43023602</v>
      </c>
      <c r="H564" s="205">
        <v>0</v>
      </c>
    </row>
    <row r="565" spans="1:8" s="306" customFormat="1" ht="16.5" customHeight="1">
      <c r="A565" s="234">
        <v>22</v>
      </c>
      <c r="B565" s="732" t="s">
        <v>279</v>
      </c>
      <c r="C565" s="89">
        <v>0</v>
      </c>
      <c r="D565" s="206">
        <v>0</v>
      </c>
      <c r="E565" s="239">
        <v>0</v>
      </c>
      <c r="F565" s="223">
        <v>0</v>
      </c>
      <c r="G565" s="218">
        <f>'Distt.Minor'!G363</f>
        <v>7929000</v>
      </c>
      <c r="H565" s="205">
        <v>0</v>
      </c>
    </row>
    <row r="566" spans="1:8" s="306" customFormat="1" ht="16.5" customHeight="1">
      <c r="A566" s="234">
        <v>23</v>
      </c>
      <c r="B566" s="732" t="s">
        <v>280</v>
      </c>
      <c r="C566" s="221">
        <v>0</v>
      </c>
      <c r="D566" s="220">
        <v>0</v>
      </c>
      <c r="E566" s="220">
        <v>0</v>
      </c>
      <c r="F566" s="222">
        <v>0</v>
      </c>
      <c r="G566" s="222">
        <f>'Distt.Minor'!G374</f>
        <v>11244000</v>
      </c>
      <c r="H566" s="223">
        <v>0</v>
      </c>
    </row>
    <row r="567" spans="1:8" s="306" customFormat="1" ht="16.5" customHeight="1">
      <c r="A567" s="234">
        <v>24</v>
      </c>
      <c r="B567" s="732" t="s">
        <v>265</v>
      </c>
      <c r="C567" s="88">
        <v>0</v>
      </c>
      <c r="D567" s="206">
        <v>0</v>
      </c>
      <c r="E567" s="206">
        <v>0</v>
      </c>
      <c r="F567" s="224">
        <v>0</v>
      </c>
      <c r="G567" s="240">
        <f>'Distt.Minor'!G391</f>
        <v>105130000</v>
      </c>
      <c r="H567" s="224">
        <v>0</v>
      </c>
    </row>
    <row r="568" spans="1:8" s="306" customFormat="1" ht="16.5" customHeight="1">
      <c r="A568" s="234">
        <v>25</v>
      </c>
      <c r="B568" s="732" t="s">
        <v>266</v>
      </c>
      <c r="C568" s="89">
        <v>0</v>
      </c>
      <c r="D568" s="206">
        <v>0</v>
      </c>
      <c r="E568" s="206">
        <v>0</v>
      </c>
      <c r="F568" s="205">
        <v>0</v>
      </c>
      <c r="G568" s="205">
        <f>'Distt.Minor'!G409</f>
        <v>44479000</v>
      </c>
      <c r="H568" s="241">
        <v>0</v>
      </c>
    </row>
    <row r="569" spans="1:8" s="306" customFormat="1" ht="16.5" customHeight="1">
      <c r="A569" s="234">
        <v>26</v>
      </c>
      <c r="B569" s="732" t="s">
        <v>267</v>
      </c>
      <c r="C569" s="89">
        <v>0</v>
      </c>
      <c r="D569" s="206">
        <v>0</v>
      </c>
      <c r="E569" s="206">
        <v>0</v>
      </c>
      <c r="F569" s="205">
        <v>0</v>
      </c>
      <c r="G569" s="205">
        <f>'Distt.Minor'!G426</f>
        <v>1773000</v>
      </c>
      <c r="H569" s="205">
        <v>0</v>
      </c>
    </row>
    <row r="570" spans="1:8" s="306" customFormat="1" ht="16.5" customHeight="1">
      <c r="A570" s="234">
        <v>27</v>
      </c>
      <c r="B570" s="732" t="s">
        <v>281</v>
      </c>
      <c r="C570" s="89">
        <v>0</v>
      </c>
      <c r="D570" s="206">
        <v>0</v>
      </c>
      <c r="E570" s="206">
        <v>0</v>
      </c>
      <c r="F570" s="205">
        <v>0</v>
      </c>
      <c r="G570" s="227">
        <f>'Distt.Minor'!G444</f>
        <v>67154600</v>
      </c>
      <c r="H570" s="227">
        <v>0</v>
      </c>
    </row>
    <row r="571" spans="1:8" s="306" customFormat="1" ht="16.5" customHeight="1">
      <c r="A571" s="234">
        <v>28</v>
      </c>
      <c r="B571" s="733" t="s">
        <v>282</v>
      </c>
      <c r="C571" s="89">
        <v>0</v>
      </c>
      <c r="D571" s="205">
        <v>0</v>
      </c>
      <c r="E571" s="206">
        <v>0</v>
      </c>
      <c r="F571" s="233">
        <v>0</v>
      </c>
      <c r="G571" s="359">
        <f>'Distt.Minor'!G456</f>
        <v>22807000</v>
      </c>
      <c r="H571" s="228">
        <v>0</v>
      </c>
    </row>
    <row r="572" spans="1:8" s="306" customFormat="1" ht="16.5" customHeight="1">
      <c r="A572" s="234">
        <v>29</v>
      </c>
      <c r="B572" s="732" t="s">
        <v>283</v>
      </c>
      <c r="C572" s="89">
        <v>0</v>
      </c>
      <c r="D572" s="206">
        <v>0</v>
      </c>
      <c r="E572" s="206">
        <v>0</v>
      </c>
      <c r="F572" s="205">
        <v>0</v>
      </c>
      <c r="G572" s="205">
        <f>'Distt.Minor'!G465</f>
        <v>2179000</v>
      </c>
      <c r="H572" s="205">
        <v>0</v>
      </c>
    </row>
    <row r="573" spans="1:8" s="306" customFormat="1" ht="16.5" customHeight="1">
      <c r="A573" s="234">
        <v>30</v>
      </c>
      <c r="B573" s="732" t="s">
        <v>270</v>
      </c>
      <c r="C573" s="185">
        <v>0</v>
      </c>
      <c r="D573" s="242">
        <v>0</v>
      </c>
      <c r="E573" s="242">
        <v>0</v>
      </c>
      <c r="F573" s="242">
        <v>0</v>
      </c>
      <c r="G573" s="235">
        <f>'Distt.Minor'!G485</f>
        <v>43187000</v>
      </c>
      <c r="H573" s="235">
        <v>0</v>
      </c>
    </row>
    <row r="574" spans="1:8" s="306" customFormat="1" ht="16.5" customHeight="1">
      <c r="A574" s="234">
        <v>31</v>
      </c>
      <c r="B574" s="732" t="s">
        <v>271</v>
      </c>
      <c r="C574" s="197">
        <v>0</v>
      </c>
      <c r="D574" s="227">
        <v>0</v>
      </c>
      <c r="E574" s="227">
        <v>0</v>
      </c>
      <c r="F574" s="227">
        <v>0</v>
      </c>
      <c r="G574" s="227">
        <f>'Distt.Minor'!G500</f>
        <v>26449000</v>
      </c>
      <c r="H574" s="117">
        <v>0</v>
      </c>
    </row>
    <row r="575" spans="1:8" s="306" customFormat="1" ht="16.5" customHeight="1">
      <c r="A575" s="234">
        <v>32</v>
      </c>
      <c r="B575" s="732" t="s">
        <v>284</v>
      </c>
      <c r="C575" s="197">
        <v>0</v>
      </c>
      <c r="D575" s="227">
        <v>0</v>
      </c>
      <c r="E575" s="211">
        <v>0</v>
      </c>
      <c r="F575" s="227">
        <v>0</v>
      </c>
      <c r="G575" s="227">
        <f>'Distt.Minor'!G515</f>
        <v>348427000</v>
      </c>
      <c r="H575" s="227">
        <v>0</v>
      </c>
    </row>
    <row r="576" spans="1:8" s="306" customFormat="1" ht="16.5" customHeight="1">
      <c r="A576" s="234">
        <v>33</v>
      </c>
      <c r="B576" s="732" t="s">
        <v>273</v>
      </c>
      <c r="C576" s="89">
        <v>0</v>
      </c>
      <c r="D576" s="206">
        <v>0</v>
      </c>
      <c r="E576" s="206">
        <v>0</v>
      </c>
      <c r="F576" s="205">
        <v>0</v>
      </c>
      <c r="G576" s="205">
        <f>'Distt.Minor'!G541</f>
        <v>12303595</v>
      </c>
      <c r="H576" s="205">
        <v>0</v>
      </c>
    </row>
    <row r="577" spans="1:8" ht="16.5" customHeight="1">
      <c r="A577" s="1007" t="s">
        <v>49</v>
      </c>
      <c r="B577" s="1008"/>
      <c r="C577" s="6"/>
      <c r="D577" s="8"/>
      <c r="E577" s="6"/>
      <c r="F577" s="6"/>
      <c r="G577" s="6">
        <f>SUM(G544:G576)</f>
        <v>1532249996</v>
      </c>
      <c r="H577" s="6"/>
    </row>
    <row r="578" spans="1:8" ht="15">
      <c r="A578" s="91"/>
      <c r="B578" s="91"/>
      <c r="C578" s="91"/>
      <c r="D578" s="91"/>
      <c r="E578" s="91"/>
      <c r="F578" s="91"/>
      <c r="G578" s="91"/>
      <c r="H578" s="91"/>
    </row>
    <row r="579" spans="1:8" ht="30.75">
      <c r="A579" s="850" t="s">
        <v>0</v>
      </c>
      <c r="B579" s="850"/>
      <c r="C579" s="850"/>
      <c r="D579" s="850"/>
      <c r="E579" s="850"/>
      <c r="F579" s="850"/>
      <c r="G579" s="850"/>
      <c r="H579" s="850"/>
    </row>
    <row r="580" spans="1:8" ht="25.5">
      <c r="A580" s="851" t="s">
        <v>155</v>
      </c>
      <c r="B580" s="851"/>
      <c r="C580" s="851"/>
      <c r="D580" s="851"/>
      <c r="E580" s="851"/>
      <c r="F580" s="851"/>
      <c r="G580" s="851"/>
      <c r="H580" s="851"/>
    </row>
    <row r="581" spans="1:8" ht="22.5">
      <c r="A581" s="846" t="s">
        <v>309</v>
      </c>
      <c r="B581" s="846"/>
      <c r="C581" s="846"/>
      <c r="D581" s="846"/>
      <c r="E581" s="846"/>
      <c r="F581" s="846"/>
      <c r="G581" s="846"/>
      <c r="H581" s="846"/>
    </row>
    <row r="582" spans="1:8" ht="23.25">
      <c r="A582" s="50"/>
      <c r="B582" s="50"/>
      <c r="C582" s="50"/>
      <c r="D582" s="50"/>
      <c r="E582" s="50"/>
      <c r="F582" s="50"/>
      <c r="G582" s="50"/>
      <c r="H582" s="50"/>
    </row>
    <row r="583" spans="1:8" ht="16.5" customHeight="1">
      <c r="A583" s="814" t="s">
        <v>2</v>
      </c>
      <c r="B583" s="816" t="s">
        <v>310</v>
      </c>
      <c r="C583" s="102" t="s">
        <v>4</v>
      </c>
      <c r="D583" s="102" t="s">
        <v>5</v>
      </c>
      <c r="E583" s="102" t="s">
        <v>6</v>
      </c>
      <c r="F583" s="102" t="s">
        <v>7</v>
      </c>
      <c r="G583" s="102" t="s">
        <v>8</v>
      </c>
      <c r="H583" s="102" t="s">
        <v>9</v>
      </c>
    </row>
    <row r="584" spans="1:8" ht="16.5" customHeight="1">
      <c r="A584" s="847"/>
      <c r="B584" s="848"/>
      <c r="C584" s="142" t="s">
        <v>10</v>
      </c>
      <c r="D584" s="142" t="s">
        <v>51</v>
      </c>
      <c r="E584" s="142" t="s">
        <v>78</v>
      </c>
      <c r="F584" s="725" t="s">
        <v>79</v>
      </c>
      <c r="G584" s="725" t="s">
        <v>79</v>
      </c>
      <c r="H584" s="142" t="s">
        <v>12</v>
      </c>
    </row>
    <row r="585" spans="1:8" s="306" customFormat="1" ht="16.5" customHeight="1">
      <c r="A585" s="737">
        <v>1</v>
      </c>
      <c r="B585" s="738" t="s">
        <v>22</v>
      </c>
      <c r="C585" s="728">
        <f>C10</f>
        <v>116</v>
      </c>
      <c r="D585" s="739">
        <f>D10</f>
        <v>5362.75</v>
      </c>
      <c r="E585" s="728">
        <f>E10</f>
        <v>3402161</v>
      </c>
      <c r="F585" s="728">
        <f>F10</f>
        <v>2381512700</v>
      </c>
      <c r="G585" s="728">
        <f>G10</f>
        <v>206079292</v>
      </c>
      <c r="H585" s="728">
        <f>H10</f>
        <v>700</v>
      </c>
    </row>
    <row r="586" spans="1:8" s="306" customFormat="1" ht="16.5" customHeight="1">
      <c r="A586" s="737">
        <v>2</v>
      </c>
      <c r="B586" s="738" t="s">
        <v>23</v>
      </c>
      <c r="C586" s="728">
        <f>C16</f>
        <v>1</v>
      </c>
      <c r="D586" s="739">
        <f>D16</f>
        <v>31</v>
      </c>
      <c r="E586" s="728">
        <f>E16</f>
        <v>3500</v>
      </c>
      <c r="F586" s="728">
        <f>F16</f>
        <v>2502500</v>
      </c>
      <c r="G586" s="728">
        <f>G16</f>
        <v>300000</v>
      </c>
      <c r="H586" s="728">
        <f>H16</f>
        <v>11</v>
      </c>
    </row>
    <row r="587" spans="1:8" s="306" customFormat="1" ht="16.5" customHeight="1">
      <c r="A587" s="737">
        <v>3</v>
      </c>
      <c r="B587" s="145" t="s">
        <v>52</v>
      </c>
      <c r="C587" s="153">
        <f>C23</f>
        <v>29</v>
      </c>
      <c r="D587" s="740">
        <f>D23</f>
        <v>54.445</v>
      </c>
      <c r="E587" s="153">
        <f>E23</f>
        <v>167017</v>
      </c>
      <c r="F587" s="144">
        <f>F23</f>
        <v>44925550</v>
      </c>
      <c r="G587" s="153">
        <f>G23</f>
        <v>30510988</v>
      </c>
      <c r="H587" s="153">
        <f>H23</f>
        <v>135</v>
      </c>
    </row>
    <row r="588" spans="1:8" s="306" customFormat="1" ht="16.5" customHeight="1">
      <c r="A588" s="737">
        <v>4</v>
      </c>
      <c r="B588" s="145" t="s">
        <v>53</v>
      </c>
      <c r="C588" s="144">
        <f aca="true" t="shared" si="38" ref="C588:H588">C48</f>
        <v>11</v>
      </c>
      <c r="D588" s="740">
        <f t="shared" si="38"/>
        <v>201.53</v>
      </c>
      <c r="E588" s="153">
        <f t="shared" si="38"/>
        <v>18018397.4</v>
      </c>
      <c r="F588" s="153">
        <f t="shared" si="38"/>
        <v>12065392850</v>
      </c>
      <c r="G588" s="153">
        <f t="shared" si="38"/>
        <v>564895999</v>
      </c>
      <c r="H588" s="153">
        <f t="shared" si="38"/>
        <v>10816</v>
      </c>
    </row>
    <row r="589" spans="1:8" s="306" customFormat="1" ht="16.5" customHeight="1">
      <c r="A589" s="737">
        <v>5</v>
      </c>
      <c r="B589" s="145" t="s">
        <v>24</v>
      </c>
      <c r="C589" s="144">
        <f>C61</f>
        <v>39</v>
      </c>
      <c r="D589" s="740">
        <f>D61</f>
        <v>888.7630000000001</v>
      </c>
      <c r="E589" s="144">
        <f>E61</f>
        <v>67655</v>
      </c>
      <c r="F589" s="144">
        <f>F61</f>
        <v>39874150</v>
      </c>
      <c r="G589" s="144">
        <f>G61</f>
        <v>11166082</v>
      </c>
      <c r="H589" s="144">
        <f>H61</f>
        <v>634</v>
      </c>
    </row>
    <row r="590" spans="1:8" s="306" customFormat="1" ht="16.5" customHeight="1">
      <c r="A590" s="737">
        <v>6</v>
      </c>
      <c r="B590" s="145" t="s">
        <v>171</v>
      </c>
      <c r="C590" s="144">
        <f>C75</f>
        <v>265</v>
      </c>
      <c r="D590" s="740">
        <f>D75</f>
        <v>4073.8984</v>
      </c>
      <c r="E590" s="144">
        <f>E75</f>
        <v>6659636.83</v>
      </c>
      <c r="F590" s="144">
        <f>F75</f>
        <v>2395029140.9300003</v>
      </c>
      <c r="G590" s="144">
        <f>G75</f>
        <v>106375613</v>
      </c>
      <c r="H590" s="144">
        <f>H75</f>
        <v>3667</v>
      </c>
    </row>
    <row r="591" spans="1:8" s="306" customFormat="1" ht="16.5" customHeight="1">
      <c r="A591" s="737">
        <v>7</v>
      </c>
      <c r="B591" s="145" t="s">
        <v>54</v>
      </c>
      <c r="C591" s="144">
        <f aca="true" t="shared" si="39" ref="C591:H591">C82</f>
        <v>2</v>
      </c>
      <c r="D591" s="740">
        <f t="shared" si="39"/>
        <v>1.71</v>
      </c>
      <c r="E591" s="153">
        <f t="shared" si="39"/>
        <v>34</v>
      </c>
      <c r="F591" s="153">
        <f t="shared" si="39"/>
        <v>4590</v>
      </c>
      <c r="G591" s="153">
        <f t="shared" si="39"/>
        <v>104000</v>
      </c>
      <c r="H591" s="153">
        <f t="shared" si="39"/>
        <v>9</v>
      </c>
    </row>
    <row r="592" spans="1:8" s="306" customFormat="1" ht="16.5" customHeight="1">
      <c r="A592" s="737">
        <v>8</v>
      </c>
      <c r="B592" s="145" t="s">
        <v>55</v>
      </c>
      <c r="C592" s="144">
        <f aca="true" t="shared" si="40" ref="C592:H592">C89</f>
        <v>30</v>
      </c>
      <c r="D592" s="740">
        <f t="shared" si="40"/>
        <v>30.55</v>
      </c>
      <c r="E592" s="153">
        <f t="shared" si="40"/>
        <v>110116.66</v>
      </c>
      <c r="F592" s="144">
        <f t="shared" si="40"/>
        <v>38540831</v>
      </c>
      <c r="G592" s="153">
        <f t="shared" si="40"/>
        <v>6779832</v>
      </c>
      <c r="H592" s="153">
        <f t="shared" si="40"/>
        <v>1053</v>
      </c>
    </row>
    <row r="593" spans="1:8" s="306" customFormat="1" ht="16.5" customHeight="1">
      <c r="A593" s="737">
        <v>9</v>
      </c>
      <c r="B593" s="145" t="s">
        <v>26</v>
      </c>
      <c r="C593" s="144">
        <f>C101</f>
        <v>15</v>
      </c>
      <c r="D593" s="740">
        <f>D101</f>
        <v>936.9200999999999</v>
      </c>
      <c r="E593" s="144">
        <f>E101</f>
        <v>557133.19</v>
      </c>
      <c r="F593" s="144">
        <f>F101</f>
        <v>277006827</v>
      </c>
      <c r="G593" s="144">
        <f>G101</f>
        <v>43730750</v>
      </c>
      <c r="H593" s="144">
        <f>H101</f>
        <v>651</v>
      </c>
    </row>
    <row r="594" spans="1:8" s="306" customFormat="1" ht="16.5" customHeight="1">
      <c r="A594" s="737">
        <v>10</v>
      </c>
      <c r="B594" s="145" t="s">
        <v>40</v>
      </c>
      <c r="C594" s="144">
        <f>C117</f>
        <v>1427</v>
      </c>
      <c r="D594" s="740">
        <f>D117</f>
        <v>7421.182000000001</v>
      </c>
      <c r="E594" s="144">
        <f>E117</f>
        <v>2517783.06</v>
      </c>
      <c r="F594" s="144">
        <f>F117</f>
        <v>876182084.74</v>
      </c>
      <c r="G594" s="144">
        <f>G117</f>
        <v>207395094.5</v>
      </c>
      <c r="H594" s="144">
        <f>H117</f>
        <v>5547</v>
      </c>
    </row>
    <row r="595" spans="1:8" s="306" customFormat="1" ht="16.5" customHeight="1">
      <c r="A595" s="737">
        <v>11</v>
      </c>
      <c r="B595" s="145" t="s">
        <v>27</v>
      </c>
      <c r="C595" s="144">
        <f>C124</f>
        <v>4</v>
      </c>
      <c r="D595" s="740">
        <f>D124</f>
        <v>64.77</v>
      </c>
      <c r="E595" s="144">
        <f>E124</f>
        <v>0</v>
      </c>
      <c r="F595" s="144">
        <f>F124</f>
        <v>0</v>
      </c>
      <c r="G595" s="144">
        <f>G124</f>
        <v>11000</v>
      </c>
      <c r="H595" s="144">
        <f>H124</f>
        <v>0</v>
      </c>
    </row>
    <row r="596" spans="1:8" s="306" customFormat="1" ht="16.5" customHeight="1">
      <c r="A596" s="737">
        <v>12</v>
      </c>
      <c r="B596" s="145" t="s">
        <v>56</v>
      </c>
      <c r="C596" s="144">
        <f aca="true" t="shared" si="41" ref="C596:H596">C135</f>
        <v>20</v>
      </c>
      <c r="D596" s="740">
        <f t="shared" si="41"/>
        <v>206.20999999999998</v>
      </c>
      <c r="E596" s="153">
        <f t="shared" si="41"/>
        <v>13292</v>
      </c>
      <c r="F596" s="144">
        <f t="shared" si="41"/>
        <v>5400965</v>
      </c>
      <c r="G596" s="153">
        <f t="shared" si="41"/>
        <v>2526875</v>
      </c>
      <c r="H596" s="153">
        <f t="shared" si="41"/>
        <v>72</v>
      </c>
    </row>
    <row r="597" spans="1:8" s="306" customFormat="1" ht="16.5" customHeight="1">
      <c r="A597" s="737">
        <v>13</v>
      </c>
      <c r="B597" s="145" t="s">
        <v>57</v>
      </c>
      <c r="C597" s="144">
        <f aca="true" t="shared" si="42" ref="C597:H597">C157</f>
        <v>1211</v>
      </c>
      <c r="D597" s="740">
        <f t="shared" si="42"/>
        <v>2310.2389999999996</v>
      </c>
      <c r="E597" s="153">
        <f t="shared" si="42"/>
        <v>2586617.4</v>
      </c>
      <c r="F597" s="153">
        <f t="shared" si="42"/>
        <v>7050765423</v>
      </c>
      <c r="G597" s="153">
        <f t="shared" si="42"/>
        <v>677544369</v>
      </c>
      <c r="H597" s="153">
        <f t="shared" si="42"/>
        <v>7810</v>
      </c>
    </row>
    <row r="598" spans="1:8" s="306" customFormat="1" ht="16.5" customHeight="1">
      <c r="A598" s="737">
        <v>14</v>
      </c>
      <c r="B598" s="145" t="s">
        <v>30</v>
      </c>
      <c r="C598" s="144">
        <f>C169</f>
        <v>63</v>
      </c>
      <c r="D598" s="740">
        <f>D169</f>
        <v>12751.996</v>
      </c>
      <c r="E598" s="144">
        <f>E169</f>
        <v>2138714.4</v>
      </c>
      <c r="F598" s="144">
        <f>F169</f>
        <v>1139847598</v>
      </c>
      <c r="G598" s="144">
        <f>G169</f>
        <v>277781937</v>
      </c>
      <c r="H598" s="144">
        <f>H169</f>
        <v>2470</v>
      </c>
    </row>
    <row r="599" spans="1:8" s="306" customFormat="1" ht="16.5" customHeight="1">
      <c r="A599" s="737">
        <v>15</v>
      </c>
      <c r="B599" s="145" t="s">
        <v>31</v>
      </c>
      <c r="C599" s="144">
        <f>C181</f>
        <v>1</v>
      </c>
      <c r="D599" s="740">
        <f>D181</f>
        <v>24.55</v>
      </c>
      <c r="E599" s="144">
        <f>E181</f>
        <v>0</v>
      </c>
      <c r="F599" s="144">
        <f>F181</f>
        <v>0</v>
      </c>
      <c r="G599" s="144">
        <f>G181</f>
        <v>30000</v>
      </c>
      <c r="H599" s="144">
        <f>H181</f>
        <v>0</v>
      </c>
    </row>
    <row r="600" spans="1:8" s="306" customFormat="1" ht="16.5" customHeight="1">
      <c r="A600" s="737">
        <v>16</v>
      </c>
      <c r="B600" s="145" t="s">
        <v>328</v>
      </c>
      <c r="C600" s="144">
        <f>C175</f>
        <v>2</v>
      </c>
      <c r="D600" s="144">
        <f>D175</f>
        <v>8.0025</v>
      </c>
      <c r="E600" s="144">
        <f>E175</f>
        <v>1325</v>
      </c>
      <c r="F600" s="144">
        <f>F175</f>
        <v>357750</v>
      </c>
      <c r="G600" s="144">
        <f>G175</f>
        <v>70000</v>
      </c>
      <c r="H600" s="144">
        <f>H175</f>
        <v>30</v>
      </c>
    </row>
    <row r="601" spans="1:8" s="306" customFormat="1" ht="16.5" customHeight="1">
      <c r="A601" s="737">
        <v>17</v>
      </c>
      <c r="B601" s="145" t="s">
        <v>58</v>
      </c>
      <c r="C601" s="153">
        <f aca="true" t="shared" si="43" ref="C601:H601">C214</f>
        <v>99</v>
      </c>
      <c r="D601" s="740">
        <f t="shared" si="43"/>
        <v>92913.6356</v>
      </c>
      <c r="E601" s="153">
        <f t="shared" si="43"/>
        <v>48467964</v>
      </c>
      <c r="F601" s="153">
        <f t="shared" si="43"/>
        <v>9476885970</v>
      </c>
      <c r="G601" s="153">
        <f t="shared" si="43"/>
        <v>2316638938</v>
      </c>
      <c r="H601" s="153">
        <f t="shared" si="43"/>
        <v>17486</v>
      </c>
    </row>
    <row r="602" spans="1:8" s="306" customFormat="1" ht="16.5" customHeight="1">
      <c r="A602" s="737">
        <v>18</v>
      </c>
      <c r="B602" s="145" t="s">
        <v>59</v>
      </c>
      <c r="C602" s="153">
        <f aca="true" t="shared" si="44" ref="C602:H602">C234</f>
        <v>445</v>
      </c>
      <c r="D602" s="740">
        <f t="shared" si="44"/>
        <v>9401.830599999998</v>
      </c>
      <c r="E602" s="153">
        <f t="shared" si="44"/>
        <v>10974003.3</v>
      </c>
      <c r="F602" s="153">
        <f t="shared" si="44"/>
        <v>2855323699.9</v>
      </c>
      <c r="G602" s="153">
        <f t="shared" si="44"/>
        <v>851121700</v>
      </c>
      <c r="H602" s="153">
        <f t="shared" si="44"/>
        <v>7552</v>
      </c>
    </row>
    <row r="603" spans="1:8" s="306" customFormat="1" ht="16.5" customHeight="1">
      <c r="A603" s="737">
        <v>19</v>
      </c>
      <c r="B603" s="145" t="s">
        <v>60</v>
      </c>
      <c r="C603" s="153">
        <f aca="true" t="shared" si="45" ref="C603:H603">C244</f>
        <v>485</v>
      </c>
      <c r="D603" s="740">
        <f t="shared" si="45"/>
        <v>2124.1099999999997</v>
      </c>
      <c r="E603" s="153">
        <f t="shared" si="45"/>
        <v>4462128.08</v>
      </c>
      <c r="F603" s="153">
        <f t="shared" si="45"/>
        <v>4896510212</v>
      </c>
      <c r="G603" s="153">
        <f t="shared" si="45"/>
        <v>637987899</v>
      </c>
      <c r="H603" s="153">
        <f t="shared" si="45"/>
        <v>5348</v>
      </c>
    </row>
    <row r="604" spans="1:8" s="306" customFormat="1" ht="16.5" customHeight="1">
      <c r="A604" s="737">
        <v>20</v>
      </c>
      <c r="B604" s="145" t="s">
        <v>61</v>
      </c>
      <c r="C604" s="155">
        <f aca="true" t="shared" si="46" ref="C604:H604">C270</f>
        <v>1848</v>
      </c>
      <c r="D604" s="284">
        <f t="shared" si="46"/>
        <v>3246.4876000000004</v>
      </c>
      <c r="E604" s="154">
        <f t="shared" si="46"/>
        <v>15676901.955</v>
      </c>
      <c r="F604" s="155">
        <f t="shared" si="46"/>
        <v>19603838933.5</v>
      </c>
      <c r="G604" s="154">
        <f t="shared" si="46"/>
        <v>2791628580</v>
      </c>
      <c r="H604" s="153">
        <f t="shared" si="46"/>
        <v>32894</v>
      </c>
    </row>
    <row r="605" spans="1:8" s="306" customFormat="1" ht="16.5" customHeight="1">
      <c r="A605" s="737">
        <v>21</v>
      </c>
      <c r="B605" s="145" t="s">
        <v>62</v>
      </c>
      <c r="C605" s="144">
        <f aca="true" t="shared" si="47" ref="C605:H605">C306</f>
        <v>5678</v>
      </c>
      <c r="D605" s="740">
        <f t="shared" si="47"/>
        <v>6228.989500000001</v>
      </c>
      <c r="E605" s="153">
        <f t="shared" si="47"/>
        <v>129288156.57</v>
      </c>
      <c r="F605" s="153">
        <f t="shared" si="47"/>
        <v>24125456797.593</v>
      </c>
      <c r="G605" s="153">
        <f t="shared" si="47"/>
        <v>3221989396</v>
      </c>
      <c r="H605" s="153">
        <f t="shared" si="47"/>
        <v>55288</v>
      </c>
    </row>
    <row r="606" spans="1:8" s="306" customFormat="1" ht="16.5" customHeight="1">
      <c r="A606" s="737">
        <v>22</v>
      </c>
      <c r="B606" s="145" t="s">
        <v>159</v>
      </c>
      <c r="C606" s="144">
        <f>C314</f>
        <v>15</v>
      </c>
      <c r="D606" s="740">
        <f>D314</f>
        <v>208.10999999999999</v>
      </c>
      <c r="E606" s="144">
        <f>E314</f>
        <v>5513</v>
      </c>
      <c r="F606" s="144">
        <f>F314</f>
        <v>9381000</v>
      </c>
      <c r="G606" s="144">
        <f>G314</f>
        <v>845555</v>
      </c>
      <c r="H606" s="144">
        <f>H314</f>
        <v>22</v>
      </c>
    </row>
    <row r="607" spans="1:8" s="306" customFormat="1" ht="16.5" customHeight="1">
      <c r="A607" s="737">
        <v>23</v>
      </c>
      <c r="B607" s="145" t="s">
        <v>63</v>
      </c>
      <c r="C607" s="144">
        <f>C321</f>
        <v>7</v>
      </c>
      <c r="D607" s="740">
        <f>D321</f>
        <v>1054.4982</v>
      </c>
      <c r="E607" s="144">
        <f>E321</f>
        <v>1340</v>
      </c>
      <c r="F607" s="144">
        <f>F321</f>
        <v>804000</v>
      </c>
      <c r="G607" s="144">
        <f>G321</f>
        <v>1471000</v>
      </c>
      <c r="H607" s="144">
        <f>H321</f>
        <v>20</v>
      </c>
    </row>
    <row r="608" spans="1:8" s="306" customFormat="1" ht="16.5" customHeight="1">
      <c r="A608" s="737">
        <v>24</v>
      </c>
      <c r="B608" s="145" t="s">
        <v>64</v>
      </c>
      <c r="C608" s="144">
        <f aca="true" t="shared" si="48" ref="C608:H608">C334</f>
        <v>7</v>
      </c>
      <c r="D608" s="740">
        <f t="shared" si="48"/>
        <v>7</v>
      </c>
      <c r="E608" s="153">
        <f t="shared" si="48"/>
        <v>4382521</v>
      </c>
      <c r="F608" s="144">
        <f t="shared" si="48"/>
        <v>197491870</v>
      </c>
      <c r="G608" s="153">
        <f t="shared" si="48"/>
        <v>28776894</v>
      </c>
      <c r="H608" s="153">
        <f t="shared" si="48"/>
        <v>1185</v>
      </c>
    </row>
    <row r="609" spans="1:8" s="306" customFormat="1" ht="16.5" customHeight="1">
      <c r="A609" s="737">
        <v>25</v>
      </c>
      <c r="B609" s="146" t="s">
        <v>65</v>
      </c>
      <c r="C609" s="144">
        <f aca="true" t="shared" si="49" ref="C609:H609">C345</f>
        <v>0</v>
      </c>
      <c r="D609" s="740">
        <f t="shared" si="49"/>
        <v>0</v>
      </c>
      <c r="E609" s="153">
        <f t="shared" si="49"/>
        <v>2272738.39</v>
      </c>
      <c r="F609" s="153">
        <f t="shared" si="49"/>
        <v>276628319</v>
      </c>
      <c r="G609" s="153">
        <f t="shared" si="49"/>
        <v>44517450</v>
      </c>
      <c r="H609" s="153">
        <f t="shared" si="49"/>
        <v>1636</v>
      </c>
    </row>
    <row r="610" spans="1:8" s="306" customFormat="1" ht="16.5" customHeight="1">
      <c r="A610" s="737">
        <v>26</v>
      </c>
      <c r="B610" s="146" t="s">
        <v>37</v>
      </c>
      <c r="C610" s="144">
        <f>C359</f>
        <v>101</v>
      </c>
      <c r="D610" s="740">
        <f>D359</f>
        <v>1702.6557999999998</v>
      </c>
      <c r="E610" s="144">
        <f>E359</f>
        <v>7041632.695</v>
      </c>
      <c r="F610" s="144">
        <f>F359</f>
        <v>1226749271</v>
      </c>
      <c r="G610" s="144">
        <f>G359</f>
        <v>81284158</v>
      </c>
      <c r="H610" s="144">
        <f>H359</f>
        <v>1719</v>
      </c>
    </row>
    <row r="611" spans="1:8" s="306" customFormat="1" ht="16.5" customHeight="1">
      <c r="A611" s="737">
        <v>27</v>
      </c>
      <c r="B611" s="146" t="s">
        <v>66</v>
      </c>
      <c r="C611" s="144">
        <f aca="true" t="shared" si="50" ref="C611:H611">C376</f>
        <v>79</v>
      </c>
      <c r="D611" s="740">
        <f t="shared" si="50"/>
        <v>132.33</v>
      </c>
      <c r="E611" s="153">
        <f t="shared" si="50"/>
        <v>5836271.195</v>
      </c>
      <c r="F611" s="153">
        <f t="shared" si="50"/>
        <v>787296786.9100001</v>
      </c>
      <c r="G611" s="153">
        <f t="shared" si="50"/>
        <v>79492769</v>
      </c>
      <c r="H611" s="153">
        <f t="shared" si="50"/>
        <v>3701</v>
      </c>
    </row>
    <row r="612" spans="1:8" s="306" customFormat="1" ht="16.5" customHeight="1">
      <c r="A612" s="737">
        <v>28</v>
      </c>
      <c r="B612" s="146" t="s">
        <v>38</v>
      </c>
      <c r="C612" s="144">
        <f>C382</f>
        <v>2</v>
      </c>
      <c r="D612" s="740">
        <f>D382</f>
        <v>32.08</v>
      </c>
      <c r="E612" s="144">
        <f>E382</f>
        <v>3734</v>
      </c>
      <c r="F612" s="144">
        <f>F382</f>
        <v>1325570</v>
      </c>
      <c r="G612" s="144">
        <f>G382</f>
        <v>280000</v>
      </c>
      <c r="H612" s="144">
        <f>H382</f>
        <v>12</v>
      </c>
    </row>
    <row r="613" spans="1:8" s="306" customFormat="1" ht="16.5" customHeight="1">
      <c r="A613" s="737">
        <v>29</v>
      </c>
      <c r="B613" s="145" t="s">
        <v>67</v>
      </c>
      <c r="C613" s="153">
        <f aca="true" t="shared" si="51" ref="C613:H613">C392</f>
        <v>46</v>
      </c>
      <c r="D613" s="740">
        <f t="shared" si="51"/>
        <v>57.8217</v>
      </c>
      <c r="E613" s="153">
        <f t="shared" si="51"/>
        <v>42135</v>
      </c>
      <c r="F613" s="153">
        <f t="shared" si="51"/>
        <v>8787850</v>
      </c>
      <c r="G613" s="153">
        <f t="shared" si="51"/>
        <v>2830052</v>
      </c>
      <c r="H613" s="153">
        <f t="shared" si="51"/>
        <v>17</v>
      </c>
    </row>
    <row r="614" spans="1:8" s="306" customFormat="1" ht="16.5" customHeight="1">
      <c r="A614" s="737">
        <v>30</v>
      </c>
      <c r="B614" s="145" t="s">
        <v>39</v>
      </c>
      <c r="C614" s="153">
        <f>C410</f>
        <v>1241</v>
      </c>
      <c r="D614" s="740">
        <f>D410</f>
        <v>7527.813</v>
      </c>
      <c r="E614" s="153">
        <f>E410</f>
        <v>1365124.26</v>
      </c>
      <c r="F614" s="153">
        <f>F410</f>
        <v>475463779</v>
      </c>
      <c r="G614" s="153">
        <f>G410</f>
        <v>111469841.5</v>
      </c>
      <c r="H614" s="153">
        <f>H410</f>
        <v>2698</v>
      </c>
    </row>
    <row r="615" spans="1:8" s="306" customFormat="1" ht="16.5" customHeight="1">
      <c r="A615" s="737">
        <v>31</v>
      </c>
      <c r="B615" s="146" t="s">
        <v>68</v>
      </c>
      <c r="C615" s="144">
        <f aca="true" t="shared" si="52" ref="C615:H615">C418</f>
        <v>219</v>
      </c>
      <c r="D615" s="740">
        <f t="shared" si="52"/>
        <v>227.85</v>
      </c>
      <c r="E615" s="153">
        <f t="shared" si="52"/>
        <v>1466752</v>
      </c>
      <c r="F615" s="144">
        <f t="shared" si="52"/>
        <v>119589450</v>
      </c>
      <c r="G615" s="153">
        <f t="shared" si="52"/>
        <v>47837000</v>
      </c>
      <c r="H615" s="153">
        <f t="shared" si="52"/>
        <v>880</v>
      </c>
    </row>
    <row r="616" spans="1:8" s="306" customFormat="1" ht="16.5" customHeight="1">
      <c r="A616" s="737">
        <v>32</v>
      </c>
      <c r="B616" s="145" t="s">
        <v>69</v>
      </c>
      <c r="C616" s="144">
        <f aca="true" t="shared" si="53" ref="C616:H616">C424</f>
        <v>0</v>
      </c>
      <c r="D616" s="740">
        <f t="shared" si="53"/>
        <v>0</v>
      </c>
      <c r="E616" s="153">
        <f t="shared" si="53"/>
        <v>0</v>
      </c>
      <c r="F616" s="144">
        <f t="shared" si="53"/>
        <v>0</v>
      </c>
      <c r="G616" s="153">
        <f t="shared" si="53"/>
        <v>0</v>
      </c>
      <c r="H616" s="153">
        <f t="shared" si="53"/>
        <v>0</v>
      </c>
    </row>
    <row r="617" spans="1:8" s="306" customFormat="1" ht="16.5" customHeight="1">
      <c r="A617" s="737">
        <v>33</v>
      </c>
      <c r="B617" s="145" t="s">
        <v>70</v>
      </c>
      <c r="C617" s="144">
        <f aca="true" t="shared" si="54" ref="C617:H617">C444</f>
        <v>1232</v>
      </c>
      <c r="D617" s="740">
        <f t="shared" si="54"/>
        <v>8736.9796</v>
      </c>
      <c r="E617" s="153">
        <f t="shared" si="54"/>
        <v>15201071.214</v>
      </c>
      <c r="F617" s="144">
        <f t="shared" si="54"/>
        <v>7887162048.278</v>
      </c>
      <c r="G617" s="153">
        <f t="shared" si="54"/>
        <v>1764796143</v>
      </c>
      <c r="H617" s="153">
        <f t="shared" si="54"/>
        <v>68322</v>
      </c>
    </row>
    <row r="618" spans="1:8" s="306" customFormat="1" ht="16.5" customHeight="1">
      <c r="A618" s="737">
        <v>34</v>
      </c>
      <c r="B618" s="145" t="s">
        <v>71</v>
      </c>
      <c r="C618" s="144">
        <f aca="true" t="shared" si="55" ref="C618:H618">C451</f>
        <v>293</v>
      </c>
      <c r="D618" s="740">
        <f t="shared" si="55"/>
        <v>351.1384</v>
      </c>
      <c r="E618" s="153">
        <f t="shared" si="55"/>
        <v>1085967.162</v>
      </c>
      <c r="F618" s="144">
        <f t="shared" si="55"/>
        <v>1628950743</v>
      </c>
      <c r="G618" s="153">
        <f t="shared" si="55"/>
        <v>260632119</v>
      </c>
      <c r="H618" s="153">
        <f t="shared" si="55"/>
        <v>2375</v>
      </c>
    </row>
    <row r="619" spans="1:8" s="306" customFormat="1" ht="16.5" customHeight="1">
      <c r="A619" s="737">
        <v>35</v>
      </c>
      <c r="B619" s="145" t="s">
        <v>43</v>
      </c>
      <c r="C619" s="144">
        <f>C469</f>
        <v>75</v>
      </c>
      <c r="D619" s="740">
        <f>D469</f>
        <v>910.1635</v>
      </c>
      <c r="E619" s="144">
        <f>E469</f>
        <v>723215.1100000001</v>
      </c>
      <c r="F619" s="144">
        <f>F469</f>
        <v>392235175.5</v>
      </c>
      <c r="G619" s="144">
        <f>G469</f>
        <v>53232150</v>
      </c>
      <c r="H619" s="144">
        <f>H469</f>
        <v>1281</v>
      </c>
    </row>
    <row r="620" spans="1:8" s="306" customFormat="1" ht="16.5" customHeight="1">
      <c r="A620" s="737">
        <v>36</v>
      </c>
      <c r="B620" s="145" t="s">
        <v>72</v>
      </c>
      <c r="C620" s="144">
        <f aca="true" t="shared" si="56" ref="C620:H620">C477</f>
        <v>15</v>
      </c>
      <c r="D620" s="740">
        <f t="shared" si="56"/>
        <v>33.74</v>
      </c>
      <c r="E620" s="153">
        <f t="shared" si="56"/>
        <v>35</v>
      </c>
      <c r="F620" s="144">
        <f t="shared" si="56"/>
        <v>24500</v>
      </c>
      <c r="G620" s="153">
        <f t="shared" si="56"/>
        <v>413000</v>
      </c>
      <c r="H620" s="153">
        <f t="shared" si="56"/>
        <v>4</v>
      </c>
    </row>
    <row r="621" spans="1:8" s="306" customFormat="1" ht="16.5" customHeight="1">
      <c r="A621" s="737">
        <v>37</v>
      </c>
      <c r="B621" s="145" t="s">
        <v>45</v>
      </c>
      <c r="C621" s="144">
        <f>C494</f>
        <v>195</v>
      </c>
      <c r="D621" s="740">
        <f>D494</f>
        <v>9119.822200000002</v>
      </c>
      <c r="E621" s="144">
        <f>E494</f>
        <v>952849.0079999999</v>
      </c>
      <c r="F621" s="144">
        <f>F494</f>
        <v>703036097.5</v>
      </c>
      <c r="G621" s="144">
        <f>G494</f>
        <v>209425458</v>
      </c>
      <c r="H621" s="144">
        <f>H494</f>
        <v>2772</v>
      </c>
    </row>
    <row r="622" spans="1:8" s="306" customFormat="1" ht="16.5" customHeight="1">
      <c r="A622" s="737">
        <v>38</v>
      </c>
      <c r="B622" s="145" t="s">
        <v>73</v>
      </c>
      <c r="C622" s="144">
        <f aca="true" t="shared" si="57" ref="C622:H622">C501</f>
        <v>0</v>
      </c>
      <c r="D622" s="740">
        <f t="shared" si="57"/>
        <v>0</v>
      </c>
      <c r="E622" s="153">
        <f t="shared" si="57"/>
        <v>0</v>
      </c>
      <c r="F622" s="144">
        <f t="shared" si="57"/>
        <v>0</v>
      </c>
      <c r="G622" s="153">
        <f t="shared" si="57"/>
        <v>0</v>
      </c>
      <c r="H622" s="153">
        <f t="shared" si="57"/>
        <v>0</v>
      </c>
    </row>
    <row r="623" spans="1:8" s="306" customFormat="1" ht="16.5" customHeight="1">
      <c r="A623" s="148"/>
      <c r="B623" s="145" t="s">
        <v>74</v>
      </c>
      <c r="C623" s="144">
        <f>C539</f>
        <v>0</v>
      </c>
      <c r="D623" s="740">
        <v>0</v>
      </c>
      <c r="E623" s="153">
        <v>0</v>
      </c>
      <c r="F623" s="153">
        <v>0</v>
      </c>
      <c r="G623" s="153">
        <f>G539</f>
        <v>899020502</v>
      </c>
      <c r="H623" s="153">
        <v>0</v>
      </c>
    </row>
    <row r="624" spans="1:8" s="306" customFormat="1" ht="16.5" customHeight="1">
      <c r="A624" s="148"/>
      <c r="B624" s="145" t="s">
        <v>48</v>
      </c>
      <c r="C624" s="153">
        <f>C577</f>
        <v>0</v>
      </c>
      <c r="D624" s="740">
        <v>0</v>
      </c>
      <c r="E624" s="153">
        <v>0</v>
      </c>
      <c r="F624" s="153">
        <v>0</v>
      </c>
      <c r="G624" s="153">
        <f>G577</f>
        <v>1532249996</v>
      </c>
      <c r="H624" s="153">
        <v>0</v>
      </c>
    </row>
    <row r="625" spans="1:8" ht="16.5" customHeight="1">
      <c r="A625" s="735"/>
      <c r="B625" s="736" t="s">
        <v>49</v>
      </c>
      <c r="C625" s="292">
        <f>SUM(C585:C624)</f>
        <v>15318</v>
      </c>
      <c r="D625" s="292">
        <f>SUM(D585:D624)</f>
        <v>178385.5716999999</v>
      </c>
      <c r="E625" s="292">
        <f>SUM(E585:E624)</f>
        <v>285493435.87899995</v>
      </c>
      <c r="F625" s="292">
        <f>SUM(F585:F624)</f>
        <v>100990285032.851</v>
      </c>
      <c r="G625" s="292">
        <f>SUM(G585:G624)</f>
        <v>17073242432</v>
      </c>
      <c r="H625" s="292">
        <f>SUM(H585:H624)</f>
        <v>238817</v>
      </c>
    </row>
    <row r="626" spans="1:8" ht="15">
      <c r="A626" s="91"/>
      <c r="B626" s="91"/>
      <c r="C626" s="91"/>
      <c r="D626" s="91"/>
      <c r="E626" s="91"/>
      <c r="F626" s="91"/>
      <c r="G626" s="91"/>
      <c r="H626" s="91"/>
    </row>
  </sheetData>
  <sheetProtection sheet="1" objects="1" scenarios="1"/>
  <mergeCells count="150">
    <mergeCell ref="A542:A543"/>
    <mergeCell ref="B542:B543"/>
    <mergeCell ref="A579:H579"/>
    <mergeCell ref="A580:H580"/>
    <mergeCell ref="A581:H581"/>
    <mergeCell ref="A583:A584"/>
    <mergeCell ref="B583:B584"/>
    <mergeCell ref="A494:B494"/>
    <mergeCell ref="A497:A498"/>
    <mergeCell ref="B497:B498"/>
    <mergeCell ref="A501:B501"/>
    <mergeCell ref="A504:A505"/>
    <mergeCell ref="B504:B505"/>
    <mergeCell ref="A577:B577"/>
    <mergeCell ref="A469:B469"/>
    <mergeCell ref="A472:A473"/>
    <mergeCell ref="B472:B473"/>
    <mergeCell ref="A477:B477"/>
    <mergeCell ref="D479:E479"/>
    <mergeCell ref="A480:A481"/>
    <mergeCell ref="B480:B481"/>
    <mergeCell ref="A444:B444"/>
    <mergeCell ref="A447:A448"/>
    <mergeCell ref="B447:B448"/>
    <mergeCell ref="A451:B451"/>
    <mergeCell ref="D453:E453"/>
    <mergeCell ref="A454:A455"/>
    <mergeCell ref="B454:B455"/>
    <mergeCell ref="A418:B418"/>
    <mergeCell ref="A421:A422"/>
    <mergeCell ref="B421:B422"/>
    <mergeCell ref="A424:B424"/>
    <mergeCell ref="A428:A429"/>
    <mergeCell ref="B428:B429"/>
    <mergeCell ref="A392:B392"/>
    <mergeCell ref="A394:H394"/>
    <mergeCell ref="A395:A396"/>
    <mergeCell ref="B395:B396"/>
    <mergeCell ref="A410:B410"/>
    <mergeCell ref="A413:A414"/>
    <mergeCell ref="B413:B414"/>
    <mergeCell ref="A378:H378"/>
    <mergeCell ref="A379:A380"/>
    <mergeCell ref="B379:B380"/>
    <mergeCell ref="A382:B382"/>
    <mergeCell ref="A385:A386"/>
    <mergeCell ref="B385:B386"/>
    <mergeCell ref="A348:A349"/>
    <mergeCell ref="B348:B349"/>
    <mergeCell ref="A359:B359"/>
    <mergeCell ref="A362:A363"/>
    <mergeCell ref="B362:B363"/>
    <mergeCell ref="A376:B376"/>
    <mergeCell ref="A334:B334"/>
    <mergeCell ref="A336:H336"/>
    <mergeCell ref="A337:A338"/>
    <mergeCell ref="B337:B338"/>
    <mergeCell ref="A345:B345"/>
    <mergeCell ref="A347:H347"/>
    <mergeCell ref="A317:A318"/>
    <mergeCell ref="B317:B318"/>
    <mergeCell ref="A321:B321"/>
    <mergeCell ref="A323:H323"/>
    <mergeCell ref="A324:A325"/>
    <mergeCell ref="B324:B325"/>
    <mergeCell ref="A306:B306"/>
    <mergeCell ref="A308:H308"/>
    <mergeCell ref="A309:A310"/>
    <mergeCell ref="B309:B310"/>
    <mergeCell ref="A314:B314"/>
    <mergeCell ref="A316:H316"/>
    <mergeCell ref="A244:B244"/>
    <mergeCell ref="A247:A248"/>
    <mergeCell ref="B247:B248"/>
    <mergeCell ref="A270:B270"/>
    <mergeCell ref="A272:H272"/>
    <mergeCell ref="A273:A274"/>
    <mergeCell ref="B273:B274"/>
    <mergeCell ref="A184:A185"/>
    <mergeCell ref="B184:B185"/>
    <mergeCell ref="A218:A219"/>
    <mergeCell ref="B218:B219"/>
    <mergeCell ref="A234:B234"/>
    <mergeCell ref="A237:A238"/>
    <mergeCell ref="B237:B238"/>
    <mergeCell ref="A169:B169"/>
    <mergeCell ref="A177:H177"/>
    <mergeCell ref="A178:A179"/>
    <mergeCell ref="B178:B179"/>
    <mergeCell ref="A181:B181"/>
    <mergeCell ref="D183:E183"/>
    <mergeCell ref="A217:H217"/>
    <mergeCell ref="A236:H236"/>
    <mergeCell ref="A171:H171"/>
    <mergeCell ref="A172:A173"/>
    <mergeCell ref="B172:B173"/>
    <mergeCell ref="A175:B175"/>
    <mergeCell ref="A135:B135"/>
    <mergeCell ref="A139:A140"/>
    <mergeCell ref="B139:B140"/>
    <mergeCell ref="A157:B157"/>
    <mergeCell ref="A159:H159"/>
    <mergeCell ref="A160:A161"/>
    <mergeCell ref="B160:B161"/>
    <mergeCell ref="A120:A121"/>
    <mergeCell ref="B120:B121"/>
    <mergeCell ref="A124:B124"/>
    <mergeCell ref="B126:F126"/>
    <mergeCell ref="A127:A128"/>
    <mergeCell ref="B127:B128"/>
    <mergeCell ref="A101:B101"/>
    <mergeCell ref="D103:E103"/>
    <mergeCell ref="A104:A105"/>
    <mergeCell ref="B104:B105"/>
    <mergeCell ref="A117:B117"/>
    <mergeCell ref="A119:H119"/>
    <mergeCell ref="A82:B82"/>
    <mergeCell ref="A85:A86"/>
    <mergeCell ref="B85:B86"/>
    <mergeCell ref="A89:B89"/>
    <mergeCell ref="A91:H91"/>
    <mergeCell ref="A92:A93"/>
    <mergeCell ref="B92:B93"/>
    <mergeCell ref="A61:B61"/>
    <mergeCell ref="A63:H63"/>
    <mergeCell ref="A64:A65"/>
    <mergeCell ref="B64:B65"/>
    <mergeCell ref="A75:B75"/>
    <mergeCell ref="A78:A79"/>
    <mergeCell ref="B78:B79"/>
    <mergeCell ref="A23:B23"/>
    <mergeCell ref="A26:A27"/>
    <mergeCell ref="B26:B27"/>
    <mergeCell ref="A48:B48"/>
    <mergeCell ref="A50:H50"/>
    <mergeCell ref="A51:A52"/>
    <mergeCell ref="B51:B52"/>
    <mergeCell ref="A10:B10"/>
    <mergeCell ref="A12:H12"/>
    <mergeCell ref="A13:A14"/>
    <mergeCell ref="B13:B14"/>
    <mergeCell ref="A16:B16"/>
    <mergeCell ref="A19:A20"/>
    <mergeCell ref="B19:B20"/>
    <mergeCell ref="A1:H1"/>
    <mergeCell ref="A2:H2"/>
    <mergeCell ref="A3:H3"/>
    <mergeCell ref="A5:H5"/>
    <mergeCell ref="A6:A7"/>
    <mergeCell ref="B6:B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7">
      <selection activeCell="B44" sqref="B44"/>
    </sheetView>
  </sheetViews>
  <sheetFormatPr defaultColWidth="9.140625" defaultRowHeight="15"/>
  <cols>
    <col min="1" max="1" width="8.00390625" style="0" customWidth="1"/>
    <col min="2" max="2" width="26.140625" style="0" customWidth="1"/>
    <col min="3" max="3" width="9.140625" style="0" customWidth="1"/>
    <col min="4" max="4" width="12.28125" style="0" customWidth="1"/>
    <col min="5" max="5" width="11.28125" style="0" customWidth="1"/>
    <col min="6" max="6" width="12.8515625" style="0" customWidth="1"/>
    <col min="7" max="7" width="12.57421875" style="0" customWidth="1"/>
    <col min="8" max="8" width="13.00390625" style="0" customWidth="1"/>
  </cols>
  <sheetData>
    <row r="1" spans="1:8" ht="34.5">
      <c r="A1" s="807" t="s">
        <v>0</v>
      </c>
      <c r="B1" s="807"/>
      <c r="C1" s="807"/>
      <c r="D1" s="807"/>
      <c r="E1" s="807"/>
      <c r="F1" s="807"/>
      <c r="G1" s="807"/>
      <c r="H1" s="807"/>
    </row>
    <row r="2" spans="1:8" ht="27">
      <c r="A2" s="808" t="s">
        <v>50</v>
      </c>
      <c r="B2" s="808"/>
      <c r="C2" s="808"/>
      <c r="D2" s="808"/>
      <c r="E2" s="808"/>
      <c r="F2" s="808"/>
      <c r="G2" s="808"/>
      <c r="H2" s="808"/>
    </row>
    <row r="3" spans="1:8" ht="25.5">
      <c r="A3" s="809" t="s">
        <v>303</v>
      </c>
      <c r="B3" s="809"/>
      <c r="C3" s="809"/>
      <c r="D3" s="809"/>
      <c r="E3" s="809"/>
      <c r="F3" s="809"/>
      <c r="G3" s="809"/>
      <c r="H3" s="809"/>
    </row>
    <row r="4" spans="1:8" ht="25.5">
      <c r="A4" s="806"/>
      <c r="B4" s="806"/>
      <c r="C4" s="806"/>
      <c r="D4" s="806"/>
      <c r="E4" s="806"/>
      <c r="F4" s="806"/>
      <c r="G4" s="806"/>
      <c r="H4" s="806"/>
    </row>
    <row r="5" spans="1:8" ht="16.5">
      <c r="A5" s="810" t="s">
        <v>2</v>
      </c>
      <c r="B5" s="812" t="s">
        <v>3</v>
      </c>
      <c r="C5" s="290" t="s">
        <v>4</v>
      </c>
      <c r="D5" s="290" t="s">
        <v>5</v>
      </c>
      <c r="E5" s="290" t="s">
        <v>6</v>
      </c>
      <c r="F5" s="290" t="s">
        <v>7</v>
      </c>
      <c r="G5" s="290" t="s">
        <v>8</v>
      </c>
      <c r="H5" s="290" t="s">
        <v>9</v>
      </c>
    </row>
    <row r="6" spans="1:8" ht="15.75">
      <c r="A6" s="811"/>
      <c r="B6" s="813"/>
      <c r="C6" s="291" t="s">
        <v>10</v>
      </c>
      <c r="D6" s="291" t="s">
        <v>51</v>
      </c>
      <c r="E6" s="291" t="s">
        <v>365</v>
      </c>
      <c r="F6" s="291" t="s">
        <v>363</v>
      </c>
      <c r="G6" s="291" t="s">
        <v>362</v>
      </c>
      <c r="H6" s="291" t="s">
        <v>12</v>
      </c>
    </row>
    <row r="7" spans="1:8" s="507" customFormat="1" ht="16.5" customHeight="1">
      <c r="A7" s="504">
        <v>1</v>
      </c>
      <c r="B7" s="517" t="s">
        <v>22</v>
      </c>
      <c r="C7" s="140">
        <f>'Minor Minerals'!C9</f>
        <v>116</v>
      </c>
      <c r="D7" s="141">
        <f>'Minor Minerals'!D9</f>
        <v>5362.75</v>
      </c>
      <c r="E7" s="141">
        <f>'Minor Minerals'!E9/100000</f>
        <v>34.02161</v>
      </c>
      <c r="F7" s="141">
        <f>'Minor Minerals'!F9/10000000</f>
        <v>238.15127</v>
      </c>
      <c r="G7" s="141">
        <f>'Minor Minerals'!G9/100000</f>
        <v>2060.79292</v>
      </c>
      <c r="H7" s="140">
        <f>'Minor Minerals'!H9</f>
        <v>700</v>
      </c>
    </row>
    <row r="8" spans="1:8" s="507" customFormat="1" ht="16.5" customHeight="1">
      <c r="A8" s="504">
        <v>2</v>
      </c>
      <c r="B8" s="517" t="s">
        <v>23</v>
      </c>
      <c r="C8" s="140">
        <f>'Minor Minerals'!C15</f>
        <v>1</v>
      </c>
      <c r="D8" s="141">
        <f>'Minor Minerals'!D15</f>
        <v>31</v>
      </c>
      <c r="E8" s="141">
        <f>'Minor Minerals'!E15/100000</f>
        <v>0.035</v>
      </c>
      <c r="F8" s="141">
        <f>'Minor Minerals'!F15/10000000</f>
        <v>0.25025</v>
      </c>
      <c r="G8" s="141">
        <f>'Minor Minerals'!G15/100000</f>
        <v>3</v>
      </c>
      <c r="H8" s="140">
        <f>'Minor Minerals'!H15</f>
        <v>11</v>
      </c>
    </row>
    <row r="9" spans="1:8" s="507" customFormat="1" ht="16.5" customHeight="1">
      <c r="A9" s="504">
        <v>3</v>
      </c>
      <c r="B9" s="517" t="s">
        <v>52</v>
      </c>
      <c r="C9" s="522">
        <f>'Minor Minerals'!C22</f>
        <v>29</v>
      </c>
      <c r="D9" s="523">
        <f>'Minor Minerals'!D22</f>
        <v>54.445</v>
      </c>
      <c r="E9" s="523">
        <f>'Minor Minerals'!E22/100000</f>
        <v>1.67017</v>
      </c>
      <c r="F9" s="523">
        <f>'Minor Minerals'!F22/10000000</f>
        <v>4.492555</v>
      </c>
      <c r="G9" s="523">
        <f>'Minor Minerals'!G22/100000</f>
        <v>305.10988</v>
      </c>
      <c r="H9" s="522">
        <f>'Minor Minerals'!H22</f>
        <v>135</v>
      </c>
    </row>
    <row r="10" spans="1:8" s="507" customFormat="1" ht="16.5" customHeight="1">
      <c r="A10" s="504">
        <v>4</v>
      </c>
      <c r="B10" s="517" t="s">
        <v>53</v>
      </c>
      <c r="C10" s="522">
        <f>'Minor Minerals'!C50</f>
        <v>11</v>
      </c>
      <c r="D10" s="523">
        <f>'Minor Minerals'!D50</f>
        <v>201.53</v>
      </c>
      <c r="E10" s="523">
        <f>'Minor Minerals'!E50/100000</f>
        <v>180.18397399999998</v>
      </c>
      <c r="F10" s="523">
        <f>'Minor Minerals'!F50/10000000</f>
        <v>1206.539285</v>
      </c>
      <c r="G10" s="523">
        <f>'Minor Minerals'!G50/100000</f>
        <v>5648.95999</v>
      </c>
      <c r="H10" s="522">
        <f>'Minor Minerals'!H50</f>
        <v>10816</v>
      </c>
    </row>
    <row r="11" spans="1:8" s="507" customFormat="1" ht="16.5" customHeight="1">
      <c r="A11" s="504">
        <v>5</v>
      </c>
      <c r="B11" s="517" t="s">
        <v>24</v>
      </c>
      <c r="C11" s="522">
        <f>'Minor Minerals'!C65</f>
        <v>39</v>
      </c>
      <c r="D11" s="523">
        <f>'Minor Minerals'!D65</f>
        <v>888.763</v>
      </c>
      <c r="E11" s="523">
        <f>'Minor Minerals'!E65/100000</f>
        <v>0.67655</v>
      </c>
      <c r="F11" s="523">
        <f>'Minor Minerals'!F65/10000000</f>
        <v>3.987415</v>
      </c>
      <c r="G11" s="523">
        <f>'Minor Minerals'!G65/100000</f>
        <v>111.66082</v>
      </c>
      <c r="H11" s="522">
        <f>'Minor Minerals'!H65</f>
        <v>634</v>
      </c>
    </row>
    <row r="12" spans="1:8" s="507" customFormat="1" ht="16.5" customHeight="1">
      <c r="A12" s="504">
        <v>6</v>
      </c>
      <c r="B12" s="517" t="s">
        <v>25</v>
      </c>
      <c r="C12" s="522">
        <f>'Minor Minerals'!C83</f>
        <v>265</v>
      </c>
      <c r="D12" s="523">
        <f>'Minor Minerals'!D83</f>
        <v>4073.8984</v>
      </c>
      <c r="E12" s="523">
        <f>'Minor Minerals'!E83/100000</f>
        <v>66.5963683</v>
      </c>
      <c r="F12" s="523">
        <f>'Minor Minerals'!F83/10000000</f>
        <v>239.50291409300004</v>
      </c>
      <c r="G12" s="523">
        <f>'Minor Minerals'!G83/100000</f>
        <v>1063.75613</v>
      </c>
      <c r="H12" s="522">
        <f>'Minor Minerals'!H83</f>
        <v>3667</v>
      </c>
    </row>
    <row r="13" spans="1:8" s="507" customFormat="1" ht="16.5" customHeight="1">
      <c r="A13" s="504">
        <v>7</v>
      </c>
      <c r="B13" s="517" t="s">
        <v>54</v>
      </c>
      <c r="C13" s="522">
        <f>'Minor Minerals'!C90</f>
        <v>2</v>
      </c>
      <c r="D13" s="523">
        <f>'Minor Minerals'!D90</f>
        <v>1.71</v>
      </c>
      <c r="E13" s="524">
        <f>'Minor Minerals'!E90/100000</f>
        <v>0.00034</v>
      </c>
      <c r="F13" s="524">
        <f>'Minor Minerals'!F90/10000000</f>
        <v>0.000459</v>
      </c>
      <c r="G13" s="524">
        <f>'Minor Minerals'!G90/100000</f>
        <v>1.04</v>
      </c>
      <c r="H13" s="522">
        <f>'Minor Minerals'!H90</f>
        <v>9</v>
      </c>
    </row>
    <row r="14" spans="1:8" s="507" customFormat="1" ht="16.5" customHeight="1">
      <c r="A14" s="504">
        <v>8</v>
      </c>
      <c r="B14" s="517" t="s">
        <v>55</v>
      </c>
      <c r="C14" s="522">
        <f>'Minor Minerals'!C97</f>
        <v>30</v>
      </c>
      <c r="D14" s="523">
        <f>'Minor Minerals'!D97</f>
        <v>30.55</v>
      </c>
      <c r="E14" s="523">
        <f>'Minor Minerals'!E97/100000</f>
        <v>1.1011666</v>
      </c>
      <c r="F14" s="523">
        <f>'Minor Minerals'!F97/10000000</f>
        <v>3.8540831</v>
      </c>
      <c r="G14" s="523">
        <f>'Minor Minerals'!G97/100000</f>
        <v>67.79832</v>
      </c>
      <c r="H14" s="522">
        <f>'Minor Minerals'!H97</f>
        <v>1053</v>
      </c>
    </row>
    <row r="15" spans="1:8" s="507" customFormat="1" ht="16.5" customHeight="1">
      <c r="A15" s="504">
        <v>9</v>
      </c>
      <c r="B15" s="517" t="s">
        <v>26</v>
      </c>
      <c r="C15" s="522">
        <f>'Minor Minerals'!C110</f>
        <v>15</v>
      </c>
      <c r="D15" s="523">
        <f>'Minor Minerals'!D110</f>
        <v>936.9200999999999</v>
      </c>
      <c r="E15" s="523">
        <f>'Minor Minerals'!E110/100000</f>
        <v>5.5713319</v>
      </c>
      <c r="F15" s="523">
        <f>'Minor Minerals'!F110/10000000</f>
        <v>27.7006827</v>
      </c>
      <c r="G15" s="523">
        <f>'Minor Minerals'!G110/100000</f>
        <v>437.3075</v>
      </c>
      <c r="H15" s="522">
        <f>'Minor Minerals'!H110</f>
        <v>651</v>
      </c>
    </row>
    <row r="16" spans="1:8" s="507" customFormat="1" ht="16.5" customHeight="1">
      <c r="A16" s="504">
        <v>10</v>
      </c>
      <c r="B16" s="517" t="s">
        <v>40</v>
      </c>
      <c r="C16" s="522">
        <f>'Minor Minerals'!C129</f>
        <v>1427</v>
      </c>
      <c r="D16" s="523">
        <f>'Minor Minerals'!D129</f>
        <v>7421.182000000001</v>
      </c>
      <c r="E16" s="523">
        <f>'Minor Minerals'!E129/100000</f>
        <v>25.1778306</v>
      </c>
      <c r="F16" s="523">
        <f>'Minor Minerals'!F129/10000000</f>
        <v>87.618208474</v>
      </c>
      <c r="G16" s="523">
        <f>'Minor Minerals'!G129/100000</f>
        <v>2073.950945</v>
      </c>
      <c r="H16" s="522">
        <f>'Minor Minerals'!H129</f>
        <v>5547</v>
      </c>
    </row>
    <row r="17" spans="1:8" s="507" customFormat="1" ht="16.5" customHeight="1">
      <c r="A17" s="504">
        <v>11</v>
      </c>
      <c r="B17" s="517" t="s">
        <v>27</v>
      </c>
      <c r="C17" s="522">
        <f>'Minor Minerals'!C136</f>
        <v>4</v>
      </c>
      <c r="D17" s="523">
        <f>'Minor Minerals'!D136</f>
        <v>64.77</v>
      </c>
      <c r="E17" s="523">
        <f>'Minor Minerals'!E136</f>
        <v>0</v>
      </c>
      <c r="F17" s="523">
        <f>'Minor Minerals'!F136</f>
        <v>0</v>
      </c>
      <c r="G17" s="523">
        <f>'Minor Minerals'!G136/100000</f>
        <v>0.11</v>
      </c>
      <c r="H17" s="522">
        <f>'Minor Minerals'!H136</f>
        <v>0</v>
      </c>
    </row>
    <row r="18" spans="1:8" s="507" customFormat="1" ht="16.5" customHeight="1">
      <c r="A18" s="504">
        <v>12</v>
      </c>
      <c r="B18" s="517" t="s">
        <v>56</v>
      </c>
      <c r="C18" s="522">
        <f>'Minor Minerals'!C147</f>
        <v>20</v>
      </c>
      <c r="D18" s="523">
        <f>'Minor Minerals'!D147</f>
        <v>206.20999999999998</v>
      </c>
      <c r="E18" s="523">
        <f>'Minor Minerals'!E147/100000</f>
        <v>0.13292</v>
      </c>
      <c r="F18" s="523">
        <f>'Minor Minerals'!F147/10000000</f>
        <v>0.5400965</v>
      </c>
      <c r="G18" s="523">
        <f>'Minor Minerals'!G147/100000</f>
        <v>25.26875</v>
      </c>
      <c r="H18" s="522">
        <f>'Minor Minerals'!H147</f>
        <v>72</v>
      </c>
    </row>
    <row r="19" spans="1:8" s="507" customFormat="1" ht="16.5" customHeight="1">
      <c r="A19" s="504">
        <v>13</v>
      </c>
      <c r="B19" s="517" t="s">
        <v>31</v>
      </c>
      <c r="C19" s="522">
        <f>'Minor Minerals'!C155</f>
        <v>1</v>
      </c>
      <c r="D19" s="522">
        <f>'Minor Minerals'!D155</f>
        <v>24.55</v>
      </c>
      <c r="E19" s="525">
        <f>'Minor Minerals'!E155/100000</f>
        <v>0</v>
      </c>
      <c r="F19" s="525">
        <f>'Minor Minerals'!F155/10000000</f>
        <v>0</v>
      </c>
      <c r="G19" s="525">
        <f>'Minor Minerals'!G155/100000</f>
        <v>0.3</v>
      </c>
      <c r="H19" s="522">
        <f>'Minor Minerals'!H155</f>
        <v>0</v>
      </c>
    </row>
    <row r="20" spans="1:8" s="507" customFormat="1" ht="16.5" customHeight="1">
      <c r="A20" s="504">
        <v>14</v>
      </c>
      <c r="B20" s="517" t="s">
        <v>57</v>
      </c>
      <c r="C20" s="522">
        <f>'Minor Minerals'!C181</f>
        <v>1211</v>
      </c>
      <c r="D20" s="523">
        <f>'Minor Minerals'!D181</f>
        <v>2311.028</v>
      </c>
      <c r="E20" s="523">
        <f>'Minor Minerals'!E181/100000</f>
        <v>25.866173999999997</v>
      </c>
      <c r="F20" s="523">
        <f>'Minor Minerals'!F181/10000000</f>
        <v>705.0765423</v>
      </c>
      <c r="G20" s="523">
        <f>'Minor Minerals'!G181/100000</f>
        <v>6775.44369</v>
      </c>
      <c r="H20" s="522">
        <f>'Minor Minerals'!H181</f>
        <v>7810</v>
      </c>
    </row>
    <row r="21" spans="1:8" s="507" customFormat="1" ht="16.5" customHeight="1">
      <c r="A21" s="504">
        <v>15</v>
      </c>
      <c r="B21" s="517" t="s">
        <v>30</v>
      </c>
      <c r="C21" s="522">
        <f>'Minor Minerals'!C193</f>
        <v>63</v>
      </c>
      <c r="D21" s="523">
        <f>'Minor Minerals'!D193</f>
        <v>12751.996</v>
      </c>
      <c r="E21" s="523">
        <f>'Minor Minerals'!E193/100000</f>
        <v>21.387144</v>
      </c>
      <c r="F21" s="523">
        <f>'Minor Minerals'!F193/10000000</f>
        <v>113.9847598</v>
      </c>
      <c r="G21" s="523">
        <f>'Minor Minerals'!G193/100000</f>
        <v>2777.81937</v>
      </c>
      <c r="H21" s="522">
        <f>'Minor Minerals'!H193</f>
        <v>2470</v>
      </c>
    </row>
    <row r="22" spans="1:8" s="507" customFormat="1" ht="16.5" customHeight="1">
      <c r="A22" s="504">
        <v>16</v>
      </c>
      <c r="B22" s="517" t="s">
        <v>328</v>
      </c>
      <c r="C22" s="522">
        <f>'Minor Minerals'!C199</f>
        <v>2</v>
      </c>
      <c r="D22" s="523">
        <f>'Minor Minerals'!D199</f>
        <v>8.0025</v>
      </c>
      <c r="E22" s="523">
        <f>'Minor Minerals'!E199/100000</f>
        <v>0.01325</v>
      </c>
      <c r="F22" s="523">
        <f>'Minor Minerals'!F199/10000000</f>
        <v>0.035775</v>
      </c>
      <c r="G22" s="523">
        <f>'Minor Minerals'!G199/100000</f>
        <v>0.7</v>
      </c>
      <c r="H22" s="522">
        <f>'Minor Minerals'!H199</f>
        <v>30</v>
      </c>
    </row>
    <row r="23" spans="1:8" s="507" customFormat="1" ht="16.5" customHeight="1">
      <c r="A23" s="504">
        <v>17</v>
      </c>
      <c r="B23" s="517" t="s">
        <v>58</v>
      </c>
      <c r="C23" s="522">
        <f>'Minor Minerals'!C243</f>
        <v>99</v>
      </c>
      <c r="D23" s="523">
        <f>'Minor Minerals'!D243</f>
        <v>92913.63559999998</v>
      </c>
      <c r="E23" s="523">
        <f>'Minor Minerals'!E243/100000</f>
        <v>484.67964</v>
      </c>
      <c r="F23" s="523">
        <f>'Minor Minerals'!F243/10000000</f>
        <v>947.688597</v>
      </c>
      <c r="G23" s="523">
        <f>'Minor Minerals'!G243/100000</f>
        <v>23166.38938</v>
      </c>
      <c r="H23" s="522">
        <f>'Minor Minerals'!H243</f>
        <v>17486</v>
      </c>
    </row>
    <row r="24" spans="1:8" s="507" customFormat="1" ht="16.5" customHeight="1">
      <c r="A24" s="504">
        <v>18</v>
      </c>
      <c r="B24" s="517" t="s">
        <v>59</v>
      </c>
      <c r="C24" s="522">
        <f>'Minor Minerals'!C268</f>
        <v>445</v>
      </c>
      <c r="D24" s="523">
        <f>'Minor Minerals'!D268</f>
        <v>9401.830599999998</v>
      </c>
      <c r="E24" s="523">
        <f>'Minor Minerals'!E268/100000</f>
        <v>109.74003300000001</v>
      </c>
      <c r="F24" s="523">
        <f>'Minor Minerals'!F268/10000000</f>
        <v>285.53236999</v>
      </c>
      <c r="G24" s="523">
        <f>'Minor Minerals'!G268/100000</f>
        <v>8511.217</v>
      </c>
      <c r="H24" s="522">
        <f>'Minor Minerals'!H268</f>
        <v>7552</v>
      </c>
    </row>
    <row r="25" spans="1:8" s="507" customFormat="1" ht="16.5" customHeight="1">
      <c r="A25" s="504">
        <v>19</v>
      </c>
      <c r="B25" s="517" t="s">
        <v>60</v>
      </c>
      <c r="C25" s="522">
        <f>'Minor Minerals'!C279</f>
        <v>485</v>
      </c>
      <c r="D25" s="523">
        <f>'Minor Minerals'!D279</f>
        <v>2124.1099999999997</v>
      </c>
      <c r="E25" s="523">
        <f>'Minor Minerals'!E279/100000</f>
        <v>44.6212808</v>
      </c>
      <c r="F25" s="523">
        <f>'Minor Minerals'!F279/10000000</f>
        <v>489.6510212</v>
      </c>
      <c r="G25" s="523">
        <f>'Minor Minerals'!G279/100000</f>
        <v>6379.87899</v>
      </c>
      <c r="H25" s="522">
        <f>'Minor Minerals'!H279</f>
        <v>5348</v>
      </c>
    </row>
    <row r="26" spans="1:8" s="507" customFormat="1" ht="16.5" customHeight="1">
      <c r="A26" s="504">
        <v>20</v>
      </c>
      <c r="B26" s="517" t="s">
        <v>61</v>
      </c>
      <c r="C26" s="522">
        <f>'Minor Minerals'!C313</f>
        <v>1848</v>
      </c>
      <c r="D26" s="523">
        <f>'Minor Minerals'!D313</f>
        <v>3246.0276000000003</v>
      </c>
      <c r="E26" s="523">
        <f>'Minor Minerals'!E313/100000</f>
        <v>156.76901955</v>
      </c>
      <c r="F26" s="523">
        <f>'Minor Minerals'!F313/10000000</f>
        <v>1960.38389335</v>
      </c>
      <c r="G26" s="523">
        <f>'Minor Minerals'!G313/100000</f>
        <v>27916.2858</v>
      </c>
      <c r="H26" s="522">
        <f>'Minor Minerals'!H313</f>
        <v>32894</v>
      </c>
    </row>
    <row r="27" spans="1:8" s="507" customFormat="1" ht="16.5" customHeight="1">
      <c r="A27" s="504">
        <v>21</v>
      </c>
      <c r="B27" s="517" t="s">
        <v>62</v>
      </c>
      <c r="C27" s="522">
        <f>'Minor Minerals'!C364</f>
        <v>5678</v>
      </c>
      <c r="D27" s="523">
        <f>'Minor Minerals'!D364</f>
        <v>6228.8827</v>
      </c>
      <c r="E27" s="523">
        <f>'Minor Minerals'!E364/100000</f>
        <v>1292.881569</v>
      </c>
      <c r="F27" s="523">
        <f>'Minor Minerals'!F364/10000000</f>
        <v>2412.5456797592997</v>
      </c>
      <c r="G27" s="523">
        <f>'Minor Minerals'!G364/100000</f>
        <v>32219.89396</v>
      </c>
      <c r="H27" s="522">
        <f>'Minor Minerals'!H364</f>
        <v>55288</v>
      </c>
    </row>
    <row r="28" spans="1:8" s="507" customFormat="1" ht="16.5" customHeight="1">
      <c r="A28" s="504">
        <v>22</v>
      </c>
      <c r="B28" s="517" t="s">
        <v>36</v>
      </c>
      <c r="C28" s="522">
        <f>'Minor Minerals'!C372</f>
        <v>15</v>
      </c>
      <c r="D28" s="523">
        <f>'Minor Minerals'!D372</f>
        <v>208.10999999999999</v>
      </c>
      <c r="E28" s="523">
        <f>'Minor Minerals'!E372/100000</f>
        <v>0.05513</v>
      </c>
      <c r="F28" s="523">
        <f>'Minor Minerals'!F372/10000000</f>
        <v>0.9381</v>
      </c>
      <c r="G28" s="523">
        <f>'Minor Minerals'!G372/100000</f>
        <v>8.45555</v>
      </c>
      <c r="H28" s="522">
        <f>'Minor Minerals'!H372</f>
        <v>22</v>
      </c>
    </row>
    <row r="29" spans="1:8" s="507" customFormat="1" ht="16.5" customHeight="1">
      <c r="A29" s="504">
        <v>23</v>
      </c>
      <c r="B29" s="517" t="s">
        <v>63</v>
      </c>
      <c r="C29" s="522">
        <f>'Minor Minerals'!C379</f>
        <v>7</v>
      </c>
      <c r="D29" s="523">
        <f>'Minor Minerals'!D379</f>
        <v>1054.4982</v>
      </c>
      <c r="E29" s="523">
        <f>'Minor Minerals'!E379/100000</f>
        <v>0.0134</v>
      </c>
      <c r="F29" s="523">
        <f>'Minor Minerals'!F379/10000000</f>
        <v>0.0804</v>
      </c>
      <c r="G29" s="523">
        <f>'Minor Minerals'!G379/100000</f>
        <v>14.71</v>
      </c>
      <c r="H29" s="522">
        <f>'Minor Minerals'!H379</f>
        <v>20</v>
      </c>
    </row>
    <row r="30" spans="1:8" s="507" customFormat="1" ht="16.5" customHeight="1">
      <c r="A30" s="504">
        <v>24</v>
      </c>
      <c r="B30" s="517" t="s">
        <v>64</v>
      </c>
      <c r="C30" s="522">
        <f>'Minor Minerals'!C394</f>
        <v>7</v>
      </c>
      <c r="D30" s="523">
        <f>'Minor Minerals'!D394</f>
        <v>7</v>
      </c>
      <c r="E30" s="523">
        <f>'Minor Minerals'!E394/100000</f>
        <v>43.82521</v>
      </c>
      <c r="F30" s="523">
        <f>'Minor Minerals'!F394/10000000</f>
        <v>19.749187</v>
      </c>
      <c r="G30" s="523">
        <f>'Minor Minerals'!G394/100000</f>
        <v>287.76894</v>
      </c>
      <c r="H30" s="522">
        <f>'Minor Minerals'!H394</f>
        <v>1185</v>
      </c>
    </row>
    <row r="31" spans="1:8" s="507" customFormat="1" ht="16.5" customHeight="1">
      <c r="A31" s="504">
        <v>25</v>
      </c>
      <c r="B31" s="517" t="s">
        <v>65</v>
      </c>
      <c r="C31" s="522">
        <f>'Minor Minerals'!C405</f>
        <v>0</v>
      </c>
      <c r="D31" s="523">
        <f>'Minor Minerals'!D405</f>
        <v>0</v>
      </c>
      <c r="E31" s="523">
        <f>'Minor Minerals'!E405/100000</f>
        <v>22.7273839</v>
      </c>
      <c r="F31" s="523">
        <f>'Minor Minerals'!F405/10000000</f>
        <v>27.6628319</v>
      </c>
      <c r="G31" s="523">
        <f>'Minor Minerals'!G405/100000</f>
        <v>445.1745</v>
      </c>
      <c r="H31" s="522">
        <f>'Minor Minerals'!H405</f>
        <v>1636</v>
      </c>
    </row>
    <row r="32" spans="1:8" s="507" customFormat="1" ht="16.5" customHeight="1">
      <c r="A32" s="504">
        <v>26</v>
      </c>
      <c r="B32" s="517" t="s">
        <v>37</v>
      </c>
      <c r="C32" s="522">
        <f>'Minor Minerals'!C421</f>
        <v>101</v>
      </c>
      <c r="D32" s="523">
        <f>'Minor Minerals'!D421</f>
        <v>1702.6558</v>
      </c>
      <c r="E32" s="523">
        <f>'Minor Minerals'!E421/100000</f>
        <v>70.41632695</v>
      </c>
      <c r="F32" s="523">
        <f>'Minor Minerals'!F421/10000000</f>
        <v>122.6749271</v>
      </c>
      <c r="G32" s="523">
        <f>'Minor Minerals'!G421/100000</f>
        <v>812.84158</v>
      </c>
      <c r="H32" s="522">
        <f>'Minor Minerals'!H421</f>
        <v>1719</v>
      </c>
    </row>
    <row r="33" spans="1:8" s="507" customFormat="1" ht="16.5" customHeight="1">
      <c r="A33" s="504">
        <v>27</v>
      </c>
      <c r="B33" s="517" t="s">
        <v>66</v>
      </c>
      <c r="C33" s="522">
        <f>'Minor Minerals'!C440</f>
        <v>79</v>
      </c>
      <c r="D33" s="523">
        <f>'Minor Minerals'!D440</f>
        <v>132.33</v>
      </c>
      <c r="E33" s="523">
        <f>'Minor Minerals'!E440/100000</f>
        <v>58.362711950000005</v>
      </c>
      <c r="F33" s="523">
        <f>'Minor Minerals'!F440/10000000</f>
        <v>78.729678691</v>
      </c>
      <c r="G33" s="523">
        <f>'Minor Minerals'!G440/100000</f>
        <v>794.92769</v>
      </c>
      <c r="H33" s="522">
        <f>'Minor Minerals'!H440</f>
        <v>3701</v>
      </c>
    </row>
    <row r="34" spans="1:8" s="507" customFormat="1" ht="16.5" customHeight="1">
      <c r="A34" s="504">
        <v>28</v>
      </c>
      <c r="B34" s="517" t="s">
        <v>38</v>
      </c>
      <c r="C34" s="522">
        <f>'Minor Minerals'!C446</f>
        <v>2</v>
      </c>
      <c r="D34" s="523">
        <f>'Minor Minerals'!D446</f>
        <v>32.08</v>
      </c>
      <c r="E34" s="523">
        <f>'Minor Minerals'!E446/100000</f>
        <v>0.03734</v>
      </c>
      <c r="F34" s="523">
        <f>'Minor Minerals'!F446/10000000</f>
        <v>0.132557</v>
      </c>
      <c r="G34" s="523">
        <f>'Minor Minerals'!G446/100000</f>
        <v>2.8</v>
      </c>
      <c r="H34" s="522">
        <f>'Minor Minerals'!H446</f>
        <v>12</v>
      </c>
    </row>
    <row r="35" spans="1:8" s="507" customFormat="1" ht="16.5" customHeight="1">
      <c r="A35" s="504">
        <v>29</v>
      </c>
      <c r="B35" s="517" t="s">
        <v>67</v>
      </c>
      <c r="C35" s="522">
        <f>'Minor Minerals'!C457</f>
        <v>46</v>
      </c>
      <c r="D35" s="523">
        <f>'Minor Minerals'!D457</f>
        <v>57.8217</v>
      </c>
      <c r="E35" s="523">
        <f>'Minor Minerals'!E457/100000</f>
        <v>0.42135</v>
      </c>
      <c r="F35" s="523">
        <f>'Minor Minerals'!F457/10000000</f>
        <v>0.878785</v>
      </c>
      <c r="G35" s="523">
        <f>'Minor Minerals'!G457/100000</f>
        <v>28.30052</v>
      </c>
      <c r="H35" s="522">
        <f>'Minor Minerals'!H457</f>
        <v>17</v>
      </c>
    </row>
    <row r="36" spans="1:8" s="507" customFormat="1" ht="16.5" customHeight="1">
      <c r="A36" s="504">
        <v>30</v>
      </c>
      <c r="B36" s="517" t="s">
        <v>39</v>
      </c>
      <c r="C36" s="522">
        <f>'Minor Minerals'!C480</f>
        <v>1241</v>
      </c>
      <c r="D36" s="523">
        <f>'Minor Minerals'!D480</f>
        <v>7527.813</v>
      </c>
      <c r="E36" s="523">
        <f>'Minor Minerals'!E480/100000</f>
        <v>13.6512426</v>
      </c>
      <c r="F36" s="523">
        <f>'Minor Minerals'!F480/10000000</f>
        <v>47.5463779</v>
      </c>
      <c r="G36" s="523">
        <f>'Minor Minerals'!G480/100000</f>
        <v>1114.698415</v>
      </c>
      <c r="H36" s="522">
        <f>'Minor Minerals'!H480</f>
        <v>2698</v>
      </c>
    </row>
    <row r="37" spans="1:8" s="507" customFormat="1" ht="16.5" customHeight="1">
      <c r="A37" s="504">
        <v>31</v>
      </c>
      <c r="B37" s="517" t="s">
        <v>68</v>
      </c>
      <c r="C37" s="522">
        <f>'Minor Minerals'!C488</f>
        <v>219</v>
      </c>
      <c r="D37" s="523">
        <f>'Minor Minerals'!D488</f>
        <v>227.85</v>
      </c>
      <c r="E37" s="523">
        <f>'Minor Minerals'!E488/100000</f>
        <v>14.66752</v>
      </c>
      <c r="F37" s="523">
        <f>'Minor Minerals'!F488/10000000</f>
        <v>11.958945</v>
      </c>
      <c r="G37" s="523">
        <f>'Minor Minerals'!G488/100000</f>
        <v>478.37</v>
      </c>
      <c r="H37" s="522">
        <f>'Minor Minerals'!H488</f>
        <v>880</v>
      </c>
    </row>
    <row r="38" spans="1:8" s="507" customFormat="1" ht="16.5" customHeight="1">
      <c r="A38" s="504">
        <v>32</v>
      </c>
      <c r="B38" s="517" t="s">
        <v>69</v>
      </c>
      <c r="C38" s="522">
        <f>'Minor Minerals'!C494</f>
        <v>0</v>
      </c>
      <c r="D38" s="523">
        <f>'Minor Minerals'!D494</f>
        <v>0</v>
      </c>
      <c r="E38" s="523">
        <f>'Minor Minerals'!E494/100000</f>
        <v>0</v>
      </c>
      <c r="F38" s="523">
        <f>'Minor Minerals'!F494/10000000</f>
        <v>0</v>
      </c>
      <c r="G38" s="523">
        <f>'Minor Minerals'!G494/100000</f>
        <v>0</v>
      </c>
      <c r="H38" s="522">
        <f>'Minor Minerals'!H494</f>
        <v>0</v>
      </c>
    </row>
    <row r="39" spans="1:8" s="507" customFormat="1" ht="16.5" customHeight="1">
      <c r="A39" s="504">
        <v>33</v>
      </c>
      <c r="B39" s="517" t="s">
        <v>70</v>
      </c>
      <c r="C39" s="522">
        <f>'Minor Minerals'!C516</f>
        <v>1232</v>
      </c>
      <c r="D39" s="523">
        <f>'Minor Minerals'!D516</f>
        <v>8736.979599999999</v>
      </c>
      <c r="E39" s="523">
        <f>'Minor Minerals'!E516/100000</f>
        <v>152.01071214</v>
      </c>
      <c r="F39" s="523">
        <f>'Minor Minerals'!F516/10000000</f>
        <v>788.7162048278</v>
      </c>
      <c r="G39" s="523">
        <f>'Minor Minerals'!G516/100000</f>
        <v>17647.96143</v>
      </c>
      <c r="H39" s="522">
        <f>'Minor Minerals'!H516</f>
        <v>68322</v>
      </c>
    </row>
    <row r="40" spans="1:8" s="507" customFormat="1" ht="16.5" customHeight="1">
      <c r="A40" s="504">
        <v>34</v>
      </c>
      <c r="B40" s="517" t="s">
        <v>71</v>
      </c>
      <c r="C40" s="522">
        <f>'Minor Minerals'!C524</f>
        <v>293</v>
      </c>
      <c r="D40" s="523">
        <f>'Minor Minerals'!D524</f>
        <v>351.1384</v>
      </c>
      <c r="E40" s="523">
        <f>'Minor Minerals'!E524/100000</f>
        <v>10.85967162</v>
      </c>
      <c r="F40" s="523">
        <f>'Minor Minerals'!F524/10000000</f>
        <v>162.8950743</v>
      </c>
      <c r="G40" s="523">
        <f>'Minor Minerals'!G524/100000</f>
        <v>2606.32119</v>
      </c>
      <c r="H40" s="522">
        <f>'Minor Minerals'!H524</f>
        <v>2375</v>
      </c>
    </row>
    <row r="41" spans="1:8" s="507" customFormat="1" ht="16.5" customHeight="1">
      <c r="A41" s="504">
        <v>35</v>
      </c>
      <c r="B41" s="517" t="s">
        <v>43</v>
      </c>
      <c r="C41" s="522">
        <f>'Minor Minerals'!C543</f>
        <v>75</v>
      </c>
      <c r="D41" s="523">
        <f>'Minor Minerals'!D543</f>
        <v>910.1635</v>
      </c>
      <c r="E41" s="523">
        <f>'Minor Minerals'!E543/100000</f>
        <v>7.232151100000001</v>
      </c>
      <c r="F41" s="523">
        <f>'Minor Minerals'!F543/10000000</f>
        <v>39.22351755</v>
      </c>
      <c r="G41" s="523">
        <f>'Minor Minerals'!G543/100000</f>
        <v>532.3215</v>
      </c>
      <c r="H41" s="522">
        <f>'Minor Minerals'!H543</f>
        <v>1281</v>
      </c>
    </row>
    <row r="42" spans="1:8" s="507" customFormat="1" ht="16.5" customHeight="1">
      <c r="A42" s="504">
        <v>36</v>
      </c>
      <c r="B42" s="517" t="s">
        <v>72</v>
      </c>
      <c r="C42" s="522">
        <f>'Minor Minerals'!C551</f>
        <v>15</v>
      </c>
      <c r="D42" s="523">
        <f>'Minor Minerals'!D551</f>
        <v>33.74</v>
      </c>
      <c r="E42" s="523">
        <f>'Minor Minerals'!E551/100000</f>
        <v>0.00035</v>
      </c>
      <c r="F42" s="523">
        <f>'Minor Minerals'!F551/10000000</f>
        <v>0.00245</v>
      </c>
      <c r="G42" s="523">
        <f>'Minor Minerals'!G551/100000</f>
        <v>4.13</v>
      </c>
      <c r="H42" s="522">
        <f>'Minor Minerals'!H551</f>
        <v>4</v>
      </c>
    </row>
    <row r="43" spans="1:8" s="507" customFormat="1" ht="16.5" customHeight="1">
      <c r="A43" s="504">
        <v>37</v>
      </c>
      <c r="B43" s="517" t="s">
        <v>45</v>
      </c>
      <c r="C43" s="522">
        <f>'Minor Minerals'!C571</f>
        <v>195</v>
      </c>
      <c r="D43" s="523">
        <f>'Minor Minerals'!D571</f>
        <v>9119.822200000002</v>
      </c>
      <c r="E43" s="523">
        <f>'Minor Minerals'!E571/100000</f>
        <v>9.52849008</v>
      </c>
      <c r="F43" s="523">
        <f>'Minor Minerals'!F571/10000000</f>
        <v>70.30360975</v>
      </c>
      <c r="G43" s="523">
        <f>'Minor Minerals'!G571/100000</f>
        <v>2094.25458</v>
      </c>
      <c r="H43" s="522">
        <f>'Minor Minerals'!H571</f>
        <v>2772</v>
      </c>
    </row>
    <row r="44" spans="1:8" s="507" customFormat="1" ht="16.5" customHeight="1">
      <c r="A44" s="504"/>
      <c r="B44" s="517" t="s">
        <v>74</v>
      </c>
      <c r="C44" s="522">
        <f>'Minor Minerals'!C632</f>
        <v>0</v>
      </c>
      <c r="D44" s="523">
        <f>'Minor Minerals'!D632</f>
        <v>0</v>
      </c>
      <c r="E44" s="523">
        <f>'Minor Minerals'!E632/100000</f>
        <v>0</v>
      </c>
      <c r="F44" s="523">
        <f>'Minor Minerals'!F632/10000000</f>
        <v>0</v>
      </c>
      <c r="G44" s="523">
        <f>'Minor Minerals'!G632/100000</f>
        <v>8990.20502</v>
      </c>
      <c r="H44" s="522">
        <f>'Minor Minerals'!H632</f>
        <v>0</v>
      </c>
    </row>
    <row r="45" spans="1:8" s="507" customFormat="1" ht="16.5" customHeight="1">
      <c r="A45" s="504"/>
      <c r="B45" s="517" t="s">
        <v>48</v>
      </c>
      <c r="C45" s="522">
        <f>'Minor Minerals'!C686</f>
        <v>0</v>
      </c>
      <c r="D45" s="523">
        <f>'Minor Minerals'!D686</f>
        <v>0</v>
      </c>
      <c r="E45" s="523">
        <f>'Minor Minerals'!E686/100000</f>
        <v>0</v>
      </c>
      <c r="F45" s="523">
        <f>'Minor Minerals'!F686/10000000</f>
        <v>0</v>
      </c>
      <c r="G45" s="523">
        <f>'Minor Minerals'!G686/100000</f>
        <v>15322.49996</v>
      </c>
      <c r="H45" s="522">
        <f>'Minor Minerals'!H686</f>
        <v>0</v>
      </c>
    </row>
    <row r="46" spans="1:8" s="507" customFormat="1" ht="16.5" customHeight="1">
      <c r="A46" s="526"/>
      <c r="B46" s="526" t="s">
        <v>49</v>
      </c>
      <c r="C46" s="527">
        <f aca="true" t="shared" si="0" ref="C46:H46">SUM(C7:C45)</f>
        <v>15318</v>
      </c>
      <c r="D46" s="528">
        <f t="shared" si="0"/>
        <v>178385.79389999987</v>
      </c>
      <c r="E46" s="528">
        <f t="shared" si="0"/>
        <v>2854.93436209</v>
      </c>
      <c r="F46" s="529">
        <f t="shared" si="0"/>
        <v>10099.028503285102</v>
      </c>
      <c r="G46" s="528">
        <f t="shared" si="0"/>
        <v>170732.42431999996</v>
      </c>
      <c r="H46" s="527">
        <f t="shared" si="0"/>
        <v>238817</v>
      </c>
    </row>
    <row r="49" ht="15">
      <c r="F49" s="170"/>
    </row>
  </sheetData>
  <sheetProtection sheet="1" objects="1" scenarios="1"/>
  <mergeCells count="6">
    <mergeCell ref="A1:H1"/>
    <mergeCell ref="A2:H2"/>
    <mergeCell ref="A3:H3"/>
    <mergeCell ref="A5:A6"/>
    <mergeCell ref="B5:B6"/>
    <mergeCell ref="A4:H4"/>
  </mergeCells>
  <printOptions/>
  <pageMargins left="0.7" right="0.4" top="0.59" bottom="0.55" header="0.3" footer="0.3"/>
  <pageSetup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3"/>
  <sheetViews>
    <sheetView zoomScalePageLayoutView="0" workbookViewId="0" topLeftCell="A1">
      <selection activeCell="D206" sqref="D206"/>
    </sheetView>
  </sheetViews>
  <sheetFormatPr defaultColWidth="9.140625" defaultRowHeight="15"/>
  <cols>
    <col min="1" max="1" width="3.8515625" style="92" customWidth="1"/>
    <col min="2" max="2" width="19.8515625" style="92" customWidth="1"/>
    <col min="3" max="3" width="7.7109375" style="92" customWidth="1"/>
    <col min="4" max="4" width="10.140625" style="92" customWidth="1"/>
    <col min="5" max="5" width="12.7109375" style="92" customWidth="1"/>
    <col min="6" max="6" width="13.57421875" style="92" customWidth="1"/>
    <col min="7" max="7" width="14.00390625" style="92" customWidth="1"/>
    <col min="8" max="8" width="12.8515625" style="92" customWidth="1"/>
    <col min="9" max="10" width="9.140625" style="92" customWidth="1"/>
    <col min="11" max="11" width="12.7109375" style="92" customWidth="1"/>
    <col min="12" max="12" width="10.00390625" style="92" bestFit="1" customWidth="1"/>
    <col min="13" max="13" width="15.28125" style="92" customWidth="1"/>
    <col min="14" max="16384" width="9.140625" style="92" customWidth="1"/>
  </cols>
  <sheetData>
    <row r="1" spans="1:8" ht="36.75">
      <c r="A1" s="834" t="s">
        <v>0</v>
      </c>
      <c r="B1" s="834"/>
      <c r="C1" s="834"/>
      <c r="D1" s="834"/>
      <c r="E1" s="834"/>
      <c r="F1" s="834"/>
      <c r="G1" s="834"/>
      <c r="H1" s="834"/>
    </row>
    <row r="2" spans="1:8" ht="30.75">
      <c r="A2" s="835" t="s">
        <v>75</v>
      </c>
      <c r="B2" s="835"/>
      <c r="C2" s="835"/>
      <c r="D2" s="835"/>
      <c r="E2" s="835"/>
      <c r="F2" s="835"/>
      <c r="G2" s="835"/>
      <c r="H2" s="835"/>
    </row>
    <row r="3" spans="1:8" ht="26.25">
      <c r="A3" s="836" t="s">
        <v>304</v>
      </c>
      <c r="B3" s="836"/>
      <c r="C3" s="836"/>
      <c r="D3" s="836"/>
      <c r="E3" s="836"/>
      <c r="F3" s="836"/>
      <c r="G3" s="836"/>
      <c r="H3" s="836"/>
    </row>
    <row r="4" spans="1:8" ht="18.75">
      <c r="A4" s="837" t="s">
        <v>14</v>
      </c>
      <c r="B4" s="837"/>
      <c r="C4" s="837"/>
      <c r="D4" s="837"/>
      <c r="E4" s="837"/>
      <c r="F4" s="837"/>
      <c r="G4" s="837"/>
      <c r="H4" s="837"/>
    </row>
    <row r="5" spans="1:8" s="488" customFormat="1" ht="16.5" customHeight="1">
      <c r="A5" s="826" t="s">
        <v>2</v>
      </c>
      <c r="B5" s="828" t="s">
        <v>76</v>
      </c>
      <c r="C5" s="264" t="s">
        <v>4</v>
      </c>
      <c r="D5" s="264" t="s">
        <v>5</v>
      </c>
      <c r="E5" s="264" t="s">
        <v>6</v>
      </c>
      <c r="F5" s="264" t="s">
        <v>7</v>
      </c>
      <c r="G5" s="264" t="s">
        <v>8</v>
      </c>
      <c r="H5" s="264" t="s">
        <v>9</v>
      </c>
    </row>
    <row r="6" spans="1:8" s="488" customFormat="1" ht="16.5" customHeight="1">
      <c r="A6" s="827"/>
      <c r="B6" s="829"/>
      <c r="C6" s="4" t="s">
        <v>10</v>
      </c>
      <c r="D6" s="4" t="s">
        <v>77</v>
      </c>
      <c r="E6" s="4" t="s">
        <v>78</v>
      </c>
      <c r="F6" s="57" t="s">
        <v>79</v>
      </c>
      <c r="G6" s="57" t="s">
        <v>79</v>
      </c>
      <c r="H6" s="4" t="s">
        <v>12</v>
      </c>
    </row>
    <row r="7" spans="1:8" s="488" customFormat="1" ht="16.5" customHeight="1">
      <c r="A7" s="143">
        <v>1</v>
      </c>
      <c r="B7" s="23" t="s">
        <v>80</v>
      </c>
      <c r="C7" s="304">
        <f>'Office Major'!C56</f>
        <v>0</v>
      </c>
      <c r="D7" s="304">
        <f>'Office Major'!D56</f>
        <v>0</v>
      </c>
      <c r="E7" s="304">
        <f>'Office Major'!E56</f>
        <v>0</v>
      </c>
      <c r="F7" s="304">
        <f>'Office Major'!F56</f>
        <v>0</v>
      </c>
      <c r="G7" s="304">
        <f>'Office Major'!G56</f>
        <v>0</v>
      </c>
      <c r="H7" s="304">
        <f>'Office Major'!H56</f>
        <v>0</v>
      </c>
    </row>
    <row r="8" spans="1:8" s="488" customFormat="1" ht="16.5" customHeight="1">
      <c r="A8" s="143">
        <v>2</v>
      </c>
      <c r="B8" s="23" t="s">
        <v>81</v>
      </c>
      <c r="C8" s="304">
        <f>'Office Major'!C154</f>
        <v>0</v>
      </c>
      <c r="D8" s="304">
        <f>'Office Major'!D154</f>
        <v>0</v>
      </c>
      <c r="E8" s="304">
        <f>'Office Major'!E154</f>
        <v>0</v>
      </c>
      <c r="F8" s="304">
        <f>'Office Major'!F154</f>
        <v>0</v>
      </c>
      <c r="G8" s="304">
        <f>'Office Major'!G154</f>
        <v>0</v>
      </c>
      <c r="H8" s="304">
        <f>'Office Major'!H154</f>
        <v>0</v>
      </c>
    </row>
    <row r="9" spans="1:8" s="488" customFormat="1" ht="16.5" customHeight="1">
      <c r="A9" s="143">
        <v>3</v>
      </c>
      <c r="B9" s="23" t="s">
        <v>82</v>
      </c>
      <c r="C9" s="143">
        <f>'Office Major'!C202</f>
        <v>0</v>
      </c>
      <c r="D9" s="143">
        <f>'Office Major'!D202</f>
        <v>0</v>
      </c>
      <c r="E9" s="143">
        <f>'Office Major'!E202</f>
        <v>0</v>
      </c>
      <c r="F9" s="143">
        <f>'Office Major'!F202</f>
        <v>0</v>
      </c>
      <c r="G9" s="143">
        <f>'Office Major'!G202</f>
        <v>0</v>
      </c>
      <c r="H9" s="143">
        <f>'Office Major'!H202</f>
        <v>0</v>
      </c>
    </row>
    <row r="10" spans="1:8" s="488" customFormat="1" ht="16.5" customHeight="1">
      <c r="A10" s="823" t="s">
        <v>49</v>
      </c>
      <c r="B10" s="824"/>
      <c r="C10" s="276">
        <f aca="true" t="shared" si="0" ref="C10:H10">SUM(C7:C9)</f>
        <v>0</v>
      </c>
      <c r="D10" s="277">
        <f t="shared" si="0"/>
        <v>0</v>
      </c>
      <c r="E10" s="530">
        <f t="shared" si="0"/>
        <v>0</v>
      </c>
      <c r="F10" s="278">
        <f t="shared" si="0"/>
        <v>0</v>
      </c>
      <c r="G10" s="278">
        <f t="shared" si="0"/>
        <v>0</v>
      </c>
      <c r="H10" s="276">
        <f t="shared" si="0"/>
        <v>0</v>
      </c>
    </row>
    <row r="11" spans="1:8" s="488" customFormat="1" ht="16.5" customHeight="1">
      <c r="A11" s="531"/>
      <c r="B11" s="531"/>
      <c r="C11" s="532"/>
      <c r="D11" s="533"/>
      <c r="E11" s="534"/>
      <c r="F11" s="535"/>
      <c r="G11" s="535"/>
      <c r="H11" s="532"/>
    </row>
    <row r="12" spans="1:8" s="488" customFormat="1" ht="16.5" customHeight="1">
      <c r="A12" s="833" t="s">
        <v>323</v>
      </c>
      <c r="B12" s="833"/>
      <c r="C12" s="833"/>
      <c r="D12" s="833"/>
      <c r="E12" s="833"/>
      <c r="F12" s="833"/>
      <c r="G12" s="833"/>
      <c r="H12" s="833"/>
    </row>
    <row r="13" spans="1:8" s="488" customFormat="1" ht="16.5" customHeight="1">
      <c r="A13" s="105"/>
      <c r="B13" s="105"/>
      <c r="C13" s="106"/>
      <c r="D13" s="107"/>
      <c r="E13" s="105"/>
      <c r="F13" s="105"/>
      <c r="G13" s="105"/>
      <c r="H13" s="105"/>
    </row>
    <row r="14" spans="1:8" s="488" customFormat="1" ht="16.5" customHeight="1">
      <c r="A14" s="826" t="s">
        <v>2</v>
      </c>
      <c r="B14" s="828" t="s">
        <v>76</v>
      </c>
      <c r="C14" s="264" t="s">
        <v>4</v>
      </c>
      <c r="D14" s="264" t="s">
        <v>5</v>
      </c>
      <c r="E14" s="264" t="s">
        <v>6</v>
      </c>
      <c r="F14" s="264" t="s">
        <v>7</v>
      </c>
      <c r="G14" s="264" t="s">
        <v>8</v>
      </c>
      <c r="H14" s="264" t="s">
        <v>9</v>
      </c>
    </row>
    <row r="15" spans="1:8" s="488" customFormat="1" ht="16.5" customHeight="1">
      <c r="A15" s="827"/>
      <c r="B15" s="829"/>
      <c r="C15" s="4" t="s">
        <v>10</v>
      </c>
      <c r="D15" s="4" t="s">
        <v>77</v>
      </c>
      <c r="E15" s="4" t="s">
        <v>78</v>
      </c>
      <c r="F15" s="57" t="s">
        <v>79</v>
      </c>
      <c r="G15" s="57" t="s">
        <v>79</v>
      </c>
      <c r="H15" s="4" t="s">
        <v>12</v>
      </c>
    </row>
    <row r="16" spans="1:8" s="488" customFormat="1" ht="16.5" customHeight="1">
      <c r="A16" s="143">
        <v>1</v>
      </c>
      <c r="B16" s="23" t="s">
        <v>82</v>
      </c>
      <c r="C16" s="143">
        <f>'Office Major'!C201</f>
        <v>1</v>
      </c>
      <c r="D16" s="143">
        <f>'Office Major'!D201</f>
        <v>123.5</v>
      </c>
      <c r="E16" s="143">
        <f>'Office Major'!E201</f>
        <v>3221.49</v>
      </c>
      <c r="F16" s="143">
        <f>'Office Major'!F201</f>
        <v>0</v>
      </c>
      <c r="G16" s="143">
        <f>'Office Major'!G201</f>
        <v>323000</v>
      </c>
      <c r="H16" s="143">
        <f>'Office Major'!H201</f>
        <v>6</v>
      </c>
    </row>
    <row r="17" spans="1:8" s="488" customFormat="1" ht="16.5" customHeight="1">
      <c r="A17" s="832" t="s">
        <v>49</v>
      </c>
      <c r="B17" s="832"/>
      <c r="C17" s="276">
        <f aca="true" t="shared" si="1" ref="C17:H17">SUM(C15:C16)</f>
        <v>1</v>
      </c>
      <c r="D17" s="277">
        <f t="shared" si="1"/>
        <v>123.5</v>
      </c>
      <c r="E17" s="530">
        <f t="shared" si="1"/>
        <v>3221.49</v>
      </c>
      <c r="F17" s="278">
        <f t="shared" si="1"/>
        <v>0</v>
      </c>
      <c r="G17" s="278">
        <f t="shared" si="1"/>
        <v>323000</v>
      </c>
      <c r="H17" s="276">
        <f t="shared" si="1"/>
        <v>6</v>
      </c>
    </row>
    <row r="18" spans="1:8" s="488" customFormat="1" ht="16.5" customHeight="1">
      <c r="A18" s="531"/>
      <c r="B18" s="531"/>
      <c r="C18" s="532"/>
      <c r="D18" s="533"/>
      <c r="E18" s="534"/>
      <c r="F18" s="535"/>
      <c r="G18" s="535"/>
      <c r="H18" s="532"/>
    </row>
    <row r="19" spans="1:8" s="488" customFormat="1" ht="16.5" customHeight="1">
      <c r="A19" s="825" t="s">
        <v>15</v>
      </c>
      <c r="B19" s="825"/>
      <c r="C19" s="825"/>
      <c r="D19" s="825"/>
      <c r="E19" s="825"/>
      <c r="F19" s="825"/>
      <c r="G19" s="825"/>
      <c r="H19" s="825"/>
    </row>
    <row r="20" spans="1:8" s="488" customFormat="1" ht="16.5" customHeight="1">
      <c r="A20" s="826" t="s">
        <v>2</v>
      </c>
      <c r="B20" s="828" t="s">
        <v>76</v>
      </c>
      <c r="C20" s="264" t="s">
        <v>4</v>
      </c>
      <c r="D20" s="264" t="s">
        <v>5</v>
      </c>
      <c r="E20" s="264" t="s">
        <v>6</v>
      </c>
      <c r="F20" s="264" t="s">
        <v>7</v>
      </c>
      <c r="G20" s="264" t="s">
        <v>8</v>
      </c>
      <c r="H20" s="264" t="s">
        <v>9</v>
      </c>
    </row>
    <row r="21" spans="1:8" s="488" customFormat="1" ht="16.5" customHeight="1">
      <c r="A21" s="827"/>
      <c r="B21" s="829"/>
      <c r="C21" s="4" t="s">
        <v>10</v>
      </c>
      <c r="D21" s="4" t="s">
        <v>77</v>
      </c>
      <c r="E21" s="4" t="s">
        <v>78</v>
      </c>
      <c r="F21" s="57" t="s">
        <v>79</v>
      </c>
      <c r="G21" s="57" t="s">
        <v>79</v>
      </c>
      <c r="H21" s="4" t="s">
        <v>12</v>
      </c>
    </row>
    <row r="22" spans="1:8" s="488" customFormat="1" ht="16.5" customHeight="1">
      <c r="A22" s="143">
        <v>1</v>
      </c>
      <c r="B22" s="204" t="s">
        <v>83</v>
      </c>
      <c r="C22" s="192">
        <f>'Office Major'!C109</f>
        <v>3</v>
      </c>
      <c r="D22" s="192">
        <f>'Office Major'!D109</f>
        <v>706.75</v>
      </c>
      <c r="E22" s="192">
        <f>'Office Major'!E109</f>
        <v>1103992</v>
      </c>
      <c r="F22" s="192">
        <f>'Office Major'!F109</f>
        <v>2207984000</v>
      </c>
      <c r="G22" s="192">
        <f>'Office Major'!G109</f>
        <v>169828000</v>
      </c>
      <c r="H22" s="192">
        <f>'Office Major'!H109</f>
        <v>1890</v>
      </c>
    </row>
    <row r="23" spans="1:8" s="488" customFormat="1" ht="16.5" customHeight="1">
      <c r="A23" s="823" t="s">
        <v>49</v>
      </c>
      <c r="B23" s="824"/>
      <c r="C23" s="276">
        <f aca="true" t="shared" si="2" ref="C23:H23">SUM(C22:C22)</f>
        <v>3</v>
      </c>
      <c r="D23" s="277">
        <f t="shared" si="2"/>
        <v>706.75</v>
      </c>
      <c r="E23" s="278">
        <f t="shared" si="2"/>
        <v>1103992</v>
      </c>
      <c r="F23" s="278">
        <f t="shared" si="2"/>
        <v>2207984000</v>
      </c>
      <c r="G23" s="278">
        <f t="shared" si="2"/>
        <v>169828000</v>
      </c>
      <c r="H23" s="276">
        <f t="shared" si="2"/>
        <v>1890</v>
      </c>
    </row>
    <row r="24" spans="1:8" s="488" customFormat="1" ht="16.5" customHeight="1">
      <c r="A24" s="105"/>
      <c r="B24" s="105"/>
      <c r="C24" s="106"/>
      <c r="D24" s="107"/>
      <c r="E24" s="105"/>
      <c r="F24" s="105"/>
      <c r="G24" s="105"/>
      <c r="H24" s="105"/>
    </row>
    <row r="25" spans="1:8" s="488" customFormat="1" ht="16.5" customHeight="1">
      <c r="A25" s="825" t="s">
        <v>84</v>
      </c>
      <c r="B25" s="825"/>
      <c r="C25" s="825"/>
      <c r="D25" s="825"/>
      <c r="E25" s="825"/>
      <c r="F25" s="825"/>
      <c r="G25" s="825"/>
      <c r="H25" s="825"/>
    </row>
    <row r="26" spans="1:8" s="488" customFormat="1" ht="16.5" customHeight="1">
      <c r="A26" s="826" t="s">
        <v>2</v>
      </c>
      <c r="B26" s="828" t="s">
        <v>76</v>
      </c>
      <c r="C26" s="264" t="s">
        <v>4</v>
      </c>
      <c r="D26" s="264" t="s">
        <v>5</v>
      </c>
      <c r="E26" s="264" t="s">
        <v>6</v>
      </c>
      <c r="F26" s="264" t="s">
        <v>7</v>
      </c>
      <c r="G26" s="264" t="s">
        <v>8</v>
      </c>
      <c r="H26" s="264" t="s">
        <v>9</v>
      </c>
    </row>
    <row r="27" spans="1:8" s="488" customFormat="1" ht="16.5" customHeight="1">
      <c r="A27" s="827"/>
      <c r="B27" s="829"/>
      <c r="C27" s="4" t="s">
        <v>10</v>
      </c>
      <c r="D27" s="4" t="s">
        <v>77</v>
      </c>
      <c r="E27" s="4" t="s">
        <v>78</v>
      </c>
      <c r="F27" s="57" t="s">
        <v>79</v>
      </c>
      <c r="G27" s="57" t="s">
        <v>79</v>
      </c>
      <c r="H27" s="4" t="s">
        <v>12</v>
      </c>
    </row>
    <row r="28" spans="1:8" s="488" customFormat="1" ht="16.5" customHeight="1">
      <c r="A28" s="143">
        <v>1</v>
      </c>
      <c r="B28" s="204" t="s">
        <v>85</v>
      </c>
      <c r="C28" s="143">
        <f>'Office Major'!C25</f>
        <v>1</v>
      </c>
      <c r="D28" s="143">
        <f>'Office Major'!D25</f>
        <v>69.367</v>
      </c>
      <c r="E28" s="143">
        <f>'Office Major'!E25</f>
        <v>0</v>
      </c>
      <c r="F28" s="143">
        <f>'Office Major'!F25</f>
        <v>0</v>
      </c>
      <c r="G28" s="143">
        <f>'Office Major'!G25</f>
        <v>0</v>
      </c>
      <c r="H28" s="143">
        <f>'Office Major'!H25</f>
        <v>0</v>
      </c>
    </row>
    <row r="29" spans="1:8" s="488" customFormat="1" ht="16.5" customHeight="1">
      <c r="A29" s="143">
        <v>2</v>
      </c>
      <c r="B29" s="204" t="s">
        <v>80</v>
      </c>
      <c r="C29" s="143">
        <f>'Office Major'!C58</f>
        <v>2</v>
      </c>
      <c r="D29" s="143">
        <f>'Office Major'!D58</f>
        <v>1989.2844</v>
      </c>
      <c r="E29" s="143">
        <f>'Office Major'!E58</f>
        <v>3928951</v>
      </c>
      <c r="F29" s="143">
        <f>'Office Major'!F58</f>
        <v>7857902000</v>
      </c>
      <c r="G29" s="143">
        <f>'Office Major'!G58</f>
        <v>300689234</v>
      </c>
      <c r="H29" s="143">
        <f>'Office Major'!H58</f>
        <v>815</v>
      </c>
    </row>
    <row r="30" spans="1:8" s="488" customFormat="1" ht="16.5" customHeight="1">
      <c r="A30" s="143">
        <v>3</v>
      </c>
      <c r="B30" s="204" t="s">
        <v>86</v>
      </c>
      <c r="C30" s="143">
        <f>'Office Major'!C90</f>
        <v>2</v>
      </c>
      <c r="D30" s="143">
        <f>'Office Major'!D90</f>
        <v>29.482</v>
      </c>
      <c r="E30" s="143">
        <f>'Office Major'!E90</f>
        <v>0</v>
      </c>
      <c r="F30" s="143">
        <f>'Office Major'!F90</f>
        <v>0</v>
      </c>
      <c r="G30" s="143">
        <f>'Office Major'!G90</f>
        <v>0</v>
      </c>
      <c r="H30" s="143">
        <f>'Office Major'!H90</f>
        <v>2</v>
      </c>
    </row>
    <row r="31" spans="1:8" s="488" customFormat="1" ht="16.5" customHeight="1">
      <c r="A31" s="143">
        <v>4</v>
      </c>
      <c r="B31" s="23" t="s">
        <v>83</v>
      </c>
      <c r="C31" s="192">
        <f>'Office Major'!C110</f>
        <v>7</v>
      </c>
      <c r="D31" s="192">
        <f>'Office Major'!D110</f>
        <v>102.96</v>
      </c>
      <c r="E31" s="192">
        <f>'Office Major'!E110</f>
        <v>32694</v>
      </c>
      <c r="F31" s="192">
        <f>'Office Major'!F110</f>
        <v>19616400</v>
      </c>
      <c r="G31" s="192">
        <f>'Office Major'!G110</f>
        <v>1634000</v>
      </c>
      <c r="H31" s="192">
        <f>'Office Major'!H110</f>
        <v>25</v>
      </c>
    </row>
    <row r="32" spans="1:8" s="488" customFormat="1" ht="16.5" customHeight="1">
      <c r="A32" s="143">
        <v>5</v>
      </c>
      <c r="B32" s="204" t="s">
        <v>87</v>
      </c>
      <c r="C32" s="299">
        <f>'Office Major'!C122</f>
        <v>3</v>
      </c>
      <c r="D32" s="299">
        <f>'Office Major'!D122</f>
        <v>14.44</v>
      </c>
      <c r="E32" s="299">
        <f>'Office Major'!E122</f>
        <v>157800</v>
      </c>
      <c r="F32" s="299">
        <f>'Office Major'!F122</f>
        <v>44815200</v>
      </c>
      <c r="G32" s="299">
        <f>'Office Major'!G122</f>
        <v>4734000</v>
      </c>
      <c r="H32" s="299">
        <f>'Office Major'!H122</f>
        <v>150</v>
      </c>
    </row>
    <row r="33" spans="1:8" s="488" customFormat="1" ht="16.5" customHeight="1">
      <c r="A33" s="143">
        <v>6</v>
      </c>
      <c r="B33" s="204" t="s">
        <v>88</v>
      </c>
      <c r="C33" s="299">
        <f>'Office Major'!C143</f>
        <v>2</v>
      </c>
      <c r="D33" s="299">
        <f>'Office Major'!D143</f>
        <v>29.56</v>
      </c>
      <c r="E33" s="299">
        <f>'Office Major'!E143</f>
        <v>14425</v>
      </c>
      <c r="F33" s="299">
        <f>'Office Major'!F143</f>
        <v>28855000</v>
      </c>
      <c r="G33" s="299">
        <f>'Office Major'!G143</f>
        <v>1410000</v>
      </c>
      <c r="H33" s="299">
        <f>'Office Major'!H143</f>
        <v>0</v>
      </c>
    </row>
    <row r="34" spans="1:8" s="488" customFormat="1" ht="16.5" customHeight="1">
      <c r="A34" s="823" t="s">
        <v>49</v>
      </c>
      <c r="B34" s="824"/>
      <c r="C34" s="276">
        <f aca="true" t="shared" si="3" ref="C34:H34">SUM(C28:C33)</f>
        <v>17</v>
      </c>
      <c r="D34" s="277">
        <f t="shared" si="3"/>
        <v>2235.0934</v>
      </c>
      <c r="E34" s="278">
        <f t="shared" si="3"/>
        <v>4133870</v>
      </c>
      <c r="F34" s="278">
        <f t="shared" si="3"/>
        <v>7951188600</v>
      </c>
      <c r="G34" s="278">
        <f t="shared" si="3"/>
        <v>308467234</v>
      </c>
      <c r="H34" s="276">
        <f t="shared" si="3"/>
        <v>992</v>
      </c>
    </row>
    <row r="35" spans="1:8" s="488" customFormat="1" ht="16.5" customHeight="1">
      <c r="A35" s="536"/>
      <c r="B35" s="537"/>
      <c r="C35" s="538"/>
      <c r="D35" s="539"/>
      <c r="E35" s="540"/>
      <c r="F35" s="540"/>
      <c r="G35" s="540"/>
      <c r="H35" s="538"/>
    </row>
    <row r="36" spans="1:8" s="488" customFormat="1" ht="16.5" customHeight="1">
      <c r="A36" s="825" t="s">
        <v>305</v>
      </c>
      <c r="B36" s="825"/>
      <c r="C36" s="825"/>
      <c r="D36" s="825"/>
      <c r="E36" s="825"/>
      <c r="F36" s="825"/>
      <c r="G36" s="825"/>
      <c r="H36" s="825"/>
    </row>
    <row r="37" spans="1:8" s="488" customFormat="1" ht="16.5" customHeight="1">
      <c r="A37" s="826" t="s">
        <v>2</v>
      </c>
      <c r="B37" s="828" t="s">
        <v>76</v>
      </c>
      <c r="C37" s="264" t="s">
        <v>4</v>
      </c>
      <c r="D37" s="264" t="s">
        <v>5</v>
      </c>
      <c r="E37" s="264" t="s">
        <v>6</v>
      </c>
      <c r="F37" s="264" t="s">
        <v>7</v>
      </c>
      <c r="G37" s="264" t="s">
        <v>8</v>
      </c>
      <c r="H37" s="264" t="s">
        <v>9</v>
      </c>
    </row>
    <row r="38" spans="1:8" s="488" customFormat="1" ht="16.5" customHeight="1">
      <c r="A38" s="827"/>
      <c r="B38" s="829"/>
      <c r="C38" s="4" t="s">
        <v>10</v>
      </c>
      <c r="D38" s="4" t="s">
        <v>77</v>
      </c>
      <c r="E38" s="4" t="s">
        <v>78</v>
      </c>
      <c r="F38" s="57" t="s">
        <v>79</v>
      </c>
      <c r="G38" s="57" t="s">
        <v>79</v>
      </c>
      <c r="H38" s="4" t="s">
        <v>12</v>
      </c>
    </row>
    <row r="39" spans="1:8" s="488" customFormat="1" ht="16.5" customHeight="1">
      <c r="A39" s="143">
        <v>1</v>
      </c>
      <c r="B39" s="204" t="s">
        <v>80</v>
      </c>
      <c r="C39" s="67">
        <f>'Office Major'!C54</f>
        <v>1</v>
      </c>
      <c r="D39" s="67">
        <f>'Office Major'!D54</f>
        <v>1200</v>
      </c>
      <c r="E39" s="207">
        <f>'Office Major'!E54</f>
        <v>4704630.692</v>
      </c>
      <c r="F39" s="67">
        <f>'Office Major'!F54</f>
        <v>9879724453.2</v>
      </c>
      <c r="G39" s="67">
        <f>'Office Major'!G54</f>
        <v>7361475687</v>
      </c>
      <c r="H39" s="67">
        <f>'Office Major'!H54</f>
        <v>2681</v>
      </c>
    </row>
    <row r="40" spans="1:8" s="488" customFormat="1" ht="16.5" customHeight="1">
      <c r="A40" s="143">
        <v>2</v>
      </c>
      <c r="B40" s="204" t="s">
        <v>89</v>
      </c>
      <c r="C40" s="121">
        <f>'Office Major'!C150</f>
        <v>1</v>
      </c>
      <c r="D40" s="121">
        <f>'Office Major'!D150</f>
        <v>383.78</v>
      </c>
      <c r="E40" s="121">
        <f>'Office Major'!E150</f>
        <v>0</v>
      </c>
      <c r="F40" s="121">
        <f>'Office Major'!F150</f>
        <v>0</v>
      </c>
      <c r="G40" s="121">
        <f>'Office Major'!G150</f>
        <v>2303000</v>
      </c>
      <c r="H40" s="121">
        <f>'Office Major'!H150</f>
        <v>0</v>
      </c>
    </row>
    <row r="41" spans="1:8" s="488" customFormat="1" ht="16.5" customHeight="1">
      <c r="A41" s="143">
        <v>3</v>
      </c>
      <c r="B41" s="204" t="s">
        <v>82</v>
      </c>
      <c r="C41" s="110">
        <f>'Office Major'!C197</f>
        <v>0</v>
      </c>
      <c r="D41" s="110">
        <f>'Office Major'!D197</f>
        <v>0</v>
      </c>
      <c r="E41" s="110">
        <f>'Office Major'!E197</f>
        <v>0</v>
      </c>
      <c r="F41" s="110">
        <f>'Office Major'!F197</f>
        <v>0</v>
      </c>
      <c r="G41" s="110">
        <f>'Office Major'!G197</f>
        <v>0</v>
      </c>
      <c r="H41" s="110">
        <f>'Office Major'!H197</f>
        <v>0</v>
      </c>
    </row>
    <row r="42" spans="1:8" s="488" customFormat="1" ht="16.5" customHeight="1">
      <c r="A42" s="143">
        <v>4</v>
      </c>
      <c r="B42" s="204" t="s">
        <v>90</v>
      </c>
      <c r="C42" s="192">
        <f>'Office Major'!C175</f>
        <v>2</v>
      </c>
      <c r="D42" s="192">
        <f>'Office Major'!D175</f>
        <v>115</v>
      </c>
      <c r="E42" s="192">
        <f>'Office Major'!E175</f>
        <v>0</v>
      </c>
      <c r="F42" s="192">
        <f>'Office Major'!F175</f>
        <v>0</v>
      </c>
      <c r="G42" s="192">
        <f>'Office Major'!G175</f>
        <v>768000</v>
      </c>
      <c r="H42" s="192">
        <f>'Office Major'!H175</f>
        <v>0</v>
      </c>
    </row>
    <row r="43" spans="1:8" s="488" customFormat="1" ht="16.5" customHeight="1">
      <c r="A43" s="143">
        <v>5</v>
      </c>
      <c r="B43" s="204" t="s">
        <v>91</v>
      </c>
      <c r="C43" s="118">
        <f>'Office Major'!C17</f>
        <v>1</v>
      </c>
      <c r="D43" s="118">
        <f>'Office Major'!D17</f>
        <v>480.45</v>
      </c>
      <c r="E43" s="118">
        <f>'Office Major'!E17</f>
        <v>760100</v>
      </c>
      <c r="F43" s="118">
        <f>'Office Major'!F17</f>
        <v>1596210000</v>
      </c>
      <c r="G43" s="118">
        <f>'Office Major'!G17</f>
        <v>816172350</v>
      </c>
      <c r="H43" s="118">
        <f>'Office Major'!H17</f>
        <v>400</v>
      </c>
    </row>
    <row r="44" spans="1:13" s="488" customFormat="1" ht="16.5" customHeight="1">
      <c r="A44" s="823" t="s">
        <v>49</v>
      </c>
      <c r="B44" s="824"/>
      <c r="C44" s="276">
        <f aca="true" t="shared" si="4" ref="C44:H44">SUM(C39:C43)</f>
        <v>5</v>
      </c>
      <c r="D44" s="277">
        <f t="shared" si="4"/>
        <v>2179.23</v>
      </c>
      <c r="E44" s="278">
        <f t="shared" si="4"/>
        <v>5464730.692</v>
      </c>
      <c r="F44" s="278">
        <f t="shared" si="4"/>
        <v>11475934453.2</v>
      </c>
      <c r="G44" s="278">
        <f t="shared" si="4"/>
        <v>8180719037</v>
      </c>
      <c r="H44" s="276">
        <f t="shared" si="4"/>
        <v>3081</v>
      </c>
      <c r="L44" s="489"/>
      <c r="M44" s="489"/>
    </row>
    <row r="45" spans="1:8" s="488" customFormat="1" ht="16.5" customHeight="1">
      <c r="A45" s="536"/>
      <c r="B45" s="537"/>
      <c r="C45" s="538"/>
      <c r="D45" s="539"/>
      <c r="E45" s="540"/>
      <c r="F45" s="540"/>
      <c r="G45" s="540"/>
      <c r="H45" s="538"/>
    </row>
    <row r="46" spans="1:13" s="488" customFormat="1" ht="16.5" customHeight="1">
      <c r="A46" s="831" t="s">
        <v>326</v>
      </c>
      <c r="B46" s="831"/>
      <c r="C46" s="831"/>
      <c r="D46" s="831"/>
      <c r="E46" s="831"/>
      <c r="F46" s="831"/>
      <c r="G46" s="831"/>
      <c r="H46" s="831"/>
      <c r="M46" s="489"/>
    </row>
    <row r="47" spans="1:8" s="488" customFormat="1" ht="16.5" customHeight="1">
      <c r="A47" s="541"/>
      <c r="B47" s="542"/>
      <c r="C47" s="543"/>
      <c r="D47" s="544"/>
      <c r="E47" s="545"/>
      <c r="F47" s="545"/>
      <c r="G47" s="545"/>
      <c r="H47" s="543"/>
    </row>
    <row r="48" spans="1:8" s="488" customFormat="1" ht="16.5" customHeight="1">
      <c r="A48" s="826" t="s">
        <v>2</v>
      </c>
      <c r="B48" s="828" t="s">
        <v>76</v>
      </c>
      <c r="C48" s="264" t="s">
        <v>4</v>
      </c>
      <c r="D48" s="264" t="s">
        <v>5</v>
      </c>
      <c r="E48" s="264" t="s">
        <v>6</v>
      </c>
      <c r="F48" s="264" t="s">
        <v>7</v>
      </c>
      <c r="G48" s="264" t="s">
        <v>8</v>
      </c>
      <c r="H48" s="264" t="s">
        <v>9</v>
      </c>
    </row>
    <row r="49" spans="1:8" s="488" customFormat="1" ht="16.5" customHeight="1">
      <c r="A49" s="827"/>
      <c r="B49" s="829"/>
      <c r="C49" s="4" t="s">
        <v>10</v>
      </c>
      <c r="D49" s="4" t="s">
        <v>77</v>
      </c>
      <c r="E49" s="4" t="s">
        <v>78</v>
      </c>
      <c r="F49" s="57" t="s">
        <v>79</v>
      </c>
      <c r="G49" s="57" t="s">
        <v>79</v>
      </c>
      <c r="H49" s="4" t="s">
        <v>12</v>
      </c>
    </row>
    <row r="50" spans="1:8" s="488" customFormat="1" ht="16.5" customHeight="1">
      <c r="A50" s="143">
        <v>1</v>
      </c>
      <c r="B50" s="204" t="s">
        <v>89</v>
      </c>
      <c r="C50" s="121">
        <f>'Office Major'!C151</f>
        <v>2</v>
      </c>
      <c r="D50" s="121">
        <f>'Office Major'!D151</f>
        <v>1342.04</v>
      </c>
      <c r="E50" s="121">
        <f>'Office Major'!E151</f>
        <v>105017</v>
      </c>
      <c r="F50" s="121">
        <f>'Office Major'!F151</f>
        <v>0</v>
      </c>
      <c r="G50" s="121">
        <f>'Office Major'!G151</f>
        <v>2555547000</v>
      </c>
      <c r="H50" s="121">
        <f>'Office Major'!H151</f>
        <v>1520</v>
      </c>
    </row>
    <row r="51" spans="1:8" s="488" customFormat="1" ht="16.5" customHeight="1">
      <c r="A51" s="143">
        <v>2</v>
      </c>
      <c r="B51" s="204" t="s">
        <v>82</v>
      </c>
      <c r="C51" s="110">
        <f>'Office Major'!C195</f>
        <v>1</v>
      </c>
      <c r="D51" s="110">
        <f>'Office Major'!D195</f>
        <v>3443.7</v>
      </c>
      <c r="E51" s="110">
        <f>'Office Major'!E195</f>
        <v>44029</v>
      </c>
      <c r="F51" s="110">
        <f>'Office Major'!F195</f>
        <v>1007909999.9999999</v>
      </c>
      <c r="G51" s="110">
        <f>'Office Major'!G195</f>
        <v>421619000</v>
      </c>
      <c r="H51" s="110">
        <f>'Office Major'!H195</f>
        <v>2123</v>
      </c>
    </row>
    <row r="52" spans="1:8" s="488" customFormat="1" ht="16.5" customHeight="1">
      <c r="A52" s="823" t="s">
        <v>49</v>
      </c>
      <c r="B52" s="824"/>
      <c r="C52" s="276">
        <f aca="true" t="shared" si="5" ref="C52:H52">SUM(C50:C51)</f>
        <v>3</v>
      </c>
      <c r="D52" s="277">
        <f t="shared" si="5"/>
        <v>4785.74</v>
      </c>
      <c r="E52" s="276">
        <f t="shared" si="5"/>
        <v>149046</v>
      </c>
      <c r="F52" s="278">
        <f t="shared" si="5"/>
        <v>1007909999.9999999</v>
      </c>
      <c r="G52" s="278">
        <f t="shared" si="5"/>
        <v>2977166000</v>
      </c>
      <c r="H52" s="276">
        <f t="shared" si="5"/>
        <v>3643</v>
      </c>
    </row>
    <row r="53" spans="1:8" s="488" customFormat="1" ht="16.5" customHeight="1">
      <c r="A53" s="541"/>
      <c r="B53" s="542"/>
      <c r="C53" s="543"/>
      <c r="D53" s="544"/>
      <c r="E53" s="545"/>
      <c r="F53" s="545"/>
      <c r="G53" s="545"/>
      <c r="H53" s="543"/>
    </row>
    <row r="54" spans="1:8" s="488" customFormat="1" ht="16.5" customHeight="1">
      <c r="A54" s="830" t="s">
        <v>344</v>
      </c>
      <c r="B54" s="830"/>
      <c r="C54" s="830"/>
      <c r="D54" s="830"/>
      <c r="E54" s="830"/>
      <c r="F54" s="830"/>
      <c r="G54" s="830"/>
      <c r="H54" s="830"/>
    </row>
    <row r="55" spans="1:8" s="488" customFormat="1" ht="16.5" customHeight="1">
      <c r="A55" s="826" t="s">
        <v>2</v>
      </c>
      <c r="B55" s="828" t="s">
        <v>76</v>
      </c>
      <c r="C55" s="264" t="s">
        <v>4</v>
      </c>
      <c r="D55" s="264" t="s">
        <v>5</v>
      </c>
      <c r="E55" s="264" t="s">
        <v>6</v>
      </c>
      <c r="F55" s="264" t="s">
        <v>7</v>
      </c>
      <c r="G55" s="264" t="s">
        <v>8</v>
      </c>
      <c r="H55" s="264" t="s">
        <v>9</v>
      </c>
    </row>
    <row r="56" spans="1:8" s="488" customFormat="1" ht="16.5" customHeight="1">
      <c r="A56" s="827"/>
      <c r="B56" s="829"/>
      <c r="C56" s="4" t="s">
        <v>10</v>
      </c>
      <c r="D56" s="4" t="s">
        <v>77</v>
      </c>
      <c r="E56" s="4" t="s">
        <v>78</v>
      </c>
      <c r="F56" s="57" t="s">
        <v>79</v>
      </c>
      <c r="G56" s="57" t="s">
        <v>79</v>
      </c>
      <c r="H56" s="4" t="s">
        <v>12</v>
      </c>
    </row>
    <row r="57" spans="1:8" s="488" customFormat="1" ht="16.5" customHeight="1">
      <c r="A57" s="143">
        <v>1</v>
      </c>
      <c r="B57" s="204" t="s">
        <v>89</v>
      </c>
      <c r="C57" s="121">
        <f>'Office Major'!C152</f>
        <v>0</v>
      </c>
      <c r="D57" s="121">
        <f>'Office Major'!D152</f>
        <v>0</v>
      </c>
      <c r="E57" s="121">
        <f>'Office Major'!E152</f>
        <v>227723</v>
      </c>
      <c r="F57" s="121">
        <f>'Office Major'!F152</f>
        <v>0</v>
      </c>
      <c r="G57" s="121">
        <f>'Office Major'!G152</f>
        <v>0</v>
      </c>
      <c r="H57" s="121">
        <f>'Office Major'!H152</f>
        <v>0</v>
      </c>
    </row>
    <row r="58" spans="1:8" s="488" customFormat="1" ht="16.5" customHeight="1">
      <c r="A58" s="143">
        <v>2</v>
      </c>
      <c r="B58" s="204" t="s">
        <v>82</v>
      </c>
      <c r="C58" s="110">
        <f>'Office Major'!C196</f>
        <v>0</v>
      </c>
      <c r="D58" s="110">
        <f>'Office Major'!D196</f>
        <v>0</v>
      </c>
      <c r="E58" s="110">
        <f>'Office Major'!E196</f>
        <v>58959</v>
      </c>
      <c r="F58" s="110">
        <f>'Office Major'!F196</f>
        <v>1555248000.0000002</v>
      </c>
      <c r="G58" s="110">
        <f>'Office Major'!G196</f>
        <v>397618000</v>
      </c>
      <c r="H58" s="110">
        <f>'Office Major'!H196</f>
        <v>0</v>
      </c>
    </row>
    <row r="59" spans="1:8" s="488" customFormat="1" ht="16.5" customHeight="1">
      <c r="A59" s="823" t="s">
        <v>49</v>
      </c>
      <c r="B59" s="824"/>
      <c r="C59" s="276">
        <f aca="true" t="shared" si="6" ref="C59:H59">SUM(C57:C58)</f>
        <v>0</v>
      </c>
      <c r="D59" s="277">
        <f t="shared" si="6"/>
        <v>0</v>
      </c>
      <c r="E59" s="276">
        <f t="shared" si="6"/>
        <v>286682</v>
      </c>
      <c r="F59" s="278">
        <f t="shared" si="6"/>
        <v>1555248000.0000002</v>
      </c>
      <c r="G59" s="278">
        <f t="shared" si="6"/>
        <v>397618000</v>
      </c>
      <c r="H59" s="276">
        <f t="shared" si="6"/>
        <v>0</v>
      </c>
    </row>
    <row r="60" spans="1:8" s="488" customFormat="1" ht="16.5" customHeight="1">
      <c r="A60" s="531"/>
      <c r="B60" s="531"/>
      <c r="C60" s="532"/>
      <c r="D60" s="533"/>
      <c r="E60" s="532"/>
      <c r="F60" s="535"/>
      <c r="G60" s="535"/>
      <c r="H60" s="532"/>
    </row>
    <row r="61" spans="1:8" s="488" customFormat="1" ht="16.5" customHeight="1">
      <c r="A61" s="531"/>
      <c r="B61" s="531"/>
      <c r="C61" s="532"/>
      <c r="D61" s="533"/>
      <c r="E61" s="532"/>
      <c r="F61" s="535"/>
      <c r="G61" s="535"/>
      <c r="H61" s="532"/>
    </row>
    <row r="62" spans="1:8" s="488" customFormat="1" ht="16.5" customHeight="1">
      <c r="A62" s="825" t="s">
        <v>20</v>
      </c>
      <c r="B62" s="825"/>
      <c r="C62" s="825"/>
      <c r="D62" s="825"/>
      <c r="E62" s="825"/>
      <c r="F62" s="825"/>
      <c r="G62" s="825"/>
      <c r="H62" s="825"/>
    </row>
    <row r="63" spans="1:8" s="488" customFormat="1" ht="16.5" customHeight="1">
      <c r="A63" s="826" t="s">
        <v>2</v>
      </c>
      <c r="B63" s="828" t="s">
        <v>76</v>
      </c>
      <c r="C63" s="264" t="s">
        <v>4</v>
      </c>
      <c r="D63" s="264" t="s">
        <v>5</v>
      </c>
      <c r="E63" s="264" t="s">
        <v>6</v>
      </c>
      <c r="F63" s="264" t="s">
        <v>7</v>
      </c>
      <c r="G63" s="264" t="s">
        <v>8</v>
      </c>
      <c r="H63" s="264" t="s">
        <v>9</v>
      </c>
    </row>
    <row r="64" spans="1:8" s="488" customFormat="1" ht="16.5" customHeight="1">
      <c r="A64" s="827"/>
      <c r="B64" s="829"/>
      <c r="C64" s="4" t="s">
        <v>10</v>
      </c>
      <c r="D64" s="4" t="s">
        <v>77</v>
      </c>
      <c r="E64" s="4" t="s">
        <v>78</v>
      </c>
      <c r="F64" s="57" t="s">
        <v>79</v>
      </c>
      <c r="G64" s="57" t="s">
        <v>79</v>
      </c>
      <c r="H64" s="4" t="s">
        <v>12</v>
      </c>
    </row>
    <row r="65" spans="1:8" s="488" customFormat="1" ht="16.5" customHeight="1">
      <c r="A65" s="143">
        <v>1</v>
      </c>
      <c r="B65" s="23" t="s">
        <v>149</v>
      </c>
      <c r="C65" s="143">
        <f>'Office Major'!C31</f>
        <v>1</v>
      </c>
      <c r="D65" s="143">
        <f>'Office Major'!D31</f>
        <v>18.898</v>
      </c>
      <c r="E65" s="143">
        <f>'Office Major'!E31</f>
        <v>3457</v>
      </c>
      <c r="F65" s="143">
        <f>'Office Major'!F31</f>
        <v>10371000</v>
      </c>
      <c r="G65" s="143">
        <f>'Office Major'!G31</f>
        <v>800000</v>
      </c>
      <c r="H65" s="143">
        <f>'Office Major'!H31</f>
        <v>70</v>
      </c>
    </row>
    <row r="66" spans="1:8" s="488" customFormat="1" ht="16.5" customHeight="1">
      <c r="A66" s="823" t="s">
        <v>49</v>
      </c>
      <c r="B66" s="824"/>
      <c r="C66" s="276">
        <f aca="true" t="shared" si="7" ref="C66:H66">SUM(C65)</f>
        <v>1</v>
      </c>
      <c r="D66" s="277">
        <f t="shared" si="7"/>
        <v>18.898</v>
      </c>
      <c r="E66" s="278">
        <f t="shared" si="7"/>
        <v>3457</v>
      </c>
      <c r="F66" s="278">
        <f t="shared" si="7"/>
        <v>10371000</v>
      </c>
      <c r="G66" s="278">
        <f t="shared" si="7"/>
        <v>800000</v>
      </c>
      <c r="H66" s="276">
        <f t="shared" si="7"/>
        <v>70</v>
      </c>
    </row>
    <row r="67" spans="1:8" s="488" customFormat="1" ht="16.5" customHeight="1">
      <c r="A67" s="536"/>
      <c r="B67" s="105"/>
      <c r="C67" s="538"/>
      <c r="D67" s="539"/>
      <c r="E67" s="540"/>
      <c r="F67" s="540"/>
      <c r="G67" s="540"/>
      <c r="H67" s="538"/>
    </row>
    <row r="68" spans="1:8" s="488" customFormat="1" ht="16.5" customHeight="1">
      <c r="A68" s="541"/>
      <c r="B68" s="105"/>
      <c r="C68" s="543"/>
      <c r="D68" s="825" t="s">
        <v>92</v>
      </c>
      <c r="E68" s="825"/>
      <c r="F68" s="545"/>
      <c r="G68" s="545"/>
      <c r="H68" s="543"/>
    </row>
    <row r="69" spans="1:8" s="488" customFormat="1" ht="16.5" customHeight="1">
      <c r="A69" s="826" t="s">
        <v>2</v>
      </c>
      <c r="B69" s="828" t="s">
        <v>76</v>
      </c>
      <c r="C69" s="264" t="s">
        <v>4</v>
      </c>
      <c r="D69" s="264" t="s">
        <v>5</v>
      </c>
      <c r="E69" s="264" t="s">
        <v>6</v>
      </c>
      <c r="F69" s="264" t="s">
        <v>7</v>
      </c>
      <c r="G69" s="264" t="s">
        <v>8</v>
      </c>
      <c r="H69" s="264" t="s">
        <v>9</v>
      </c>
    </row>
    <row r="70" spans="1:8" s="488" customFormat="1" ht="16.5" customHeight="1">
      <c r="A70" s="827"/>
      <c r="B70" s="829"/>
      <c r="C70" s="4" t="s">
        <v>10</v>
      </c>
      <c r="D70" s="4" t="s">
        <v>77</v>
      </c>
      <c r="E70" s="4" t="s">
        <v>78</v>
      </c>
      <c r="F70" s="57" t="s">
        <v>79</v>
      </c>
      <c r="G70" s="57" t="s">
        <v>79</v>
      </c>
      <c r="H70" s="4" t="s">
        <v>12</v>
      </c>
    </row>
    <row r="71" spans="1:8" s="488" customFormat="1" ht="16.5" customHeight="1">
      <c r="A71" s="143">
        <v>1</v>
      </c>
      <c r="B71" s="204" t="s">
        <v>80</v>
      </c>
      <c r="C71" s="304">
        <f>'Office Major'!C55</f>
        <v>0</v>
      </c>
      <c r="D71" s="304">
        <f>'Office Major'!D55</f>
        <v>0</v>
      </c>
      <c r="E71" s="304">
        <f>'Office Major'!E55</f>
        <v>93.308</v>
      </c>
      <c r="F71" s="304">
        <f>'Office Major'!F55</f>
        <v>3386613860</v>
      </c>
      <c r="G71" s="304">
        <f>'Office Major'!G55</f>
        <v>0</v>
      </c>
      <c r="H71" s="304">
        <f>'Office Major'!H55</f>
        <v>0</v>
      </c>
    </row>
    <row r="72" spans="1:8" s="488" customFormat="1" ht="16.5" customHeight="1">
      <c r="A72" s="143">
        <v>2</v>
      </c>
      <c r="B72" s="204" t="s">
        <v>93</v>
      </c>
      <c r="C72" s="304">
        <f>'Office Major'!C153</f>
        <v>0</v>
      </c>
      <c r="D72" s="304">
        <f>'Office Major'!D153</f>
        <v>0</v>
      </c>
      <c r="E72" s="304">
        <f>'Office Major'!E153</f>
        <v>268</v>
      </c>
      <c r="F72" s="304">
        <f>'Office Major'!F153</f>
        <v>0</v>
      </c>
      <c r="G72" s="304">
        <f>'Office Major'!G153</f>
        <v>584521000</v>
      </c>
      <c r="H72" s="304">
        <f>'Office Major'!H153</f>
        <v>0</v>
      </c>
    </row>
    <row r="73" spans="1:8" s="488" customFormat="1" ht="16.5" customHeight="1">
      <c r="A73" s="143">
        <v>2</v>
      </c>
      <c r="B73" s="204" t="s">
        <v>82</v>
      </c>
      <c r="C73" s="143">
        <f>'Office Major'!C198</f>
        <v>0</v>
      </c>
      <c r="D73" s="143">
        <f>'Office Major'!D198</f>
        <v>0</v>
      </c>
      <c r="E73" s="143">
        <f>'Office Major'!E198</f>
        <v>5.878</v>
      </c>
      <c r="F73" s="143">
        <f>'Office Major'!F198</f>
        <v>213342010</v>
      </c>
      <c r="G73" s="143">
        <f>'Office Major'!G198</f>
        <v>83023000</v>
      </c>
      <c r="H73" s="143">
        <f>'Office Major'!H198</f>
        <v>0</v>
      </c>
    </row>
    <row r="74" spans="1:8" s="488" customFormat="1" ht="16.5" customHeight="1">
      <c r="A74" s="823" t="s">
        <v>49</v>
      </c>
      <c r="B74" s="824"/>
      <c r="C74" s="276">
        <f aca="true" t="shared" si="8" ref="C74:H74">SUM(C71:C73)</f>
        <v>0</v>
      </c>
      <c r="D74" s="277">
        <f t="shared" si="8"/>
        <v>0</v>
      </c>
      <c r="E74" s="278">
        <f t="shared" si="8"/>
        <v>367.186</v>
      </c>
      <c r="F74" s="278">
        <f t="shared" si="8"/>
        <v>3599955870</v>
      </c>
      <c r="G74" s="278">
        <f t="shared" si="8"/>
        <v>667544000</v>
      </c>
      <c r="H74" s="276">
        <f t="shared" si="8"/>
        <v>0</v>
      </c>
    </row>
    <row r="75" spans="1:8" s="488" customFormat="1" ht="16.5" customHeight="1">
      <c r="A75" s="536"/>
      <c r="B75" s="537"/>
      <c r="C75" s="538"/>
      <c r="D75" s="539"/>
      <c r="E75" s="540"/>
      <c r="F75" s="540"/>
      <c r="G75" s="540"/>
      <c r="H75" s="538"/>
    </row>
    <row r="76" spans="1:8" s="488" customFormat="1" ht="16.5" customHeight="1">
      <c r="A76" s="541"/>
      <c r="B76" s="542"/>
      <c r="C76" s="543"/>
      <c r="D76" s="544"/>
      <c r="E76" s="545"/>
      <c r="F76" s="545"/>
      <c r="G76" s="545"/>
      <c r="H76" s="543"/>
    </row>
    <row r="77" spans="1:8" s="488" customFormat="1" ht="16.5" customHeight="1">
      <c r="A77" s="541"/>
      <c r="B77" s="542"/>
      <c r="C77" s="543"/>
      <c r="D77" s="825" t="s">
        <v>28</v>
      </c>
      <c r="E77" s="825"/>
      <c r="F77" s="545"/>
      <c r="G77" s="545"/>
      <c r="H77" s="543"/>
    </row>
    <row r="78" spans="1:8" s="488" customFormat="1" ht="16.5" customHeight="1">
      <c r="A78" s="826" t="s">
        <v>2</v>
      </c>
      <c r="B78" s="828" t="s">
        <v>76</v>
      </c>
      <c r="C78" s="264" t="s">
        <v>4</v>
      </c>
      <c r="D78" s="264" t="s">
        <v>5</v>
      </c>
      <c r="E78" s="264" t="s">
        <v>6</v>
      </c>
      <c r="F78" s="264" t="s">
        <v>7</v>
      </c>
      <c r="G78" s="264" t="s">
        <v>8</v>
      </c>
      <c r="H78" s="264" t="s">
        <v>9</v>
      </c>
    </row>
    <row r="79" spans="1:8" s="488" customFormat="1" ht="16.5" customHeight="1">
      <c r="A79" s="827"/>
      <c r="B79" s="829"/>
      <c r="C79" s="4" t="s">
        <v>10</v>
      </c>
      <c r="D79" s="4" t="s">
        <v>77</v>
      </c>
      <c r="E79" s="4" t="s">
        <v>78</v>
      </c>
      <c r="F79" s="57" t="s">
        <v>79</v>
      </c>
      <c r="G79" s="57" t="s">
        <v>79</v>
      </c>
      <c r="H79" s="4" t="s">
        <v>12</v>
      </c>
    </row>
    <row r="80" spans="1:8" s="488" customFormat="1" ht="16.5" customHeight="1">
      <c r="A80" s="143">
        <v>1</v>
      </c>
      <c r="B80" s="23" t="s">
        <v>152</v>
      </c>
      <c r="C80" s="143">
        <f>'Office Major'!C77</f>
        <v>2</v>
      </c>
      <c r="D80" s="143">
        <f>'Office Major'!D77</f>
        <v>9.95</v>
      </c>
      <c r="E80" s="143">
        <f>'Office Major'!E77</f>
        <v>0</v>
      </c>
      <c r="F80" s="143">
        <f>'Office Major'!F77</f>
        <v>0</v>
      </c>
      <c r="G80" s="143">
        <f>'Office Major'!G77</f>
        <v>10000</v>
      </c>
      <c r="H80" s="143">
        <f>'Office Major'!H77</f>
        <v>0</v>
      </c>
    </row>
    <row r="81" spans="1:8" s="488" customFormat="1" ht="16.5" customHeight="1">
      <c r="A81" s="143">
        <v>2</v>
      </c>
      <c r="B81" s="23" t="s">
        <v>96</v>
      </c>
      <c r="C81" s="118">
        <f>'Office Major'!C103</f>
        <v>6</v>
      </c>
      <c r="D81" s="118">
        <f>'Office Major'!D103</f>
        <v>1084</v>
      </c>
      <c r="E81" s="118">
        <f>'Office Major'!E103</f>
        <v>0</v>
      </c>
      <c r="F81" s="118">
        <f>'Office Major'!F103</f>
        <v>0</v>
      </c>
      <c r="G81" s="118">
        <f>'Office Major'!G103</f>
        <v>431000</v>
      </c>
      <c r="H81" s="118">
        <f>'Office Major'!H103</f>
        <v>0</v>
      </c>
    </row>
    <row r="82" spans="1:8" s="488" customFormat="1" ht="16.5" customHeight="1">
      <c r="A82" s="823" t="s">
        <v>49</v>
      </c>
      <c r="B82" s="824"/>
      <c r="C82" s="276">
        <f aca="true" t="shared" si="9" ref="C82:H82">SUM(C80:C81)</f>
        <v>8</v>
      </c>
      <c r="D82" s="277">
        <f t="shared" si="9"/>
        <v>1093.95</v>
      </c>
      <c r="E82" s="278">
        <f t="shared" si="9"/>
        <v>0</v>
      </c>
      <c r="F82" s="278">
        <f t="shared" si="9"/>
        <v>0</v>
      </c>
      <c r="G82" s="278">
        <f t="shared" si="9"/>
        <v>441000</v>
      </c>
      <c r="H82" s="278">
        <f t="shared" si="9"/>
        <v>0</v>
      </c>
    </row>
    <row r="83" s="488" customFormat="1" ht="16.5" customHeight="1"/>
    <row r="84" spans="1:8" s="488" customFormat="1" ht="16.5" customHeight="1">
      <c r="A84" s="825" t="s">
        <v>29</v>
      </c>
      <c r="B84" s="825"/>
      <c r="C84" s="825"/>
      <c r="D84" s="825"/>
      <c r="E84" s="825"/>
      <c r="F84" s="825"/>
      <c r="G84" s="825"/>
      <c r="H84" s="825"/>
    </row>
    <row r="85" spans="1:8" s="488" customFormat="1" ht="16.5" customHeight="1">
      <c r="A85" s="826" t="s">
        <v>2</v>
      </c>
      <c r="B85" s="828" t="s">
        <v>76</v>
      </c>
      <c r="C85" s="264" t="s">
        <v>4</v>
      </c>
      <c r="D85" s="264" t="s">
        <v>5</v>
      </c>
      <c r="E85" s="264" t="s">
        <v>6</v>
      </c>
      <c r="F85" s="264" t="s">
        <v>7</v>
      </c>
      <c r="G85" s="264" t="s">
        <v>8</v>
      </c>
      <c r="H85" s="264" t="s">
        <v>9</v>
      </c>
    </row>
    <row r="86" spans="1:8" s="488" customFormat="1" ht="16.5" customHeight="1">
      <c r="A86" s="827"/>
      <c r="B86" s="829"/>
      <c r="C86" s="4" t="s">
        <v>10</v>
      </c>
      <c r="D86" s="4" t="s">
        <v>77</v>
      </c>
      <c r="E86" s="4" t="s">
        <v>78</v>
      </c>
      <c r="F86" s="57" t="s">
        <v>79</v>
      </c>
      <c r="G86" s="57" t="s">
        <v>79</v>
      </c>
      <c r="H86" s="4" t="s">
        <v>12</v>
      </c>
    </row>
    <row r="87" spans="1:8" s="488" customFormat="1" ht="16.5" customHeight="1">
      <c r="A87" s="143">
        <v>1</v>
      </c>
      <c r="B87" s="23" t="s">
        <v>91</v>
      </c>
      <c r="C87" s="120">
        <f>'Office Major'!C18</f>
        <v>0</v>
      </c>
      <c r="D87" s="120">
        <f>'Office Major'!D18</f>
        <v>0</v>
      </c>
      <c r="E87" s="120">
        <f>'Office Major'!E18</f>
        <v>0</v>
      </c>
      <c r="F87" s="120">
        <f>'Office Major'!F18</f>
        <v>0</v>
      </c>
      <c r="G87" s="120">
        <f>'Office Major'!G18</f>
        <v>0</v>
      </c>
      <c r="H87" s="120">
        <f>'Office Major'!H18</f>
        <v>0</v>
      </c>
    </row>
    <row r="88" spans="1:8" s="488" customFormat="1" ht="16.5" customHeight="1">
      <c r="A88" s="143">
        <v>2</v>
      </c>
      <c r="B88" s="23" t="s">
        <v>122</v>
      </c>
      <c r="C88" s="110">
        <f>'Office Major'!C8</f>
        <v>1</v>
      </c>
      <c r="D88" s="110">
        <f>'Office Major'!D8</f>
        <v>4.3633</v>
      </c>
      <c r="E88" s="110">
        <f>'Office Major'!E8</f>
        <v>84</v>
      </c>
      <c r="F88" s="110">
        <f>'Office Major'!F8</f>
        <v>67200</v>
      </c>
      <c r="G88" s="110">
        <f>'Office Major'!G8</f>
        <v>15000</v>
      </c>
      <c r="H88" s="110">
        <f>'Office Major'!H8</f>
        <v>5</v>
      </c>
    </row>
    <row r="89" spans="1:8" s="488" customFormat="1" ht="16.5" customHeight="1">
      <c r="A89" s="143">
        <v>3</v>
      </c>
      <c r="B89" s="23" t="s">
        <v>299</v>
      </c>
      <c r="C89" s="110">
        <f>'Office Major'!C166</f>
        <v>8</v>
      </c>
      <c r="D89" s="110">
        <f>'Office Major'!D166</f>
        <v>37.425</v>
      </c>
      <c r="E89" s="110">
        <f>'Office Major'!E166</f>
        <v>0</v>
      </c>
      <c r="F89" s="110">
        <f>'Office Major'!F166</f>
        <v>0</v>
      </c>
      <c r="G89" s="110">
        <f>'Office Major'!G166</f>
        <v>113900</v>
      </c>
      <c r="H89" s="110">
        <f>'Office Major'!H166</f>
        <v>0</v>
      </c>
    </row>
    <row r="90" spans="1:8" s="488" customFormat="1" ht="16.5" customHeight="1">
      <c r="A90" s="143">
        <v>4</v>
      </c>
      <c r="B90" s="23" t="s">
        <v>80</v>
      </c>
      <c r="C90" s="143">
        <f>'Office Major'!C57</f>
        <v>2</v>
      </c>
      <c r="D90" s="143">
        <f>'Office Major'!D57</f>
        <v>8.27</v>
      </c>
      <c r="E90" s="143">
        <f>'Office Major'!E57</f>
        <v>725</v>
      </c>
      <c r="F90" s="143">
        <f>'Office Major'!F57</f>
        <v>725000</v>
      </c>
      <c r="G90" s="143">
        <f>'Office Major'!G57</f>
        <v>65166</v>
      </c>
      <c r="H90" s="143">
        <f>'Office Major'!H57</f>
        <v>10</v>
      </c>
    </row>
    <row r="91" spans="1:8" s="488" customFormat="1" ht="16.5" customHeight="1">
      <c r="A91" s="143">
        <v>5</v>
      </c>
      <c r="B91" s="23" t="s">
        <v>115</v>
      </c>
      <c r="C91" s="118">
        <f>'Office Major'!C189</f>
        <v>6</v>
      </c>
      <c r="D91" s="118">
        <f>'Office Major'!D189</f>
        <v>29.2583</v>
      </c>
      <c r="E91" s="118">
        <f>'Office Major'!E189</f>
        <v>0</v>
      </c>
      <c r="F91" s="118">
        <f>'Office Major'!F189</f>
        <v>0</v>
      </c>
      <c r="G91" s="118">
        <f>'Office Major'!G189</f>
        <v>63000</v>
      </c>
      <c r="H91" s="118">
        <f>'Office Major'!H189</f>
        <v>0</v>
      </c>
    </row>
    <row r="92" spans="1:8" s="488" customFormat="1" ht="16.5" customHeight="1">
      <c r="A92" s="823" t="s">
        <v>49</v>
      </c>
      <c r="B92" s="824"/>
      <c r="C92" s="276">
        <f aca="true" t="shared" si="10" ref="C92:H92">SUM(C87:C91)</f>
        <v>17</v>
      </c>
      <c r="D92" s="277">
        <f t="shared" si="10"/>
        <v>79.3166</v>
      </c>
      <c r="E92" s="278">
        <f t="shared" si="10"/>
        <v>809</v>
      </c>
      <c r="F92" s="278">
        <f t="shared" si="10"/>
        <v>792200</v>
      </c>
      <c r="G92" s="278">
        <f t="shared" si="10"/>
        <v>257066</v>
      </c>
      <c r="H92" s="276">
        <f t="shared" si="10"/>
        <v>15</v>
      </c>
    </row>
    <row r="93" s="488" customFormat="1" ht="16.5" customHeight="1"/>
    <row r="94" spans="1:8" s="488" customFormat="1" ht="16.5" customHeight="1">
      <c r="A94" s="825" t="s">
        <v>32</v>
      </c>
      <c r="B94" s="825"/>
      <c r="C94" s="825"/>
      <c r="D94" s="825"/>
      <c r="E94" s="825"/>
      <c r="F94" s="825"/>
      <c r="G94" s="825"/>
      <c r="H94" s="825"/>
    </row>
    <row r="95" spans="1:8" s="488" customFormat="1" ht="16.5" customHeight="1">
      <c r="A95" s="826" t="s">
        <v>2</v>
      </c>
      <c r="B95" s="828" t="s">
        <v>76</v>
      </c>
      <c r="C95" s="264" t="s">
        <v>4</v>
      </c>
      <c r="D95" s="264" t="s">
        <v>5</v>
      </c>
      <c r="E95" s="264" t="s">
        <v>6</v>
      </c>
      <c r="F95" s="264" t="s">
        <v>7</v>
      </c>
      <c r="G95" s="264" t="s">
        <v>8</v>
      </c>
      <c r="H95" s="264" t="s">
        <v>9</v>
      </c>
    </row>
    <row r="96" spans="1:8" s="488" customFormat="1" ht="16.5" customHeight="1">
      <c r="A96" s="827"/>
      <c r="B96" s="829"/>
      <c r="C96" s="4" t="s">
        <v>10</v>
      </c>
      <c r="D96" s="4" t="s">
        <v>77</v>
      </c>
      <c r="E96" s="4" t="s">
        <v>78</v>
      </c>
      <c r="F96" s="57" t="s">
        <v>79</v>
      </c>
      <c r="G96" s="57" t="s">
        <v>79</v>
      </c>
      <c r="H96" s="4" t="s">
        <v>12</v>
      </c>
    </row>
    <row r="97" spans="1:8" s="488" customFormat="1" ht="16.5" customHeight="1">
      <c r="A97" s="267">
        <v>1</v>
      </c>
      <c r="B97" s="201" t="s">
        <v>325</v>
      </c>
      <c r="C97" s="171">
        <f>'Office Major'!C205</f>
        <v>2</v>
      </c>
      <c r="D97" s="171">
        <f>'Office Major'!D205</f>
        <v>9.01</v>
      </c>
      <c r="E97" s="171">
        <f>'Office Major'!E205</f>
        <v>0</v>
      </c>
      <c r="F97" s="171">
        <f>'Office Major'!F205</f>
        <v>0</v>
      </c>
      <c r="G97" s="171">
        <f>'Office Major'!G205</f>
        <v>0</v>
      </c>
      <c r="H97" s="171">
        <f>'Office Major'!H205</f>
        <v>0</v>
      </c>
    </row>
    <row r="98" spans="1:8" s="488" customFormat="1" ht="16.5" customHeight="1">
      <c r="A98" s="143">
        <v>2</v>
      </c>
      <c r="B98" s="23" t="s">
        <v>80</v>
      </c>
      <c r="C98" s="143">
        <f>'Office Major'!C53</f>
        <v>3</v>
      </c>
      <c r="D98" s="143">
        <f>'Office Major'!D53</f>
        <v>154</v>
      </c>
      <c r="E98" s="143">
        <f>'Office Major'!E53</f>
        <v>0</v>
      </c>
      <c r="F98" s="143">
        <f>'Office Major'!F53</f>
        <v>0</v>
      </c>
      <c r="G98" s="143">
        <f>'Office Major'!G53</f>
        <v>120973</v>
      </c>
      <c r="H98" s="143">
        <f>'Office Major'!H53</f>
        <v>0</v>
      </c>
    </row>
    <row r="99" spans="1:8" s="488" customFormat="1" ht="16.5" customHeight="1">
      <c r="A99" s="823" t="s">
        <v>49</v>
      </c>
      <c r="B99" s="824"/>
      <c r="C99" s="276">
        <f aca="true" t="shared" si="11" ref="C99:H99">SUM(C97:C98)</f>
        <v>5</v>
      </c>
      <c r="D99" s="277">
        <f t="shared" si="11"/>
        <v>163.01</v>
      </c>
      <c r="E99" s="276">
        <f t="shared" si="11"/>
        <v>0</v>
      </c>
      <c r="F99" s="278">
        <f t="shared" si="11"/>
        <v>0</v>
      </c>
      <c r="G99" s="278">
        <f t="shared" si="11"/>
        <v>120973</v>
      </c>
      <c r="H99" s="276">
        <f t="shared" si="11"/>
        <v>0</v>
      </c>
    </row>
    <row r="100" spans="1:8" s="488" customFormat="1" ht="16.5" customHeight="1">
      <c r="A100" s="536"/>
      <c r="B100" s="537"/>
      <c r="C100" s="538"/>
      <c r="D100" s="539"/>
      <c r="E100" s="540"/>
      <c r="F100" s="540"/>
      <c r="G100" s="540"/>
      <c r="H100" s="538"/>
    </row>
    <row r="101" spans="1:8" s="488" customFormat="1" ht="16.5" customHeight="1">
      <c r="A101" s="825" t="s">
        <v>34</v>
      </c>
      <c r="B101" s="825"/>
      <c r="C101" s="825"/>
      <c r="D101" s="825"/>
      <c r="E101" s="825"/>
      <c r="F101" s="825"/>
      <c r="G101" s="825"/>
      <c r="H101" s="825"/>
    </row>
    <row r="102" spans="1:8" s="488" customFormat="1" ht="16.5" customHeight="1">
      <c r="A102" s="826" t="s">
        <v>2</v>
      </c>
      <c r="B102" s="828" t="s">
        <v>76</v>
      </c>
      <c r="C102" s="264" t="s">
        <v>4</v>
      </c>
      <c r="D102" s="264" t="s">
        <v>5</v>
      </c>
      <c r="E102" s="264" t="s">
        <v>6</v>
      </c>
      <c r="F102" s="264" t="s">
        <v>7</v>
      </c>
      <c r="G102" s="264" t="s">
        <v>8</v>
      </c>
      <c r="H102" s="264" t="s">
        <v>9</v>
      </c>
    </row>
    <row r="103" spans="1:8" s="488" customFormat="1" ht="16.5" customHeight="1">
      <c r="A103" s="827"/>
      <c r="B103" s="829"/>
      <c r="C103" s="4" t="s">
        <v>10</v>
      </c>
      <c r="D103" s="4" t="s">
        <v>77</v>
      </c>
      <c r="E103" s="4" t="s">
        <v>78</v>
      </c>
      <c r="F103" s="57" t="s">
        <v>79</v>
      </c>
      <c r="G103" s="57" t="s">
        <v>79</v>
      </c>
      <c r="H103" s="4" t="s">
        <v>12</v>
      </c>
    </row>
    <row r="104" spans="1:8" s="488" customFormat="1" ht="16.5" customHeight="1">
      <c r="A104" s="143">
        <v>1</v>
      </c>
      <c r="B104" s="204" t="s">
        <v>192</v>
      </c>
      <c r="C104" s="110">
        <f>'Office Major'!C47</f>
        <v>1</v>
      </c>
      <c r="D104" s="110">
        <f>'Office Major'!D47</f>
        <v>856.33</v>
      </c>
      <c r="E104" s="213">
        <f>'Office Major'!E47</f>
        <v>1635302</v>
      </c>
      <c r="F104" s="213">
        <f>'Office Major'!F47</f>
        <v>294354360</v>
      </c>
      <c r="G104" s="110">
        <f>'Office Major'!G47</f>
        <v>123481501</v>
      </c>
      <c r="H104" s="110">
        <f>'Office Major'!H47</f>
        <v>0</v>
      </c>
    </row>
    <row r="105" spans="1:8" s="488" customFormat="1" ht="16.5" customHeight="1">
      <c r="A105" s="143">
        <v>2</v>
      </c>
      <c r="B105" s="204" t="s">
        <v>149</v>
      </c>
      <c r="C105" s="143">
        <f>'Office Major'!C32</f>
        <v>1</v>
      </c>
      <c r="D105" s="143">
        <f>'Office Major'!D32</f>
        <v>65.82</v>
      </c>
      <c r="E105" s="546">
        <f>'Office Major'!E32</f>
        <v>1373477.85</v>
      </c>
      <c r="F105" s="546">
        <f>'Office Major'!F32</f>
        <v>0</v>
      </c>
      <c r="G105" s="143">
        <f>'Office Major'!G32</f>
        <v>108753000</v>
      </c>
      <c r="H105" s="143">
        <f>'Office Major'!H32</f>
        <v>250</v>
      </c>
    </row>
    <row r="106" spans="1:8" s="488" customFormat="1" ht="16.5" customHeight="1">
      <c r="A106" s="143">
        <v>3</v>
      </c>
      <c r="B106" s="204" t="s">
        <v>103</v>
      </c>
      <c r="C106" s="192">
        <f>'Office Major'!C71</f>
        <v>2</v>
      </c>
      <c r="D106" s="192">
        <f>'Office Major'!D71</f>
        <v>1359.492</v>
      </c>
      <c r="E106" s="268">
        <f>'Office Major'!E71</f>
        <v>10249269</v>
      </c>
      <c r="F106" s="268">
        <f>'Office Major'!F71</f>
        <v>1383651315</v>
      </c>
      <c r="G106" s="192">
        <f>'Office Major'!G71</f>
        <v>821973717</v>
      </c>
      <c r="H106" s="192">
        <f>'Office Major'!H71</f>
        <v>1815</v>
      </c>
    </row>
    <row r="107" spans="1:8" s="488" customFormat="1" ht="16.5" customHeight="1">
      <c r="A107" s="143">
        <v>4</v>
      </c>
      <c r="B107" s="204" t="s">
        <v>104</v>
      </c>
      <c r="C107" s="118">
        <f>'Office Major'!C83</f>
        <v>4</v>
      </c>
      <c r="D107" s="118">
        <f>'Office Major'!D83</f>
        <v>1232.87</v>
      </c>
      <c r="E107" s="300">
        <f>'Office Major'!E83</f>
        <v>828555.89</v>
      </c>
      <c r="F107" s="300">
        <f>'Office Major'!F83</f>
        <v>173996736.9</v>
      </c>
      <c r="G107" s="118">
        <f>'Office Major'!G83</f>
        <v>79271000</v>
      </c>
      <c r="H107" s="118">
        <f>'Office Major'!H83</f>
        <v>45</v>
      </c>
    </row>
    <row r="108" spans="1:8" s="488" customFormat="1" ht="16.5" customHeight="1">
      <c r="A108" s="143">
        <v>5</v>
      </c>
      <c r="B108" s="204" t="s">
        <v>118</v>
      </c>
      <c r="C108" s="269">
        <f>'Office Major'!C116</f>
        <v>1</v>
      </c>
      <c r="D108" s="269">
        <f>'Office Major'!D116</f>
        <v>1516.8</v>
      </c>
      <c r="E108" s="270">
        <f>'Office Major'!E116</f>
        <v>791582.4</v>
      </c>
      <c r="F108" s="270">
        <f>'Office Major'!F116</f>
        <v>179926679.52</v>
      </c>
      <c r="G108" s="269">
        <f>'Office Major'!G116</f>
        <v>74263200</v>
      </c>
      <c r="H108" s="269">
        <f>'Office Major'!H116</f>
        <v>573</v>
      </c>
    </row>
    <row r="109" spans="1:8" s="488" customFormat="1" ht="16.5" customHeight="1">
      <c r="A109" s="143">
        <v>6</v>
      </c>
      <c r="B109" s="204" t="s">
        <v>87</v>
      </c>
      <c r="C109" s="121">
        <f>'Office Major'!C123</f>
        <v>2</v>
      </c>
      <c r="D109" s="121">
        <f>'Office Major'!D123</f>
        <v>581.15</v>
      </c>
      <c r="E109" s="311">
        <f>'Office Major'!E123</f>
        <v>4284872</v>
      </c>
      <c r="F109" s="311">
        <f>'Office Major'!F123</f>
        <v>1499705200</v>
      </c>
      <c r="G109" s="121">
        <f>'Office Major'!G123</f>
        <v>334365000</v>
      </c>
      <c r="H109" s="121">
        <f>'Office Major'!H123</f>
        <v>320</v>
      </c>
    </row>
    <row r="110" spans="1:8" s="488" customFormat="1" ht="16.5" customHeight="1">
      <c r="A110" s="143">
        <v>7</v>
      </c>
      <c r="B110" s="204" t="s">
        <v>106</v>
      </c>
      <c r="C110" s="183">
        <f>'Office Major'!C130</f>
        <v>3</v>
      </c>
      <c r="D110" s="183">
        <f>'Office Major'!D130</f>
        <v>1970.37</v>
      </c>
      <c r="E110" s="271">
        <f>'Office Major'!E130</f>
        <v>333870.29</v>
      </c>
      <c r="F110" s="272">
        <f>'Office Major'!F130</f>
        <v>100161087</v>
      </c>
      <c r="G110" s="183">
        <f>'Office Major'!G130</f>
        <v>27538000</v>
      </c>
      <c r="H110" s="183">
        <f>'Office Major'!H130</f>
        <v>95</v>
      </c>
    </row>
    <row r="111" spans="1:8" s="488" customFormat="1" ht="16.5" customHeight="1">
      <c r="A111" s="143">
        <v>8</v>
      </c>
      <c r="B111" s="204" t="s">
        <v>107</v>
      </c>
      <c r="C111" s="118">
        <f>'Office Major'!C136</f>
        <v>8</v>
      </c>
      <c r="D111" s="118">
        <f>'Office Major'!D136</f>
        <v>4210.02</v>
      </c>
      <c r="E111" s="300">
        <f>'Office Major'!E136</f>
        <v>11692063.29</v>
      </c>
      <c r="F111" s="206">
        <f>'Office Major'!F136</f>
        <v>1169206300</v>
      </c>
      <c r="G111" s="118">
        <f>'Office Major'!G136</f>
        <v>964802621</v>
      </c>
      <c r="H111" s="118">
        <f>'Office Major'!H136</f>
        <v>345</v>
      </c>
    </row>
    <row r="112" spans="1:8" s="488" customFormat="1" ht="16.5" customHeight="1">
      <c r="A112" s="143">
        <v>9</v>
      </c>
      <c r="B112" s="204" t="s">
        <v>88</v>
      </c>
      <c r="C112" s="121">
        <f>'Office Major'!C142</f>
        <v>2</v>
      </c>
      <c r="D112" s="121">
        <f>'Office Major'!D142</f>
        <v>73.05</v>
      </c>
      <c r="E112" s="547">
        <f>'Office Major'!E142</f>
        <v>37950</v>
      </c>
      <c r="F112" s="311">
        <f>'Office Major'!F142</f>
        <v>7590000</v>
      </c>
      <c r="G112" s="121">
        <f>'Office Major'!G142</f>
        <v>2861000</v>
      </c>
      <c r="H112" s="121">
        <f>'Office Major'!H142</f>
        <v>0</v>
      </c>
    </row>
    <row r="113" spans="1:8" s="488" customFormat="1" ht="16.5" customHeight="1">
      <c r="A113" s="143">
        <v>10</v>
      </c>
      <c r="B113" s="204" t="s">
        <v>119</v>
      </c>
      <c r="C113" s="192">
        <f>'Office Major'!C160</f>
        <v>1</v>
      </c>
      <c r="D113" s="192">
        <f>'Office Major'!D160</f>
        <v>895.42</v>
      </c>
      <c r="E113" s="274">
        <f>'Office Major'!E160</f>
        <v>2377543.21</v>
      </c>
      <c r="F113" s="274">
        <f>'Office Major'!F160</f>
        <v>0</v>
      </c>
      <c r="G113" s="192">
        <f>'Office Major'!G160</f>
        <v>180426000</v>
      </c>
      <c r="H113" s="192">
        <f>'Office Major'!H160</f>
        <v>68</v>
      </c>
    </row>
    <row r="114" spans="1:8" s="488" customFormat="1" ht="16.5" customHeight="1">
      <c r="A114" s="143">
        <v>11</v>
      </c>
      <c r="B114" s="204" t="s">
        <v>90</v>
      </c>
      <c r="C114" s="192">
        <f>'Office Major'!C173</f>
        <v>5</v>
      </c>
      <c r="D114" s="192">
        <f>'Office Major'!D173</f>
        <v>1124.01</v>
      </c>
      <c r="E114" s="268">
        <f>'Office Major'!E173</f>
        <v>11442371</v>
      </c>
      <c r="F114" s="268">
        <f>'Office Major'!F173</f>
        <v>1441136520</v>
      </c>
      <c r="G114" s="192">
        <f>'Office Major'!G173</f>
        <v>907946000</v>
      </c>
      <c r="H114" s="192">
        <f>'Office Major'!H173</f>
        <v>900</v>
      </c>
    </row>
    <row r="115" spans="1:8" s="488" customFormat="1" ht="16.5" customHeight="1">
      <c r="A115" s="143">
        <v>12</v>
      </c>
      <c r="B115" s="204" t="s">
        <v>94</v>
      </c>
      <c r="C115" s="143">
        <f>'Office Major'!C181</f>
        <v>6</v>
      </c>
      <c r="D115" s="143">
        <f>'Office Major'!D181</f>
        <v>2576</v>
      </c>
      <c r="E115" s="236">
        <f>'Office Major'!E181</f>
        <v>20046721</v>
      </c>
      <c r="F115" s="236">
        <f>'Office Major'!F181</f>
        <v>5011680250</v>
      </c>
      <c r="G115" s="143">
        <f>'Office Major'!G181</f>
        <v>1616377000</v>
      </c>
      <c r="H115" s="143">
        <f>'Office Major'!H181</f>
        <v>421</v>
      </c>
    </row>
    <row r="116" spans="1:8" s="488" customFormat="1" ht="16.5" customHeight="1">
      <c r="A116" s="143">
        <v>13</v>
      </c>
      <c r="B116" s="204" t="s">
        <v>82</v>
      </c>
      <c r="C116" s="143">
        <f>'Office Major'!C204</f>
        <v>2</v>
      </c>
      <c r="D116" s="143">
        <f>'Office Major'!D204</f>
        <v>916.64</v>
      </c>
      <c r="E116" s="546">
        <f>'Office Major'!E204</f>
        <v>0</v>
      </c>
      <c r="F116" s="236">
        <f>'Office Major'!F204</f>
        <v>0</v>
      </c>
      <c r="G116" s="143">
        <f>'Office Major'!G204</f>
        <v>0</v>
      </c>
      <c r="H116" s="143">
        <f>'Office Major'!H204</f>
        <v>0</v>
      </c>
    </row>
    <row r="117" spans="1:8" s="488" customFormat="1" ht="16.5" customHeight="1">
      <c r="A117" s="143">
        <v>14</v>
      </c>
      <c r="B117" s="204" t="s">
        <v>153</v>
      </c>
      <c r="C117" s="118">
        <f>'Office Major'!C96</f>
        <v>2</v>
      </c>
      <c r="D117" s="118">
        <f>'Office Major'!D96</f>
        <v>1998.325</v>
      </c>
      <c r="E117" s="300">
        <f>'Office Major'!E96</f>
        <v>2369514.72</v>
      </c>
      <c r="F117" s="206">
        <f>'Office Major'!F96</f>
        <v>1445403979</v>
      </c>
      <c r="G117" s="118">
        <f>'Office Major'!G96</f>
        <v>218425000</v>
      </c>
      <c r="H117" s="118">
        <f>'Office Major'!H96</f>
        <v>310</v>
      </c>
    </row>
    <row r="118" spans="1:8" s="488" customFormat="1" ht="16.5" customHeight="1">
      <c r="A118" s="823" t="s">
        <v>49</v>
      </c>
      <c r="B118" s="824"/>
      <c r="C118" s="276">
        <f aca="true" t="shared" si="12" ref="C118:H118">SUM(C104:C117)</f>
        <v>40</v>
      </c>
      <c r="D118" s="277">
        <f t="shared" si="12"/>
        <v>19376.297</v>
      </c>
      <c r="E118" s="277">
        <f t="shared" si="12"/>
        <v>67463092.65</v>
      </c>
      <c r="F118" s="277">
        <f t="shared" si="12"/>
        <v>12706812427.42</v>
      </c>
      <c r="G118" s="278">
        <f t="shared" si="12"/>
        <v>5460483039</v>
      </c>
      <c r="H118" s="276">
        <f t="shared" si="12"/>
        <v>5142</v>
      </c>
    </row>
    <row r="119" s="488" customFormat="1" ht="16.5" customHeight="1"/>
    <row r="120" spans="1:8" s="488" customFormat="1" ht="16.5" customHeight="1">
      <c r="A120" s="825" t="s">
        <v>33</v>
      </c>
      <c r="B120" s="825"/>
      <c r="C120" s="825"/>
      <c r="D120" s="825"/>
      <c r="E120" s="825"/>
      <c r="F120" s="825"/>
      <c r="G120" s="825"/>
      <c r="H120" s="825"/>
    </row>
    <row r="121" spans="1:8" s="488" customFormat="1" ht="16.5" customHeight="1">
      <c r="A121" s="826" t="s">
        <v>2</v>
      </c>
      <c r="B121" s="828" t="s">
        <v>76</v>
      </c>
      <c r="C121" s="264" t="s">
        <v>4</v>
      </c>
      <c r="D121" s="264" t="s">
        <v>5</v>
      </c>
      <c r="E121" s="264" t="s">
        <v>6</v>
      </c>
      <c r="F121" s="264" t="s">
        <v>7</v>
      </c>
      <c r="G121" s="264" t="s">
        <v>8</v>
      </c>
      <c r="H121" s="264" t="s">
        <v>9</v>
      </c>
    </row>
    <row r="122" spans="1:8" s="488" customFormat="1" ht="16.5" customHeight="1">
      <c r="A122" s="827"/>
      <c r="B122" s="829"/>
      <c r="C122" s="4" t="s">
        <v>10</v>
      </c>
      <c r="D122" s="4" t="s">
        <v>77</v>
      </c>
      <c r="E122" s="4" t="s">
        <v>78</v>
      </c>
      <c r="F122" s="57" t="s">
        <v>79</v>
      </c>
      <c r="G122" s="57" t="s">
        <v>79</v>
      </c>
      <c r="H122" s="4" t="s">
        <v>12</v>
      </c>
    </row>
    <row r="123" spans="1:11" s="488" customFormat="1" ht="16.5" customHeight="1">
      <c r="A123" s="143">
        <v>1</v>
      </c>
      <c r="B123" s="204" t="s">
        <v>150</v>
      </c>
      <c r="C123" s="143">
        <f>'Office Major'!C38</f>
        <v>4</v>
      </c>
      <c r="D123" s="143">
        <f>'Office Major'!D38</f>
        <v>11358.14</v>
      </c>
      <c r="E123" s="143">
        <f>'Office Major'!E38</f>
        <v>7543368.17</v>
      </c>
      <c r="F123" s="143">
        <f>'Office Major'!F38</f>
        <v>9806378621</v>
      </c>
      <c r="G123" s="143">
        <f>'Office Major'!G38</f>
        <v>541694163</v>
      </c>
      <c r="H123" s="143">
        <f>'Office Major'!H38</f>
        <v>104</v>
      </c>
      <c r="K123" s="548"/>
    </row>
    <row r="124" spans="1:11" s="488" customFormat="1" ht="16.5" customHeight="1">
      <c r="A124" s="143">
        <v>2</v>
      </c>
      <c r="B124" s="204" t="s">
        <v>95</v>
      </c>
      <c r="C124" s="118">
        <f>'Office Major'!C65</f>
        <v>2</v>
      </c>
      <c r="D124" s="118">
        <f>'Office Major'!D65</f>
        <v>2212.74</v>
      </c>
      <c r="E124" s="118">
        <f>'Office Major'!E65</f>
        <v>1840360</v>
      </c>
      <c r="F124" s="118">
        <f>'Office Major'!F65</f>
        <v>2760540000</v>
      </c>
      <c r="G124" s="118">
        <f>'Office Major'!G65</f>
        <v>101272092</v>
      </c>
      <c r="H124" s="118">
        <f>'Office Major'!H65</f>
        <v>150</v>
      </c>
      <c r="K124" s="548"/>
    </row>
    <row r="125" spans="1:11" s="488" customFormat="1" ht="16.5" customHeight="1">
      <c r="A125" s="143">
        <v>3</v>
      </c>
      <c r="B125" s="204" t="s">
        <v>106</v>
      </c>
      <c r="C125" s="183">
        <f>'Office Major'!C129</f>
        <v>1</v>
      </c>
      <c r="D125" s="183">
        <f>'Office Major'!D129</f>
        <v>1063.35</v>
      </c>
      <c r="E125" s="183">
        <f>'Office Major'!E129</f>
        <v>107188.8</v>
      </c>
      <c r="F125" s="183">
        <f>'Office Major'!F129</f>
        <v>42875204</v>
      </c>
      <c r="G125" s="183">
        <f>'Office Major'!G129</f>
        <v>10000000</v>
      </c>
      <c r="H125" s="183">
        <f>'Office Major'!H129</f>
        <v>70</v>
      </c>
      <c r="K125" s="548"/>
    </row>
    <row r="126" spans="1:11" s="488" customFormat="1" ht="16.5" customHeight="1">
      <c r="A126" s="823" t="s">
        <v>49</v>
      </c>
      <c r="B126" s="824"/>
      <c r="C126" s="276">
        <f aca="true" t="shared" si="13" ref="C126:H126">SUM(C123:C125)</f>
        <v>7</v>
      </c>
      <c r="D126" s="277">
        <f t="shared" si="13"/>
        <v>14634.23</v>
      </c>
      <c r="E126" s="278">
        <f t="shared" si="13"/>
        <v>9490916.97</v>
      </c>
      <c r="F126" s="278">
        <f t="shared" si="13"/>
        <v>12609793825</v>
      </c>
      <c r="G126" s="278">
        <f t="shared" si="13"/>
        <v>652966255</v>
      </c>
      <c r="H126" s="276">
        <f t="shared" si="13"/>
        <v>324</v>
      </c>
      <c r="K126" s="548"/>
    </row>
    <row r="127" s="488" customFormat="1" ht="16.5" customHeight="1"/>
    <row r="128" spans="1:8" s="488" customFormat="1" ht="16.5" customHeight="1">
      <c r="A128" s="825" t="s">
        <v>35</v>
      </c>
      <c r="B128" s="825"/>
      <c r="C128" s="825"/>
      <c r="D128" s="825"/>
      <c r="E128" s="825"/>
      <c r="F128" s="825"/>
      <c r="G128" s="825"/>
      <c r="H128" s="825"/>
    </row>
    <row r="129" spans="1:8" s="488" customFormat="1" ht="16.5" customHeight="1">
      <c r="A129" s="826" t="s">
        <v>2</v>
      </c>
      <c r="B129" s="828" t="s">
        <v>76</v>
      </c>
      <c r="C129" s="264" t="s">
        <v>4</v>
      </c>
      <c r="D129" s="264" t="s">
        <v>5</v>
      </c>
      <c r="E129" s="264" t="s">
        <v>6</v>
      </c>
      <c r="F129" s="264" t="s">
        <v>7</v>
      </c>
      <c r="G129" s="264" t="s">
        <v>8</v>
      </c>
      <c r="H129" s="264" t="s">
        <v>9</v>
      </c>
    </row>
    <row r="130" spans="1:8" s="488" customFormat="1" ht="16.5" customHeight="1">
      <c r="A130" s="827"/>
      <c r="B130" s="829"/>
      <c r="C130" s="4" t="s">
        <v>10</v>
      </c>
      <c r="D130" s="4" t="s">
        <v>77</v>
      </c>
      <c r="E130" s="4" t="s">
        <v>78</v>
      </c>
      <c r="F130" s="57" t="s">
        <v>79</v>
      </c>
      <c r="G130" s="57" t="s">
        <v>79</v>
      </c>
      <c r="H130" s="4" t="s">
        <v>12</v>
      </c>
    </row>
    <row r="131" spans="1:8" s="488" customFormat="1" ht="16.5" customHeight="1">
      <c r="A131" s="143">
        <v>1</v>
      </c>
      <c r="B131" s="23" t="s">
        <v>91</v>
      </c>
      <c r="C131" s="118">
        <f>'Office Major'!C16</f>
        <v>1</v>
      </c>
      <c r="D131" s="118">
        <f>'Office Major'!D16</f>
        <v>4.75</v>
      </c>
      <c r="E131" s="118">
        <f>'Office Major'!E16</f>
        <v>0</v>
      </c>
      <c r="F131" s="118">
        <f>'Office Major'!F16</f>
        <v>0</v>
      </c>
      <c r="G131" s="118">
        <f>'Office Major'!G16</f>
        <v>13720</v>
      </c>
      <c r="H131" s="118">
        <f>'Office Major'!H16</f>
        <v>0</v>
      </c>
    </row>
    <row r="132" spans="1:8" s="488" customFormat="1" ht="16.5" customHeight="1">
      <c r="A132" s="143">
        <v>2</v>
      </c>
      <c r="B132" s="23" t="s">
        <v>94</v>
      </c>
      <c r="C132" s="143">
        <f>'Office Major'!C183</f>
        <v>1</v>
      </c>
      <c r="D132" s="143">
        <f>'Office Major'!D183</f>
        <v>5</v>
      </c>
      <c r="E132" s="143">
        <f>'Office Major'!E183</f>
        <v>0</v>
      </c>
      <c r="F132" s="143">
        <f>'Office Major'!F183</f>
        <v>0</v>
      </c>
      <c r="G132" s="143">
        <f>'Office Major'!G183</f>
        <v>0</v>
      </c>
      <c r="H132" s="143">
        <f>'Office Major'!H183</f>
        <v>0</v>
      </c>
    </row>
    <row r="133" spans="1:8" s="488" customFormat="1" ht="16.5" customHeight="1">
      <c r="A133" s="823" t="s">
        <v>49</v>
      </c>
      <c r="B133" s="824"/>
      <c r="C133" s="276">
        <f aca="true" t="shared" si="14" ref="C133:H133">SUM(C131:C132)</f>
        <v>2</v>
      </c>
      <c r="D133" s="277">
        <f t="shared" si="14"/>
        <v>9.75</v>
      </c>
      <c r="E133" s="278">
        <f t="shared" si="14"/>
        <v>0</v>
      </c>
      <c r="F133" s="530">
        <f t="shared" si="14"/>
        <v>0</v>
      </c>
      <c r="G133" s="278">
        <f t="shared" si="14"/>
        <v>13720</v>
      </c>
      <c r="H133" s="530">
        <f t="shared" si="14"/>
        <v>0</v>
      </c>
    </row>
    <row r="134" s="488" customFormat="1" ht="16.5" customHeight="1"/>
    <row r="135" spans="2:8" s="488" customFormat="1" ht="16.5" customHeight="1">
      <c r="B135" s="541"/>
      <c r="C135" s="24"/>
      <c r="D135" s="825" t="s">
        <v>41</v>
      </c>
      <c r="E135" s="825"/>
      <c r="F135" s="545"/>
      <c r="G135" s="545"/>
      <c r="H135" s="545"/>
    </row>
    <row r="136" spans="1:8" s="488" customFormat="1" ht="16.5" customHeight="1">
      <c r="A136" s="826" t="s">
        <v>2</v>
      </c>
      <c r="B136" s="828" t="s">
        <v>76</v>
      </c>
      <c r="C136" s="264" t="s">
        <v>4</v>
      </c>
      <c r="D136" s="264" t="s">
        <v>5</v>
      </c>
      <c r="E136" s="264" t="s">
        <v>6</v>
      </c>
      <c r="F136" s="264" t="s">
        <v>7</v>
      </c>
      <c r="G136" s="264" t="s">
        <v>8</v>
      </c>
      <c r="H136" s="264" t="s">
        <v>9</v>
      </c>
    </row>
    <row r="137" spans="1:8" s="488" customFormat="1" ht="16.5" customHeight="1">
      <c r="A137" s="827"/>
      <c r="B137" s="829"/>
      <c r="C137" s="4" t="s">
        <v>10</v>
      </c>
      <c r="D137" s="4" t="s">
        <v>77</v>
      </c>
      <c r="E137" s="4" t="s">
        <v>78</v>
      </c>
      <c r="F137" s="57" t="s">
        <v>79</v>
      </c>
      <c r="G137" s="57" t="s">
        <v>79</v>
      </c>
      <c r="H137" s="4" t="s">
        <v>12</v>
      </c>
    </row>
    <row r="138" spans="1:8" s="488" customFormat="1" ht="16.5" customHeight="1">
      <c r="A138" s="143">
        <v>1</v>
      </c>
      <c r="B138" s="23" t="s">
        <v>82</v>
      </c>
      <c r="C138" s="143">
        <f>'Office Major'!C199</f>
        <v>3</v>
      </c>
      <c r="D138" s="143">
        <f>'Office Major'!D199</f>
        <v>1998.87</v>
      </c>
      <c r="E138" s="143">
        <f>'Office Major'!E199</f>
        <v>1584479</v>
      </c>
      <c r="F138" s="143">
        <f>'Office Major'!F199</f>
        <v>3168958000</v>
      </c>
      <c r="G138" s="143">
        <f>'Office Major'!G199</f>
        <v>542019000</v>
      </c>
      <c r="H138" s="143">
        <f>'Office Major'!H199</f>
        <v>615</v>
      </c>
    </row>
    <row r="139" spans="1:8" s="488" customFormat="1" ht="16.5" customHeight="1">
      <c r="A139" s="823" t="s">
        <v>49</v>
      </c>
      <c r="B139" s="824"/>
      <c r="C139" s="276">
        <f aca="true" t="shared" si="15" ref="C139:H139">SUM(C138)</f>
        <v>3</v>
      </c>
      <c r="D139" s="277">
        <f t="shared" si="15"/>
        <v>1998.87</v>
      </c>
      <c r="E139" s="276">
        <f t="shared" si="15"/>
        <v>1584479</v>
      </c>
      <c r="F139" s="276">
        <f t="shared" si="15"/>
        <v>3168958000</v>
      </c>
      <c r="G139" s="276">
        <f t="shared" si="15"/>
        <v>542019000</v>
      </c>
      <c r="H139" s="276">
        <f t="shared" si="15"/>
        <v>615</v>
      </c>
    </row>
    <row r="140" spans="1:8" s="488" customFormat="1" ht="16.5" customHeight="1">
      <c r="A140" s="536"/>
      <c r="B140" s="537"/>
      <c r="C140" s="538"/>
      <c r="D140" s="539"/>
      <c r="E140" s="540"/>
      <c r="F140" s="540"/>
      <c r="G140" s="540"/>
      <c r="H140" s="538"/>
    </row>
    <row r="141" spans="1:8" s="488" customFormat="1" ht="16.5" customHeight="1">
      <c r="A141" s="541"/>
      <c r="B141" s="542"/>
      <c r="C141" s="543"/>
      <c r="D141" s="825" t="s">
        <v>42</v>
      </c>
      <c r="E141" s="825"/>
      <c r="F141" s="545"/>
      <c r="G141" s="545"/>
      <c r="H141" s="543"/>
    </row>
    <row r="142" spans="1:8" s="488" customFormat="1" ht="16.5" customHeight="1">
      <c r="A142" s="826" t="s">
        <v>2</v>
      </c>
      <c r="B142" s="828" t="s">
        <v>76</v>
      </c>
      <c r="C142" s="264" t="s">
        <v>4</v>
      </c>
      <c r="D142" s="264" t="s">
        <v>5</v>
      </c>
      <c r="E142" s="264" t="s">
        <v>6</v>
      </c>
      <c r="F142" s="264" t="s">
        <v>7</v>
      </c>
      <c r="G142" s="264" t="s">
        <v>8</v>
      </c>
      <c r="H142" s="264" t="s">
        <v>9</v>
      </c>
    </row>
    <row r="143" spans="1:8" s="488" customFormat="1" ht="16.5" customHeight="1">
      <c r="A143" s="827"/>
      <c r="B143" s="829"/>
      <c r="C143" s="4" t="s">
        <v>10</v>
      </c>
      <c r="D143" s="4" t="s">
        <v>77</v>
      </c>
      <c r="E143" s="4" t="s">
        <v>78</v>
      </c>
      <c r="F143" s="57" t="s">
        <v>79</v>
      </c>
      <c r="G143" s="57" t="s">
        <v>79</v>
      </c>
      <c r="H143" s="4" t="s">
        <v>12</v>
      </c>
    </row>
    <row r="144" spans="1:8" s="488" customFormat="1" ht="16.5" customHeight="1">
      <c r="A144" s="143">
        <v>1</v>
      </c>
      <c r="B144" s="549" t="s">
        <v>150</v>
      </c>
      <c r="C144" s="143">
        <f>'Office Major'!C40</f>
        <v>3</v>
      </c>
      <c r="D144" s="143">
        <f>'Office Major'!D40</f>
        <v>480</v>
      </c>
      <c r="E144" s="143">
        <f>'Office Major'!E40</f>
        <v>1800</v>
      </c>
      <c r="F144" s="143">
        <f>'Office Major'!F40</f>
        <v>1440000</v>
      </c>
      <c r="G144" s="143">
        <f>'Office Major'!G40</f>
        <v>1411076</v>
      </c>
      <c r="H144" s="143">
        <f>'Office Major'!H40</f>
        <v>16</v>
      </c>
    </row>
    <row r="145" spans="1:8" s="488" customFormat="1" ht="16.5" customHeight="1">
      <c r="A145" s="143">
        <v>2</v>
      </c>
      <c r="B145" s="549" t="s">
        <v>82</v>
      </c>
      <c r="C145" s="143">
        <f>'Office Major'!C206</f>
        <v>1</v>
      </c>
      <c r="D145" s="143">
        <f>'Office Major'!D206</f>
        <v>4.95</v>
      </c>
      <c r="E145" s="143">
        <f>'Office Major'!E206</f>
        <v>0</v>
      </c>
      <c r="F145" s="143">
        <f>'Office Major'!F206</f>
        <v>0</v>
      </c>
      <c r="G145" s="143">
        <f>'Office Major'!G206</f>
        <v>0</v>
      </c>
      <c r="H145" s="143">
        <f>'Office Major'!H206</f>
        <v>0</v>
      </c>
    </row>
    <row r="146" spans="1:8" s="488" customFormat="1" ht="16.5" customHeight="1">
      <c r="A146" s="143">
        <v>3</v>
      </c>
      <c r="B146" s="23" t="s">
        <v>95</v>
      </c>
      <c r="C146" s="194">
        <f>'Office Major'!C64</f>
        <v>1</v>
      </c>
      <c r="D146" s="194">
        <f>'Office Major'!D64</f>
        <v>531</v>
      </c>
      <c r="E146" s="194">
        <f>'Office Major'!E64</f>
        <v>0</v>
      </c>
      <c r="F146" s="194">
        <f>'Office Major'!F64</f>
        <v>0</v>
      </c>
      <c r="G146" s="194">
        <f>'Office Major'!G64</f>
        <v>290000</v>
      </c>
      <c r="H146" s="194">
        <f>'Office Major'!H64</f>
        <v>3</v>
      </c>
    </row>
    <row r="147" spans="1:8" s="488" customFormat="1" ht="16.5" customHeight="1">
      <c r="A147" s="823" t="s">
        <v>49</v>
      </c>
      <c r="B147" s="824"/>
      <c r="C147" s="276">
        <f aca="true" t="shared" si="16" ref="C147:H147">SUM(C144:C146)</f>
        <v>5</v>
      </c>
      <c r="D147" s="277">
        <f t="shared" si="16"/>
        <v>1015.95</v>
      </c>
      <c r="E147" s="278">
        <f t="shared" si="16"/>
        <v>1800</v>
      </c>
      <c r="F147" s="278">
        <f t="shared" si="16"/>
        <v>1440000</v>
      </c>
      <c r="G147" s="278">
        <f t="shared" si="16"/>
        <v>1701076</v>
      </c>
      <c r="H147" s="276">
        <f t="shared" si="16"/>
        <v>19</v>
      </c>
    </row>
    <row r="148" spans="1:8" s="488" customFormat="1" ht="16.5" customHeight="1">
      <c r="A148" s="536"/>
      <c r="B148" s="537"/>
      <c r="C148" s="538"/>
      <c r="D148" s="539"/>
      <c r="E148" s="540"/>
      <c r="F148" s="540"/>
      <c r="G148" s="540"/>
      <c r="H148" s="538"/>
    </row>
    <row r="149" s="488" customFormat="1" ht="16.5" customHeight="1"/>
    <row r="150" spans="1:8" s="488" customFormat="1" ht="16.5" customHeight="1">
      <c r="A150" s="541"/>
      <c r="B150" s="542"/>
      <c r="C150" s="543"/>
      <c r="D150" s="825" t="s">
        <v>125</v>
      </c>
      <c r="E150" s="825"/>
      <c r="F150" s="545"/>
      <c r="G150" s="545"/>
      <c r="H150" s="543"/>
    </row>
    <row r="151" spans="1:8" s="488" customFormat="1" ht="16.5" customHeight="1">
      <c r="A151" s="826" t="s">
        <v>2</v>
      </c>
      <c r="B151" s="828" t="s">
        <v>76</v>
      </c>
      <c r="C151" s="264" t="s">
        <v>4</v>
      </c>
      <c r="D151" s="264" t="s">
        <v>5</v>
      </c>
      <c r="E151" s="264" t="s">
        <v>6</v>
      </c>
      <c r="F151" s="264" t="s">
        <v>7</v>
      </c>
      <c r="G151" s="264" t="s">
        <v>8</v>
      </c>
      <c r="H151" s="264" t="s">
        <v>9</v>
      </c>
    </row>
    <row r="152" spans="1:8" s="488" customFormat="1" ht="16.5" customHeight="1">
      <c r="A152" s="827"/>
      <c r="B152" s="829"/>
      <c r="C152" s="4" t="s">
        <v>10</v>
      </c>
      <c r="D152" s="4" t="s">
        <v>77</v>
      </c>
      <c r="E152" s="4" t="s">
        <v>78</v>
      </c>
      <c r="F152" s="57" t="s">
        <v>79</v>
      </c>
      <c r="G152" s="57" t="s">
        <v>79</v>
      </c>
      <c r="H152" s="4" t="s">
        <v>12</v>
      </c>
    </row>
    <row r="153" spans="1:8" s="488" customFormat="1" ht="16.5" customHeight="1">
      <c r="A153" s="143">
        <v>1</v>
      </c>
      <c r="B153" s="549" t="s">
        <v>150</v>
      </c>
      <c r="C153" s="143">
        <f>'Office Major'!C39</f>
        <v>11</v>
      </c>
      <c r="D153" s="143">
        <f>'Office Major'!D39</f>
        <v>115.59</v>
      </c>
      <c r="E153" s="143">
        <f>'Office Major'!E39</f>
        <v>12120</v>
      </c>
      <c r="F153" s="143">
        <f>'Office Major'!F39</f>
        <v>2666400</v>
      </c>
      <c r="G153" s="143">
        <f>'Office Major'!G39</f>
        <v>392966</v>
      </c>
      <c r="H153" s="143">
        <f>'Office Major'!H39</f>
        <v>38</v>
      </c>
    </row>
    <row r="154" spans="1:8" s="488" customFormat="1" ht="16.5" customHeight="1">
      <c r="A154" s="143">
        <v>2</v>
      </c>
      <c r="B154" s="23" t="s">
        <v>153</v>
      </c>
      <c r="C154" s="118">
        <f>'Office Major'!C97</f>
        <v>13</v>
      </c>
      <c r="D154" s="118">
        <f>'Office Major'!D97</f>
        <v>105.944</v>
      </c>
      <c r="E154" s="118">
        <f>'Office Major'!E97</f>
        <v>15680</v>
      </c>
      <c r="F154" s="118">
        <f>'Office Major'!F97</f>
        <v>12544000</v>
      </c>
      <c r="G154" s="118">
        <f>'Office Major'!G97</f>
        <v>1129000</v>
      </c>
      <c r="H154" s="118">
        <f>'Office Major'!H97</f>
        <v>75</v>
      </c>
    </row>
    <row r="155" spans="1:8" s="488" customFormat="1" ht="16.5" customHeight="1">
      <c r="A155" s="823" t="s">
        <v>49</v>
      </c>
      <c r="B155" s="824"/>
      <c r="C155" s="276">
        <f aca="true" t="shared" si="17" ref="C155:H155">SUM(C153:C154)</f>
        <v>24</v>
      </c>
      <c r="D155" s="277">
        <f t="shared" si="17"/>
        <v>221.534</v>
      </c>
      <c r="E155" s="278">
        <f t="shared" si="17"/>
        <v>27800</v>
      </c>
      <c r="F155" s="278">
        <f t="shared" si="17"/>
        <v>15210400</v>
      </c>
      <c r="G155" s="278">
        <f t="shared" si="17"/>
        <v>1521966</v>
      </c>
      <c r="H155" s="278">
        <f t="shared" si="17"/>
        <v>113</v>
      </c>
    </row>
    <row r="156" spans="1:8" s="488" customFormat="1" ht="16.5" customHeight="1">
      <c r="A156" s="405"/>
      <c r="B156" s="550"/>
      <c r="C156" s="543"/>
      <c r="D156" s="551"/>
      <c r="E156" s="552"/>
      <c r="F156" s="552"/>
      <c r="G156" s="552"/>
      <c r="H156" s="552"/>
    </row>
    <row r="157" s="488" customFormat="1" ht="16.5" customHeight="1"/>
    <row r="158" spans="1:8" s="488" customFormat="1" ht="16.5" customHeight="1">
      <c r="A158" s="541"/>
      <c r="B158" s="542"/>
      <c r="C158" s="543"/>
      <c r="D158" s="825" t="s">
        <v>46</v>
      </c>
      <c r="E158" s="825"/>
      <c r="F158" s="545"/>
      <c r="G158" s="545"/>
      <c r="H158" s="543"/>
    </row>
    <row r="159" spans="1:8" s="488" customFormat="1" ht="16.5" customHeight="1">
      <c r="A159" s="826" t="s">
        <v>2</v>
      </c>
      <c r="B159" s="828" t="s">
        <v>76</v>
      </c>
      <c r="C159" s="264" t="s">
        <v>4</v>
      </c>
      <c r="D159" s="264" t="s">
        <v>5</v>
      </c>
      <c r="E159" s="264" t="s">
        <v>6</v>
      </c>
      <c r="F159" s="264" t="s">
        <v>7</v>
      </c>
      <c r="G159" s="264" t="s">
        <v>8</v>
      </c>
      <c r="H159" s="264" t="s">
        <v>9</v>
      </c>
    </row>
    <row r="160" spans="1:8" s="488" customFormat="1" ht="16.5" customHeight="1">
      <c r="A160" s="827"/>
      <c r="B160" s="829"/>
      <c r="C160" s="4" t="s">
        <v>10</v>
      </c>
      <c r="D160" s="4" t="s">
        <v>77</v>
      </c>
      <c r="E160" s="4" t="s">
        <v>78</v>
      </c>
      <c r="F160" s="57" t="s">
        <v>79</v>
      </c>
      <c r="G160" s="57" t="s">
        <v>79</v>
      </c>
      <c r="H160" s="4" t="s">
        <v>12</v>
      </c>
    </row>
    <row r="161" spans="1:8" s="488" customFormat="1" ht="16.5" customHeight="1">
      <c r="A161" s="143">
        <v>1</v>
      </c>
      <c r="B161" s="23" t="s">
        <v>91</v>
      </c>
      <c r="C161" s="118">
        <f>'Office Major'!C19</f>
        <v>1</v>
      </c>
      <c r="D161" s="118">
        <f>'Office Major'!D19</f>
        <v>4.2</v>
      </c>
      <c r="E161" s="118">
        <f>'Office Major'!E19</f>
        <v>1030</v>
      </c>
      <c r="F161" s="118">
        <f>'Office Major'!F19</f>
        <v>0</v>
      </c>
      <c r="G161" s="118">
        <f>'Office Major'!G19</f>
        <v>98596</v>
      </c>
      <c r="H161" s="118">
        <f>'Office Major'!H19</f>
        <v>5</v>
      </c>
    </row>
    <row r="162" spans="1:8" s="488" customFormat="1" ht="16.5" customHeight="1">
      <c r="A162" s="823" t="s">
        <v>49</v>
      </c>
      <c r="B162" s="824"/>
      <c r="C162" s="276">
        <f aca="true" t="shared" si="18" ref="C162:H162">SUM(C161:C161)</f>
        <v>1</v>
      </c>
      <c r="D162" s="277">
        <f t="shared" si="18"/>
        <v>4.2</v>
      </c>
      <c r="E162" s="276">
        <f t="shared" si="18"/>
        <v>1030</v>
      </c>
      <c r="F162" s="276">
        <f t="shared" si="18"/>
        <v>0</v>
      </c>
      <c r="G162" s="276">
        <f t="shared" si="18"/>
        <v>98596</v>
      </c>
      <c r="H162" s="276">
        <f t="shared" si="18"/>
        <v>5</v>
      </c>
    </row>
    <row r="163" s="488" customFormat="1" ht="16.5" customHeight="1"/>
    <row r="164" spans="1:8" s="488" customFormat="1" ht="16.5" customHeight="1">
      <c r="A164" s="541"/>
      <c r="B164" s="542"/>
      <c r="C164" s="543"/>
      <c r="D164" s="825" t="s">
        <v>47</v>
      </c>
      <c r="E164" s="825"/>
      <c r="F164" s="545"/>
      <c r="G164" s="545"/>
      <c r="H164" s="543"/>
    </row>
    <row r="165" spans="1:8" s="488" customFormat="1" ht="16.5" customHeight="1">
      <c r="A165" s="826" t="s">
        <v>2</v>
      </c>
      <c r="B165" s="828" t="s">
        <v>76</v>
      </c>
      <c r="C165" s="264" t="s">
        <v>4</v>
      </c>
      <c r="D165" s="264" t="s">
        <v>5</v>
      </c>
      <c r="E165" s="264" t="s">
        <v>6</v>
      </c>
      <c r="F165" s="264" t="s">
        <v>7</v>
      </c>
      <c r="G165" s="264" t="s">
        <v>8</v>
      </c>
      <c r="H165" s="264" t="s">
        <v>9</v>
      </c>
    </row>
    <row r="166" spans="1:8" s="488" customFormat="1" ht="16.5" customHeight="1">
      <c r="A166" s="827"/>
      <c r="B166" s="829"/>
      <c r="C166" s="4" t="s">
        <v>10</v>
      </c>
      <c r="D166" s="4" t="s">
        <v>77</v>
      </c>
      <c r="E166" s="4" t="s">
        <v>78</v>
      </c>
      <c r="F166" s="57" t="s">
        <v>79</v>
      </c>
      <c r="G166" s="57" t="s">
        <v>79</v>
      </c>
      <c r="H166" s="4" t="s">
        <v>12</v>
      </c>
    </row>
    <row r="167" spans="1:8" s="488" customFormat="1" ht="16.5" customHeight="1">
      <c r="A167" s="143">
        <v>1</v>
      </c>
      <c r="B167" s="204" t="s">
        <v>91</v>
      </c>
      <c r="C167" s="120">
        <f>'Office Major'!C15</f>
        <v>2</v>
      </c>
      <c r="D167" s="120">
        <f>'Office Major'!D15</f>
        <v>9.58</v>
      </c>
      <c r="E167" s="120">
        <f>'Office Major'!E15</f>
        <v>0</v>
      </c>
      <c r="F167" s="120">
        <f>'Office Major'!F15</f>
        <v>0</v>
      </c>
      <c r="G167" s="120">
        <f>'Office Major'!G15</f>
        <v>28696</v>
      </c>
      <c r="H167" s="120">
        <f>'Office Major'!H15</f>
        <v>0</v>
      </c>
    </row>
    <row r="168" spans="1:8" s="488" customFormat="1" ht="16.5" customHeight="1">
      <c r="A168" s="143">
        <v>2</v>
      </c>
      <c r="B168" s="204" t="s">
        <v>192</v>
      </c>
      <c r="C168" s="110">
        <f>'Office Major'!C46</f>
        <v>6</v>
      </c>
      <c r="D168" s="110">
        <f>'Office Major'!D46</f>
        <v>57.09</v>
      </c>
      <c r="E168" s="110">
        <f>'Office Major'!E46</f>
        <v>15200</v>
      </c>
      <c r="F168" s="110">
        <f>'Office Major'!F46</f>
        <v>12160000</v>
      </c>
      <c r="G168" s="110">
        <f>'Office Major'!G46</f>
        <v>2036850</v>
      </c>
      <c r="H168" s="110">
        <f>'Office Major'!H46</f>
        <v>15</v>
      </c>
    </row>
    <row r="169" spans="1:8" s="488" customFormat="1" ht="16.5" customHeight="1">
      <c r="A169" s="143">
        <v>3</v>
      </c>
      <c r="B169" s="204" t="s">
        <v>90</v>
      </c>
      <c r="C169" s="192">
        <f>'Office Major'!C174</f>
        <v>2</v>
      </c>
      <c r="D169" s="192" t="str">
        <f>'Office Major'!D174</f>
        <v>49-48</v>
      </c>
      <c r="E169" s="192">
        <f>'Office Major'!E174</f>
        <v>157284</v>
      </c>
      <c r="F169" s="192">
        <f>'Office Major'!F174</f>
        <v>155069130</v>
      </c>
      <c r="G169" s="192">
        <f>'Office Major'!G174</f>
        <v>20601000</v>
      </c>
      <c r="H169" s="192">
        <f>'Office Major'!H174</f>
        <v>240</v>
      </c>
    </row>
    <row r="170" spans="1:8" s="488" customFormat="1" ht="16.5" customHeight="1">
      <c r="A170" s="143">
        <v>4</v>
      </c>
      <c r="B170" s="204" t="s">
        <v>82</v>
      </c>
      <c r="C170" s="192">
        <f>'Office Major'!C203</f>
        <v>1</v>
      </c>
      <c r="D170" s="192">
        <f>'Office Major'!D203</f>
        <v>112.5</v>
      </c>
      <c r="E170" s="192">
        <f>'Office Major'!E203</f>
        <v>0</v>
      </c>
      <c r="F170" s="192">
        <f>'Office Major'!F203</f>
        <v>0</v>
      </c>
      <c r="G170" s="192">
        <f>'Office Major'!G203</f>
        <v>0</v>
      </c>
      <c r="H170" s="192">
        <f>'Office Major'!H203</f>
        <v>0</v>
      </c>
    </row>
    <row r="171" spans="1:8" s="488" customFormat="1" ht="16.5" customHeight="1">
      <c r="A171" s="143">
        <v>5</v>
      </c>
      <c r="B171" s="204" t="s">
        <v>299</v>
      </c>
      <c r="C171" s="192">
        <f>'Office Major'!C167</f>
        <v>2</v>
      </c>
      <c r="D171" s="192">
        <f>'Office Major'!D167</f>
        <v>18.75</v>
      </c>
      <c r="E171" s="192">
        <f>'Office Major'!E167</f>
        <v>0</v>
      </c>
      <c r="F171" s="192">
        <f>'Office Major'!F167</f>
        <v>0</v>
      </c>
      <c r="G171" s="192">
        <f>'Office Major'!G167</f>
        <v>14190</v>
      </c>
      <c r="H171" s="192">
        <f>'Office Major'!H167</f>
        <v>0</v>
      </c>
    </row>
    <row r="172" spans="1:8" s="488" customFormat="1" ht="16.5" customHeight="1">
      <c r="A172" s="143">
        <v>6</v>
      </c>
      <c r="B172" s="204" t="s">
        <v>94</v>
      </c>
      <c r="C172" s="143">
        <f>'Office Major'!C182</f>
        <v>1</v>
      </c>
      <c r="D172" s="143">
        <f>'Office Major'!D182</f>
        <v>4</v>
      </c>
      <c r="E172" s="143">
        <f>'Office Major'!E182</f>
        <v>0</v>
      </c>
      <c r="F172" s="143">
        <f>'Office Major'!F182</f>
        <v>0</v>
      </c>
      <c r="G172" s="143">
        <f>'Office Major'!G182</f>
        <v>18000</v>
      </c>
      <c r="H172" s="143">
        <f>'Office Major'!H182</f>
        <v>0</v>
      </c>
    </row>
    <row r="173" spans="1:8" s="488" customFormat="1" ht="16.5" customHeight="1">
      <c r="A173" s="823" t="s">
        <v>49</v>
      </c>
      <c r="B173" s="824"/>
      <c r="C173" s="276">
        <f aca="true" t="shared" si="19" ref="C173:H173">SUM(C167:C172)</f>
        <v>14</v>
      </c>
      <c r="D173" s="277">
        <f t="shared" si="19"/>
        <v>201.92000000000002</v>
      </c>
      <c r="E173" s="278">
        <f t="shared" si="19"/>
        <v>172484</v>
      </c>
      <c r="F173" s="278">
        <f t="shared" si="19"/>
        <v>167229130</v>
      </c>
      <c r="G173" s="278">
        <f t="shared" si="19"/>
        <v>22698736</v>
      </c>
      <c r="H173" s="276">
        <f t="shared" si="19"/>
        <v>255</v>
      </c>
    </row>
    <row r="176" spans="2:8" ht="15">
      <c r="B176" s="111"/>
      <c r="C176" s="25"/>
      <c r="D176" s="26"/>
      <c r="E176" s="27"/>
      <c r="F176" s="28"/>
      <c r="G176" s="28"/>
      <c r="H176" s="26"/>
    </row>
    <row r="177" spans="1:8" ht="27">
      <c r="A177" s="818" t="s">
        <v>0</v>
      </c>
      <c r="B177" s="808"/>
      <c r="C177" s="808"/>
      <c r="D177" s="808"/>
      <c r="E177" s="808"/>
      <c r="F177" s="808"/>
      <c r="G177" s="808"/>
      <c r="H177" s="808"/>
    </row>
    <row r="178" spans="1:8" ht="20.25">
      <c r="A178" s="819" t="s">
        <v>128</v>
      </c>
      <c r="B178" s="820"/>
      <c r="C178" s="820"/>
      <c r="D178" s="820"/>
      <c r="E178" s="820"/>
      <c r="F178" s="820"/>
      <c r="G178" s="820"/>
      <c r="H178" s="820"/>
    </row>
    <row r="179" spans="1:8" ht="20.25">
      <c r="A179" s="821" t="s">
        <v>304</v>
      </c>
      <c r="B179" s="822"/>
      <c r="C179" s="822"/>
      <c r="D179" s="822"/>
      <c r="E179" s="822"/>
      <c r="F179" s="822"/>
      <c r="G179" s="822"/>
      <c r="H179" s="822"/>
    </row>
    <row r="180" spans="2:8" ht="15.75">
      <c r="B180" s="112"/>
      <c r="C180" s="29"/>
      <c r="D180" s="72"/>
      <c r="E180" s="30"/>
      <c r="F180" s="113"/>
      <c r="G180" s="100"/>
      <c r="H180" s="100"/>
    </row>
    <row r="181" spans="1:8" ht="16.5" customHeight="1">
      <c r="A181" s="814" t="s">
        <v>2</v>
      </c>
      <c r="B181" s="816" t="s">
        <v>3</v>
      </c>
      <c r="C181" s="102" t="s">
        <v>4</v>
      </c>
      <c r="D181" s="102" t="s">
        <v>5</v>
      </c>
      <c r="E181" s="102" t="s">
        <v>6</v>
      </c>
      <c r="F181" s="102" t="s">
        <v>7</v>
      </c>
      <c r="G181" s="102" t="s">
        <v>8</v>
      </c>
      <c r="H181" s="102" t="s">
        <v>9</v>
      </c>
    </row>
    <row r="182" spans="1:8" ht="16.5" customHeight="1">
      <c r="A182" s="815"/>
      <c r="B182" s="817"/>
      <c r="C182" s="103" t="s">
        <v>10</v>
      </c>
      <c r="D182" s="103" t="s">
        <v>77</v>
      </c>
      <c r="E182" s="103" t="s">
        <v>78</v>
      </c>
      <c r="F182" s="114" t="s">
        <v>79</v>
      </c>
      <c r="G182" s="114" t="s">
        <v>79</v>
      </c>
      <c r="H182" s="103" t="s">
        <v>12</v>
      </c>
    </row>
    <row r="183" spans="1:8" ht="16.5" customHeight="1">
      <c r="A183" s="144">
        <v>1</v>
      </c>
      <c r="B183" s="165" t="s">
        <v>14</v>
      </c>
      <c r="C183" s="155">
        <f aca="true" t="shared" si="20" ref="C183:H183">C10</f>
        <v>0</v>
      </c>
      <c r="D183" s="284">
        <f t="shared" si="20"/>
        <v>0</v>
      </c>
      <c r="E183" s="285">
        <f t="shared" si="20"/>
        <v>0</v>
      </c>
      <c r="F183" s="154">
        <f t="shared" si="20"/>
        <v>0</v>
      </c>
      <c r="G183" s="154">
        <f t="shared" si="20"/>
        <v>0</v>
      </c>
      <c r="H183" s="155">
        <f t="shared" si="20"/>
        <v>0</v>
      </c>
    </row>
    <row r="184" spans="1:8" ht="16.5" customHeight="1">
      <c r="A184" s="144">
        <v>2</v>
      </c>
      <c r="B184" s="165" t="s">
        <v>323</v>
      </c>
      <c r="C184" s="155">
        <f>C17</f>
        <v>1</v>
      </c>
      <c r="D184" s="155">
        <f>D17</f>
        <v>123.5</v>
      </c>
      <c r="E184" s="155">
        <f>E17</f>
        <v>3221.49</v>
      </c>
      <c r="F184" s="155">
        <f>F17</f>
        <v>0</v>
      </c>
      <c r="G184" s="155">
        <f>G17</f>
        <v>323000</v>
      </c>
      <c r="H184" s="155">
        <f>H17</f>
        <v>6</v>
      </c>
    </row>
    <row r="185" spans="1:8" ht="16.5" customHeight="1">
      <c r="A185" s="144">
        <v>3</v>
      </c>
      <c r="B185" s="286" t="s">
        <v>15</v>
      </c>
      <c r="C185" s="155">
        <f aca="true" t="shared" si="21" ref="C185:H185">C23</f>
        <v>3</v>
      </c>
      <c r="D185" s="284">
        <f t="shared" si="21"/>
        <v>706.75</v>
      </c>
      <c r="E185" s="154">
        <f t="shared" si="21"/>
        <v>1103992</v>
      </c>
      <c r="F185" s="154">
        <f t="shared" si="21"/>
        <v>2207984000</v>
      </c>
      <c r="G185" s="154">
        <f t="shared" si="21"/>
        <v>169828000</v>
      </c>
      <c r="H185" s="155">
        <f t="shared" si="21"/>
        <v>1890</v>
      </c>
    </row>
    <row r="186" spans="1:8" ht="16.5" customHeight="1">
      <c r="A186" s="144">
        <v>4</v>
      </c>
      <c r="B186" s="165" t="s">
        <v>16</v>
      </c>
      <c r="C186" s="155">
        <f aca="true" t="shared" si="22" ref="C186:H186">C34</f>
        <v>17</v>
      </c>
      <c r="D186" s="284">
        <f t="shared" si="22"/>
        <v>2235.0934</v>
      </c>
      <c r="E186" s="154">
        <f t="shared" si="22"/>
        <v>4133870</v>
      </c>
      <c r="F186" s="154">
        <f t="shared" si="22"/>
        <v>7951188600</v>
      </c>
      <c r="G186" s="155">
        <f t="shared" si="22"/>
        <v>308467234</v>
      </c>
      <c r="H186" s="155">
        <f t="shared" si="22"/>
        <v>992</v>
      </c>
    </row>
    <row r="187" spans="1:8" ht="16.5" customHeight="1">
      <c r="A187" s="144">
        <v>5</v>
      </c>
      <c r="B187" s="286" t="s">
        <v>305</v>
      </c>
      <c r="C187" s="155">
        <f aca="true" t="shared" si="23" ref="C187:H187">C44</f>
        <v>5</v>
      </c>
      <c r="D187" s="284">
        <f t="shared" si="23"/>
        <v>2179.23</v>
      </c>
      <c r="E187" s="154">
        <f t="shared" si="23"/>
        <v>5464730.692</v>
      </c>
      <c r="F187" s="154">
        <f t="shared" si="23"/>
        <v>11475934453.2</v>
      </c>
      <c r="G187" s="155">
        <f t="shared" si="23"/>
        <v>8180719037</v>
      </c>
      <c r="H187" s="155">
        <f t="shared" si="23"/>
        <v>3081</v>
      </c>
    </row>
    <row r="188" spans="1:8" ht="16.5" customHeight="1">
      <c r="A188" s="144">
        <v>6</v>
      </c>
      <c r="B188" s="286" t="s">
        <v>174</v>
      </c>
      <c r="C188" s="155">
        <f>C52</f>
        <v>3</v>
      </c>
      <c r="D188" s="155">
        <f>D52</f>
        <v>4785.74</v>
      </c>
      <c r="E188" s="155">
        <f>E52</f>
        <v>149046</v>
      </c>
      <c r="F188" s="155">
        <f>F52</f>
        <v>1007909999.9999999</v>
      </c>
      <c r="G188" s="155">
        <f>G52</f>
        <v>2977166000</v>
      </c>
      <c r="H188" s="155">
        <f>H52</f>
        <v>3643</v>
      </c>
    </row>
    <row r="189" spans="1:8" ht="16.5" customHeight="1">
      <c r="A189" s="144">
        <v>7</v>
      </c>
      <c r="B189" s="286" t="s">
        <v>175</v>
      </c>
      <c r="C189" s="155">
        <f>C59</f>
        <v>0</v>
      </c>
      <c r="D189" s="155">
        <f>D59</f>
        <v>0</v>
      </c>
      <c r="E189" s="155">
        <f>E59</f>
        <v>286682</v>
      </c>
      <c r="F189" s="155">
        <f>F59</f>
        <v>1555248000.0000002</v>
      </c>
      <c r="G189" s="155">
        <f>G59</f>
        <v>397618000</v>
      </c>
      <c r="H189" s="155">
        <f>H59</f>
        <v>0</v>
      </c>
    </row>
    <row r="190" spans="1:8" ht="16.5" customHeight="1">
      <c r="A190" s="144">
        <v>8</v>
      </c>
      <c r="B190" s="165" t="s">
        <v>19</v>
      </c>
      <c r="C190" s="155">
        <f aca="true" t="shared" si="24" ref="C190:H190">C74</f>
        <v>0</v>
      </c>
      <c r="D190" s="284">
        <f t="shared" si="24"/>
        <v>0</v>
      </c>
      <c r="E190" s="154">
        <f t="shared" si="24"/>
        <v>367.186</v>
      </c>
      <c r="F190" s="154">
        <f t="shared" si="24"/>
        <v>3599955870</v>
      </c>
      <c r="G190" s="155">
        <f t="shared" si="24"/>
        <v>667544000</v>
      </c>
      <c r="H190" s="155">
        <f t="shared" si="24"/>
        <v>0</v>
      </c>
    </row>
    <row r="191" spans="1:8" ht="16.5" customHeight="1">
      <c r="A191" s="144">
        <v>9</v>
      </c>
      <c r="B191" s="286" t="s">
        <v>20</v>
      </c>
      <c r="C191" s="155">
        <f aca="true" t="shared" si="25" ref="C191:H191">C66</f>
        <v>1</v>
      </c>
      <c r="D191" s="284">
        <f t="shared" si="25"/>
        <v>18.898</v>
      </c>
      <c r="E191" s="154">
        <f t="shared" si="25"/>
        <v>3457</v>
      </c>
      <c r="F191" s="154">
        <f t="shared" si="25"/>
        <v>10371000</v>
      </c>
      <c r="G191" s="154">
        <f t="shared" si="25"/>
        <v>800000</v>
      </c>
      <c r="H191" s="155">
        <f t="shared" si="25"/>
        <v>70</v>
      </c>
    </row>
    <row r="192" spans="1:8" ht="16.5" customHeight="1">
      <c r="A192" s="144">
        <v>10</v>
      </c>
      <c r="B192" s="165" t="s">
        <v>28</v>
      </c>
      <c r="C192" s="155">
        <f aca="true" t="shared" si="26" ref="C192:H192">C82</f>
        <v>8</v>
      </c>
      <c r="D192" s="284">
        <f t="shared" si="26"/>
        <v>1093.95</v>
      </c>
      <c r="E192" s="155">
        <f t="shared" si="26"/>
        <v>0</v>
      </c>
      <c r="F192" s="155">
        <f t="shared" si="26"/>
        <v>0</v>
      </c>
      <c r="G192" s="154">
        <f t="shared" si="26"/>
        <v>441000</v>
      </c>
      <c r="H192" s="155">
        <f t="shared" si="26"/>
        <v>0</v>
      </c>
    </row>
    <row r="193" spans="1:8" ht="16.5" customHeight="1">
      <c r="A193" s="144">
        <v>11</v>
      </c>
      <c r="B193" s="286" t="s">
        <v>129</v>
      </c>
      <c r="C193" s="155">
        <f aca="true" t="shared" si="27" ref="C193:H193">C92</f>
        <v>17</v>
      </c>
      <c r="D193" s="284">
        <f t="shared" si="27"/>
        <v>79.3166</v>
      </c>
      <c r="E193" s="154">
        <f t="shared" si="27"/>
        <v>809</v>
      </c>
      <c r="F193" s="154">
        <f t="shared" si="27"/>
        <v>792200</v>
      </c>
      <c r="G193" s="154">
        <f t="shared" si="27"/>
        <v>257066</v>
      </c>
      <c r="H193" s="155">
        <f t="shared" si="27"/>
        <v>15</v>
      </c>
    </row>
    <row r="194" spans="1:8" ht="16.5" customHeight="1">
      <c r="A194" s="144">
        <v>12</v>
      </c>
      <c r="B194" s="286" t="s">
        <v>33</v>
      </c>
      <c r="C194" s="155">
        <f aca="true" t="shared" si="28" ref="C194:H194">C126</f>
        <v>7</v>
      </c>
      <c r="D194" s="284">
        <f t="shared" si="28"/>
        <v>14634.23</v>
      </c>
      <c r="E194" s="154">
        <f t="shared" si="28"/>
        <v>9490916.97</v>
      </c>
      <c r="F194" s="154">
        <f t="shared" si="28"/>
        <v>12609793825</v>
      </c>
      <c r="G194" s="154">
        <f t="shared" si="28"/>
        <v>652966255</v>
      </c>
      <c r="H194" s="155">
        <f t="shared" si="28"/>
        <v>324</v>
      </c>
    </row>
    <row r="195" spans="1:8" ht="16.5" customHeight="1">
      <c r="A195" s="144">
        <v>13</v>
      </c>
      <c r="B195" s="286" t="s">
        <v>32</v>
      </c>
      <c r="C195" s="155">
        <f>C99</f>
        <v>5</v>
      </c>
      <c r="D195" s="155">
        <f>D99</f>
        <v>163.01</v>
      </c>
      <c r="E195" s="155">
        <f>E99</f>
        <v>0</v>
      </c>
      <c r="F195" s="155">
        <f>F99</f>
        <v>0</v>
      </c>
      <c r="G195" s="155">
        <f>G99</f>
        <v>120973</v>
      </c>
      <c r="H195" s="155">
        <f>H99</f>
        <v>0</v>
      </c>
    </row>
    <row r="196" spans="1:8" ht="16.5" customHeight="1">
      <c r="A196" s="144">
        <v>14</v>
      </c>
      <c r="B196" s="165" t="s">
        <v>34</v>
      </c>
      <c r="C196" s="155">
        <f aca="true" t="shared" si="29" ref="C196:H196">C118</f>
        <v>40</v>
      </c>
      <c r="D196" s="284">
        <f t="shared" si="29"/>
        <v>19376.297</v>
      </c>
      <c r="E196" s="154">
        <f t="shared" si="29"/>
        <v>67463092.65</v>
      </c>
      <c r="F196" s="154">
        <f t="shared" si="29"/>
        <v>12706812427.42</v>
      </c>
      <c r="G196" s="154">
        <f t="shared" si="29"/>
        <v>5460483039</v>
      </c>
      <c r="H196" s="155">
        <f t="shared" si="29"/>
        <v>5142</v>
      </c>
    </row>
    <row r="197" spans="1:8" ht="16.5" customHeight="1">
      <c r="A197" s="144">
        <v>15</v>
      </c>
      <c r="B197" s="165" t="s">
        <v>35</v>
      </c>
      <c r="C197" s="155">
        <f aca="true" t="shared" si="30" ref="C197:H197">C133</f>
        <v>2</v>
      </c>
      <c r="D197" s="284">
        <f t="shared" si="30"/>
        <v>9.75</v>
      </c>
      <c r="E197" s="154">
        <f t="shared" si="30"/>
        <v>0</v>
      </c>
      <c r="F197" s="154">
        <f t="shared" si="30"/>
        <v>0</v>
      </c>
      <c r="G197" s="154">
        <f t="shared" si="30"/>
        <v>13720</v>
      </c>
      <c r="H197" s="155">
        <f t="shared" si="30"/>
        <v>0</v>
      </c>
    </row>
    <row r="198" spans="1:8" ht="16.5" customHeight="1">
      <c r="A198" s="144">
        <v>16</v>
      </c>
      <c r="B198" s="165" t="s">
        <v>41</v>
      </c>
      <c r="C198" s="155">
        <f aca="true" t="shared" si="31" ref="C198:H198">C139</f>
        <v>3</v>
      </c>
      <c r="D198" s="284">
        <f t="shared" si="31"/>
        <v>1998.87</v>
      </c>
      <c r="E198" s="154">
        <f t="shared" si="31"/>
        <v>1584479</v>
      </c>
      <c r="F198" s="154">
        <f t="shared" si="31"/>
        <v>3168958000</v>
      </c>
      <c r="G198" s="154">
        <f t="shared" si="31"/>
        <v>542019000</v>
      </c>
      <c r="H198" s="155">
        <f t="shared" si="31"/>
        <v>615</v>
      </c>
    </row>
    <row r="199" spans="1:11" ht="16.5" customHeight="1">
      <c r="A199" s="144">
        <v>17</v>
      </c>
      <c r="B199" s="286" t="s">
        <v>42</v>
      </c>
      <c r="C199" s="155">
        <f aca="true" t="shared" si="32" ref="C199:H199">C147</f>
        <v>5</v>
      </c>
      <c r="D199" s="284">
        <f t="shared" si="32"/>
        <v>1015.95</v>
      </c>
      <c r="E199" s="154">
        <f t="shared" si="32"/>
        <v>1800</v>
      </c>
      <c r="F199" s="154">
        <f t="shared" si="32"/>
        <v>1440000</v>
      </c>
      <c r="G199" s="154">
        <f t="shared" si="32"/>
        <v>1701076</v>
      </c>
      <c r="H199" s="155">
        <f t="shared" si="32"/>
        <v>19</v>
      </c>
      <c r="K199" s="92" t="s">
        <v>130</v>
      </c>
    </row>
    <row r="200" spans="1:8" ht="16.5" customHeight="1">
      <c r="A200" s="144">
        <v>18</v>
      </c>
      <c r="B200" s="286" t="s">
        <v>44</v>
      </c>
      <c r="C200" s="155">
        <f aca="true" t="shared" si="33" ref="C200:H200">C155</f>
        <v>24</v>
      </c>
      <c r="D200" s="284">
        <f t="shared" si="33"/>
        <v>221.534</v>
      </c>
      <c r="E200" s="154">
        <f t="shared" si="33"/>
        <v>27800</v>
      </c>
      <c r="F200" s="154">
        <f t="shared" si="33"/>
        <v>15210400</v>
      </c>
      <c r="G200" s="154">
        <f t="shared" si="33"/>
        <v>1521966</v>
      </c>
      <c r="H200" s="155">
        <f t="shared" si="33"/>
        <v>113</v>
      </c>
    </row>
    <row r="201" spans="1:8" ht="16.5" customHeight="1">
      <c r="A201" s="144">
        <v>19</v>
      </c>
      <c r="B201" s="286" t="s">
        <v>46</v>
      </c>
      <c r="C201" s="155">
        <f aca="true" t="shared" si="34" ref="C201:H201">C162</f>
        <v>1</v>
      </c>
      <c r="D201" s="284">
        <f t="shared" si="34"/>
        <v>4.2</v>
      </c>
      <c r="E201" s="154">
        <f t="shared" si="34"/>
        <v>1030</v>
      </c>
      <c r="F201" s="154">
        <f t="shared" si="34"/>
        <v>0</v>
      </c>
      <c r="G201" s="154">
        <f t="shared" si="34"/>
        <v>98596</v>
      </c>
      <c r="H201" s="155">
        <f t="shared" si="34"/>
        <v>5</v>
      </c>
    </row>
    <row r="202" spans="1:8" ht="16.5" customHeight="1">
      <c r="A202" s="144">
        <v>20</v>
      </c>
      <c r="B202" s="165" t="s">
        <v>47</v>
      </c>
      <c r="C202" s="155">
        <f aca="true" t="shared" si="35" ref="C202:H202">C173</f>
        <v>14</v>
      </c>
      <c r="D202" s="284">
        <f t="shared" si="35"/>
        <v>201.92000000000002</v>
      </c>
      <c r="E202" s="154">
        <f t="shared" si="35"/>
        <v>172484</v>
      </c>
      <c r="F202" s="154">
        <f t="shared" si="35"/>
        <v>167229130</v>
      </c>
      <c r="G202" s="154">
        <f t="shared" si="35"/>
        <v>22698736</v>
      </c>
      <c r="H202" s="155">
        <f t="shared" si="35"/>
        <v>255</v>
      </c>
    </row>
    <row r="203" spans="1:8" ht="16.5" customHeight="1">
      <c r="A203" s="279"/>
      <c r="B203" s="280" t="s">
        <v>49</v>
      </c>
      <c r="C203" s="281">
        <f aca="true" t="shared" si="36" ref="C203:H203">SUM(C183:C202)</f>
        <v>156</v>
      </c>
      <c r="D203" s="282">
        <f t="shared" si="36"/>
        <v>48848.238999999994</v>
      </c>
      <c r="E203" s="283">
        <f t="shared" si="36"/>
        <v>89887777.988</v>
      </c>
      <c r="F203" s="283">
        <f t="shared" si="36"/>
        <v>56478827905.619995</v>
      </c>
      <c r="G203" s="283">
        <f t="shared" si="36"/>
        <v>19384786698</v>
      </c>
      <c r="H203" s="281">
        <f t="shared" si="36"/>
        <v>16170</v>
      </c>
    </row>
  </sheetData>
  <sheetProtection sheet="1" objects="1" scenarios="1"/>
  <mergeCells count="88">
    <mergeCell ref="A1:H1"/>
    <mergeCell ref="A2:H2"/>
    <mergeCell ref="A3:H3"/>
    <mergeCell ref="A4:H4"/>
    <mergeCell ref="A5:A6"/>
    <mergeCell ref="B5:B6"/>
    <mergeCell ref="A10:B10"/>
    <mergeCell ref="A19:H19"/>
    <mergeCell ref="A20:A21"/>
    <mergeCell ref="B20:B21"/>
    <mergeCell ref="A23:B23"/>
    <mergeCell ref="A14:A15"/>
    <mergeCell ref="B14:B15"/>
    <mergeCell ref="A17:B17"/>
    <mergeCell ref="A12:H12"/>
    <mergeCell ref="A25:H25"/>
    <mergeCell ref="A26:A27"/>
    <mergeCell ref="B26:B27"/>
    <mergeCell ref="A34:B34"/>
    <mergeCell ref="A36:H36"/>
    <mergeCell ref="A37:A38"/>
    <mergeCell ref="B37:B38"/>
    <mergeCell ref="A48:A49"/>
    <mergeCell ref="B48:B49"/>
    <mergeCell ref="A52:B52"/>
    <mergeCell ref="A46:H46"/>
    <mergeCell ref="A44:B44"/>
    <mergeCell ref="A54:H54"/>
    <mergeCell ref="A55:A56"/>
    <mergeCell ref="B55:B56"/>
    <mergeCell ref="A59:B59"/>
    <mergeCell ref="A63:A64"/>
    <mergeCell ref="B63:B64"/>
    <mergeCell ref="A62:H62"/>
    <mergeCell ref="A66:B66"/>
    <mergeCell ref="D68:E68"/>
    <mergeCell ref="A69:A70"/>
    <mergeCell ref="B69:B70"/>
    <mergeCell ref="A74:B74"/>
    <mergeCell ref="A85:A86"/>
    <mergeCell ref="B85:B86"/>
    <mergeCell ref="A92:B92"/>
    <mergeCell ref="D77:E77"/>
    <mergeCell ref="A78:A79"/>
    <mergeCell ref="B78:B79"/>
    <mergeCell ref="A82:B82"/>
    <mergeCell ref="A84:H84"/>
    <mergeCell ref="A94:H94"/>
    <mergeCell ref="A95:A96"/>
    <mergeCell ref="B95:B96"/>
    <mergeCell ref="A121:A122"/>
    <mergeCell ref="B121:B122"/>
    <mergeCell ref="A126:B126"/>
    <mergeCell ref="A128:H128"/>
    <mergeCell ref="A129:A130"/>
    <mergeCell ref="B129:B130"/>
    <mergeCell ref="A99:B99"/>
    <mergeCell ref="A101:H101"/>
    <mergeCell ref="A102:A103"/>
    <mergeCell ref="B102:B103"/>
    <mergeCell ref="A118:B118"/>
    <mergeCell ref="A120:H120"/>
    <mergeCell ref="A133:B133"/>
    <mergeCell ref="D135:E135"/>
    <mergeCell ref="A136:A137"/>
    <mergeCell ref="B136:B137"/>
    <mergeCell ref="D150:E150"/>
    <mergeCell ref="A139:B139"/>
    <mergeCell ref="D141:E141"/>
    <mergeCell ref="A142:A143"/>
    <mergeCell ref="B142:B143"/>
    <mergeCell ref="A147:B147"/>
    <mergeCell ref="A173:B173"/>
    <mergeCell ref="A165:A166"/>
    <mergeCell ref="B165:B166"/>
    <mergeCell ref="A159:A160"/>
    <mergeCell ref="B159:B160"/>
    <mergeCell ref="A155:B155"/>
    <mergeCell ref="A162:B162"/>
    <mergeCell ref="D164:E164"/>
    <mergeCell ref="D158:E158"/>
    <mergeCell ref="A151:A152"/>
    <mergeCell ref="B151:B152"/>
    <mergeCell ref="A181:A182"/>
    <mergeCell ref="B181:B182"/>
    <mergeCell ref="A177:H177"/>
    <mergeCell ref="A178:H178"/>
    <mergeCell ref="A179:H179"/>
  </mergeCells>
  <printOptions/>
  <pageMargins left="0.7" right="0.43" top="0.75" bottom="0.75" header="0.3" footer="0.3"/>
  <pageSetup horizontalDpi="600" verticalDpi="600" orientation="portrait" scale="98" r:id="rId1"/>
  <rowBreaks count="5" manualBreakCount="5">
    <brk id="35" max="7" man="1"/>
    <brk id="76" max="7" man="1"/>
    <brk id="118" max="7" man="1"/>
    <brk id="148" max="7" man="1"/>
    <brk id="175" max="7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34"/>
  <sheetViews>
    <sheetView zoomScalePageLayoutView="0" workbookViewId="0" topLeftCell="A676">
      <selection activeCell="D734" sqref="D734"/>
    </sheetView>
  </sheetViews>
  <sheetFormatPr defaultColWidth="9.140625" defaultRowHeight="15"/>
  <cols>
    <col min="1" max="1" width="6.7109375" style="31" customWidth="1"/>
    <col min="2" max="2" width="23.7109375" style="31" customWidth="1"/>
    <col min="3" max="3" width="9.140625" style="31" customWidth="1"/>
    <col min="4" max="4" width="12.7109375" style="31" customWidth="1"/>
    <col min="5" max="5" width="13.28125" style="31" customWidth="1"/>
    <col min="6" max="6" width="15.8515625" style="31" customWidth="1"/>
    <col min="7" max="7" width="14.421875" style="31" customWidth="1"/>
    <col min="8" max="8" width="15.00390625" style="31" customWidth="1"/>
    <col min="9" max="16384" width="9.140625" style="31" customWidth="1"/>
  </cols>
  <sheetData>
    <row r="1" spans="1:8" ht="30.75">
      <c r="A1" s="841" t="s">
        <v>0</v>
      </c>
      <c r="B1" s="841"/>
      <c r="C1" s="841"/>
      <c r="D1" s="841"/>
      <c r="E1" s="841"/>
      <c r="F1" s="841"/>
      <c r="G1" s="841"/>
      <c r="H1" s="841"/>
    </row>
    <row r="2" spans="1:8" ht="25.5">
      <c r="A2" s="842" t="s">
        <v>131</v>
      </c>
      <c r="B2" s="842"/>
      <c r="C2" s="842"/>
      <c r="D2" s="842"/>
      <c r="E2" s="842"/>
      <c r="F2" s="842"/>
      <c r="G2" s="842"/>
      <c r="H2" s="842"/>
    </row>
    <row r="3" spans="1:8" ht="22.5">
      <c r="A3" s="843" t="s">
        <v>303</v>
      </c>
      <c r="B3" s="843"/>
      <c r="C3" s="843"/>
      <c r="D3" s="843"/>
      <c r="E3" s="843"/>
      <c r="F3" s="843"/>
      <c r="G3" s="843"/>
      <c r="H3" s="843"/>
    </row>
    <row r="4" spans="1:8" ht="18.75">
      <c r="A4" s="837" t="s">
        <v>22</v>
      </c>
      <c r="B4" s="837"/>
      <c r="C4" s="837"/>
      <c r="D4" s="837"/>
      <c r="E4" s="837"/>
      <c r="F4" s="837"/>
      <c r="G4" s="837"/>
      <c r="H4" s="837"/>
    </row>
    <row r="5" spans="1:8" s="557" customFormat="1" ht="16.5" customHeight="1">
      <c r="A5" s="826" t="s">
        <v>2</v>
      </c>
      <c r="B5" s="828" t="s">
        <v>76</v>
      </c>
      <c r="C5" s="264" t="s">
        <v>4</v>
      </c>
      <c r="D5" s="264" t="s">
        <v>5</v>
      </c>
      <c r="E5" s="264" t="s">
        <v>6</v>
      </c>
      <c r="F5" s="264" t="s">
        <v>7</v>
      </c>
      <c r="G5" s="264" t="s">
        <v>8</v>
      </c>
      <c r="H5" s="264" t="s">
        <v>9</v>
      </c>
    </row>
    <row r="6" spans="1:8" s="557" customFormat="1" ht="16.5" customHeight="1">
      <c r="A6" s="827"/>
      <c r="B6" s="829"/>
      <c r="C6" s="4" t="s">
        <v>10</v>
      </c>
      <c r="D6" s="4" t="s">
        <v>77</v>
      </c>
      <c r="E6" s="4" t="s">
        <v>78</v>
      </c>
      <c r="F6" s="57" t="s">
        <v>79</v>
      </c>
      <c r="G6" s="57" t="s">
        <v>79</v>
      </c>
      <c r="H6" s="4" t="s">
        <v>12</v>
      </c>
    </row>
    <row r="7" spans="1:8" s="557" customFormat="1" ht="16.5" customHeight="1">
      <c r="A7" s="143">
        <v>1</v>
      </c>
      <c r="B7" s="23" t="s">
        <v>95</v>
      </c>
      <c r="C7" s="118">
        <f>'Office Minor'!C182</f>
        <v>114</v>
      </c>
      <c r="D7" s="118">
        <f>'Office Minor'!D182</f>
        <v>5353.75</v>
      </c>
      <c r="E7" s="118">
        <f>'Office Minor'!E182</f>
        <v>3402161</v>
      </c>
      <c r="F7" s="118">
        <f>'Office Minor'!F182</f>
        <v>2381512700</v>
      </c>
      <c r="G7" s="118">
        <f>'Office Minor'!G182</f>
        <v>206079292</v>
      </c>
      <c r="H7" s="118">
        <f>'Office Minor'!H182</f>
        <v>700</v>
      </c>
    </row>
    <row r="8" spans="1:8" s="557" customFormat="1" ht="16.5" customHeight="1">
      <c r="A8" s="143">
        <v>2</v>
      </c>
      <c r="B8" s="23" t="s">
        <v>153</v>
      </c>
      <c r="C8" s="143">
        <f>'Office Minor'!C319</f>
        <v>2</v>
      </c>
      <c r="D8" s="143">
        <f>'Office Minor'!D319</f>
        <v>9</v>
      </c>
      <c r="E8" s="143">
        <f>'Office Minor'!E319</f>
        <v>0</v>
      </c>
      <c r="F8" s="143">
        <f>'Office Minor'!F319</f>
        <v>0</v>
      </c>
      <c r="G8" s="143">
        <f>'Office Minor'!G319</f>
        <v>0</v>
      </c>
      <c r="H8" s="143">
        <f>'Office Minor'!H319</f>
        <v>0</v>
      </c>
    </row>
    <row r="9" spans="1:8" s="557" customFormat="1" ht="16.5" customHeight="1">
      <c r="A9" s="823" t="s">
        <v>49</v>
      </c>
      <c r="B9" s="824"/>
      <c r="C9" s="276">
        <f aca="true" t="shared" si="0" ref="C9:H9">SUM(C7:C8)</f>
        <v>116</v>
      </c>
      <c r="D9" s="277">
        <f t="shared" si="0"/>
        <v>5362.75</v>
      </c>
      <c r="E9" s="278">
        <f t="shared" si="0"/>
        <v>3402161</v>
      </c>
      <c r="F9" s="278">
        <f t="shared" si="0"/>
        <v>2381512700</v>
      </c>
      <c r="G9" s="278">
        <f t="shared" si="0"/>
        <v>206079292</v>
      </c>
      <c r="H9" s="276">
        <f t="shared" si="0"/>
        <v>700</v>
      </c>
    </row>
    <row r="10" spans="1:8" s="557" customFormat="1" ht="16.5" customHeight="1">
      <c r="A10" s="536"/>
      <c r="B10" s="537"/>
      <c r="C10" s="538"/>
      <c r="D10" s="539"/>
      <c r="E10" s="540"/>
      <c r="F10" s="540"/>
      <c r="G10" s="540"/>
      <c r="H10" s="538"/>
    </row>
    <row r="11" spans="1:8" s="557" customFormat="1" ht="16.5" customHeight="1">
      <c r="A11" s="825" t="s">
        <v>23</v>
      </c>
      <c r="B11" s="825"/>
      <c r="C11" s="825"/>
      <c r="D11" s="825"/>
      <c r="E11" s="825"/>
      <c r="F11" s="825"/>
      <c r="G11" s="825"/>
      <c r="H11" s="825"/>
    </row>
    <row r="12" spans="1:8" s="557" customFormat="1" ht="16.5" customHeight="1">
      <c r="A12" s="826" t="s">
        <v>2</v>
      </c>
      <c r="B12" s="828" t="s">
        <v>76</v>
      </c>
      <c r="C12" s="264" t="s">
        <v>4</v>
      </c>
      <c r="D12" s="264" t="s">
        <v>5</v>
      </c>
      <c r="E12" s="264" t="s">
        <v>6</v>
      </c>
      <c r="F12" s="264" t="s">
        <v>7</v>
      </c>
      <c r="G12" s="264" t="s">
        <v>8</v>
      </c>
      <c r="H12" s="264" t="s">
        <v>9</v>
      </c>
    </row>
    <row r="13" spans="1:8" s="557" customFormat="1" ht="16.5" customHeight="1">
      <c r="A13" s="827"/>
      <c r="B13" s="829"/>
      <c r="C13" s="4" t="s">
        <v>10</v>
      </c>
      <c r="D13" s="4" t="s">
        <v>77</v>
      </c>
      <c r="E13" s="4" t="s">
        <v>78</v>
      </c>
      <c r="F13" s="57" t="s">
        <v>79</v>
      </c>
      <c r="G13" s="57" t="s">
        <v>79</v>
      </c>
      <c r="H13" s="4" t="s">
        <v>12</v>
      </c>
    </row>
    <row r="14" spans="1:8" s="557" customFormat="1" ht="16.5" customHeight="1">
      <c r="A14" s="143">
        <v>1</v>
      </c>
      <c r="B14" s="23" t="s">
        <v>82</v>
      </c>
      <c r="C14" s="143">
        <f>'Office Minor'!C723</f>
        <v>1</v>
      </c>
      <c r="D14" s="143">
        <f>'Office Minor'!D723</f>
        <v>31</v>
      </c>
      <c r="E14" s="143">
        <f>'Office Minor'!E723</f>
        <v>3500</v>
      </c>
      <c r="F14" s="143">
        <f>'Office Minor'!F723</f>
        <v>2502500</v>
      </c>
      <c r="G14" s="143">
        <f>'Office Minor'!G723</f>
        <v>300000</v>
      </c>
      <c r="H14" s="143">
        <f>'Office Minor'!H723</f>
        <v>11</v>
      </c>
    </row>
    <row r="15" spans="1:8" s="557" customFormat="1" ht="16.5" customHeight="1">
      <c r="A15" s="823" t="s">
        <v>49</v>
      </c>
      <c r="B15" s="824"/>
      <c r="C15" s="276">
        <f aca="true" t="shared" si="1" ref="C15:H15">SUM(C14:C14)</f>
        <v>1</v>
      </c>
      <c r="D15" s="277">
        <f t="shared" si="1"/>
        <v>31</v>
      </c>
      <c r="E15" s="278">
        <f t="shared" si="1"/>
        <v>3500</v>
      </c>
      <c r="F15" s="278">
        <f t="shared" si="1"/>
        <v>2502500</v>
      </c>
      <c r="G15" s="278">
        <f t="shared" si="1"/>
        <v>300000</v>
      </c>
      <c r="H15" s="276">
        <f t="shared" si="1"/>
        <v>11</v>
      </c>
    </row>
    <row r="16" spans="1:8" s="557" customFormat="1" ht="16.5" customHeight="1">
      <c r="A16" s="32"/>
      <c r="B16" s="32"/>
      <c r="C16" s="32"/>
      <c r="D16" s="32"/>
      <c r="E16" s="32"/>
      <c r="F16" s="32"/>
      <c r="G16" s="32"/>
      <c r="H16" s="32"/>
    </row>
    <row r="17" spans="1:8" s="557" customFormat="1" ht="16.5" customHeight="1">
      <c r="A17" s="32"/>
      <c r="B17" s="33"/>
      <c r="C17" s="32"/>
      <c r="D17" s="34" t="s">
        <v>52</v>
      </c>
      <c r="E17" s="32"/>
      <c r="F17" s="32"/>
      <c r="G17" s="32"/>
      <c r="H17" s="32"/>
    </row>
    <row r="18" spans="1:8" s="557" customFormat="1" ht="16.5" customHeight="1">
      <c r="A18" s="826" t="s">
        <v>2</v>
      </c>
      <c r="B18" s="828" t="s">
        <v>76</v>
      </c>
      <c r="C18" s="264" t="s">
        <v>4</v>
      </c>
      <c r="D18" s="264" t="s">
        <v>5</v>
      </c>
      <c r="E18" s="264" t="s">
        <v>6</v>
      </c>
      <c r="F18" s="264" t="s">
        <v>7</v>
      </c>
      <c r="G18" s="264" t="s">
        <v>8</v>
      </c>
      <c r="H18" s="264" t="s">
        <v>9</v>
      </c>
    </row>
    <row r="19" spans="1:8" s="557" customFormat="1" ht="16.5" customHeight="1">
      <c r="A19" s="827"/>
      <c r="B19" s="829"/>
      <c r="C19" s="4" t="s">
        <v>10</v>
      </c>
      <c r="D19" s="4" t="s">
        <v>51</v>
      </c>
      <c r="E19" s="4" t="s">
        <v>78</v>
      </c>
      <c r="F19" s="4" t="s">
        <v>79</v>
      </c>
      <c r="G19" s="4" t="s">
        <v>79</v>
      </c>
      <c r="H19" s="4" t="s">
        <v>12</v>
      </c>
    </row>
    <row r="20" spans="1:8" s="557" customFormat="1" ht="16.5" customHeight="1">
      <c r="A20" s="143">
        <v>1</v>
      </c>
      <c r="B20" s="558" t="s">
        <v>127</v>
      </c>
      <c r="C20" s="272">
        <f>'Office Minor'!C367</f>
        <v>6</v>
      </c>
      <c r="D20" s="272">
        <f>'Office Minor'!D367</f>
        <v>6.005</v>
      </c>
      <c r="E20" s="272">
        <f>'Office Minor'!E367</f>
        <v>5766</v>
      </c>
      <c r="F20" s="272">
        <f>'Office Minor'!F367</f>
        <v>4612800</v>
      </c>
      <c r="G20" s="272">
        <f>'Office Minor'!G367</f>
        <v>847000</v>
      </c>
      <c r="H20" s="272">
        <f>'Office Minor'!H367</f>
        <v>20</v>
      </c>
    </row>
    <row r="21" spans="1:8" s="557" customFormat="1" ht="16.5" customHeight="1">
      <c r="A21" s="143">
        <v>2</v>
      </c>
      <c r="B21" s="558" t="s">
        <v>150</v>
      </c>
      <c r="C21" s="110">
        <f>'Office Minor'!C95</f>
        <v>23</v>
      </c>
      <c r="D21" s="110">
        <f>'Office Minor'!D95</f>
        <v>48.44</v>
      </c>
      <c r="E21" s="110">
        <f>'Office Minor'!E95</f>
        <v>161251</v>
      </c>
      <c r="F21" s="110">
        <f>'Office Minor'!F95</f>
        <v>40312750</v>
      </c>
      <c r="G21" s="110">
        <f>'Office Minor'!G95</f>
        <v>29663988</v>
      </c>
      <c r="H21" s="110">
        <f>'Office Minor'!H95</f>
        <v>115</v>
      </c>
    </row>
    <row r="22" spans="1:8" s="557" customFormat="1" ht="16.5" customHeight="1">
      <c r="A22" s="823" t="s">
        <v>49</v>
      </c>
      <c r="B22" s="824"/>
      <c r="C22" s="555">
        <f aca="true" t="shared" si="2" ref="C22:H22">SUM(C20:C21)</f>
        <v>29</v>
      </c>
      <c r="D22" s="554">
        <f t="shared" si="2"/>
        <v>54.445</v>
      </c>
      <c r="E22" s="555">
        <f t="shared" si="2"/>
        <v>167017</v>
      </c>
      <c r="F22" s="555">
        <f t="shared" si="2"/>
        <v>44925550</v>
      </c>
      <c r="G22" s="555">
        <f t="shared" si="2"/>
        <v>30510988</v>
      </c>
      <c r="H22" s="555">
        <f t="shared" si="2"/>
        <v>135</v>
      </c>
    </row>
    <row r="23" spans="1:8" s="557" customFormat="1" ht="16.5" customHeight="1">
      <c r="A23" s="559"/>
      <c r="B23" s="559"/>
      <c r="C23" s="559"/>
      <c r="D23" s="559"/>
      <c r="E23" s="559"/>
      <c r="F23" s="559"/>
      <c r="G23" s="559"/>
      <c r="H23" s="559"/>
    </row>
    <row r="24" spans="1:8" s="557" customFormat="1" ht="16.5" customHeight="1">
      <c r="A24" s="559"/>
      <c r="B24" s="559"/>
      <c r="C24" s="559"/>
      <c r="D24" s="34" t="s">
        <v>132</v>
      </c>
      <c r="E24" s="559"/>
      <c r="F24" s="559"/>
      <c r="G24" s="559"/>
      <c r="H24" s="559"/>
    </row>
    <row r="25" spans="1:8" s="557" customFormat="1" ht="16.5" customHeight="1">
      <c r="A25" s="826" t="s">
        <v>2</v>
      </c>
      <c r="B25" s="828" t="s">
        <v>76</v>
      </c>
      <c r="C25" s="264" t="s">
        <v>4</v>
      </c>
      <c r="D25" s="264" t="s">
        <v>5</v>
      </c>
      <c r="E25" s="264" t="s">
        <v>6</v>
      </c>
      <c r="F25" s="264" t="s">
        <v>7</v>
      </c>
      <c r="G25" s="264" t="s">
        <v>8</v>
      </c>
      <c r="H25" s="264" t="s">
        <v>9</v>
      </c>
    </row>
    <row r="26" spans="1:8" s="557" customFormat="1" ht="16.5" customHeight="1">
      <c r="A26" s="827"/>
      <c r="B26" s="829"/>
      <c r="C26" s="4" t="s">
        <v>10</v>
      </c>
      <c r="D26" s="4" t="s">
        <v>51</v>
      </c>
      <c r="E26" s="4" t="s">
        <v>78</v>
      </c>
      <c r="F26" s="57" t="s">
        <v>79</v>
      </c>
      <c r="G26" s="57" t="s">
        <v>79</v>
      </c>
      <c r="H26" s="4" t="s">
        <v>12</v>
      </c>
    </row>
    <row r="27" spans="1:8" s="557" customFormat="1" ht="16.5" customHeight="1">
      <c r="A27" s="143">
        <v>1</v>
      </c>
      <c r="B27" s="558" t="s">
        <v>91</v>
      </c>
      <c r="C27" s="67">
        <f>'Office Minor'!C26</f>
        <v>0</v>
      </c>
      <c r="D27" s="67">
        <f>'Office Minor'!D26</f>
        <v>0</v>
      </c>
      <c r="E27" s="67">
        <f>'Office Minor'!E26</f>
        <v>263025</v>
      </c>
      <c r="F27" s="67">
        <f>'Office Minor'!F26</f>
        <v>315630000</v>
      </c>
      <c r="G27" s="67">
        <f>'Office Minor'!G26</f>
        <v>6484000</v>
      </c>
      <c r="H27" s="67">
        <f>'Office Minor'!H26</f>
        <v>120</v>
      </c>
    </row>
    <row r="28" spans="1:8" s="557" customFormat="1" ht="16.5" customHeight="1">
      <c r="A28" s="143">
        <v>2</v>
      </c>
      <c r="B28" s="558" t="s">
        <v>85</v>
      </c>
      <c r="C28" s="110">
        <f>'Office Minor'!C41</f>
        <v>0</v>
      </c>
      <c r="D28" s="110">
        <f>'Office Minor'!D41</f>
        <v>0</v>
      </c>
      <c r="E28" s="110">
        <f>'Office Minor'!E41</f>
        <v>1204000</v>
      </c>
      <c r="F28" s="110">
        <f>'Office Minor'!F41</f>
        <v>1444800000</v>
      </c>
      <c r="G28" s="110">
        <f>'Office Minor'!G41</f>
        <v>36334250</v>
      </c>
      <c r="H28" s="110">
        <f>'Office Minor'!H41</f>
        <v>1360</v>
      </c>
    </row>
    <row r="29" spans="1:8" s="557" customFormat="1" ht="16.5" customHeight="1">
      <c r="A29" s="143">
        <v>3</v>
      </c>
      <c r="B29" s="558" t="s">
        <v>192</v>
      </c>
      <c r="C29" s="110">
        <f>'Office Minor'!C116</f>
        <v>0</v>
      </c>
      <c r="D29" s="110">
        <f>'Office Minor'!D116</f>
        <v>0</v>
      </c>
      <c r="E29" s="110">
        <f>'Office Minor'!E116</f>
        <v>169000</v>
      </c>
      <c r="F29" s="110">
        <f>'Office Minor'!F116</f>
        <v>8281000</v>
      </c>
      <c r="G29" s="110">
        <f>'Office Minor'!G116</f>
        <v>1596000</v>
      </c>
      <c r="H29" s="110">
        <f>'Office Minor'!H116</f>
        <v>230</v>
      </c>
    </row>
    <row r="30" spans="1:8" s="557" customFormat="1" ht="16.5" customHeight="1">
      <c r="A30" s="143">
        <v>4</v>
      </c>
      <c r="B30" s="558" t="s">
        <v>149</v>
      </c>
      <c r="C30" s="110">
        <f>'Office Minor'!C70</f>
        <v>0</v>
      </c>
      <c r="D30" s="110">
        <f>'Office Minor'!D70</f>
        <v>0</v>
      </c>
      <c r="E30" s="110">
        <f>'Office Minor'!E70</f>
        <v>18640</v>
      </c>
      <c r="F30" s="110">
        <f>'Office Minor'!F70</f>
        <v>932000</v>
      </c>
      <c r="G30" s="110">
        <f>'Office Minor'!G70</f>
        <v>466000</v>
      </c>
      <c r="H30" s="110">
        <f>'Office Minor'!H70</f>
        <v>100</v>
      </c>
    </row>
    <row r="31" spans="1:8" s="557" customFormat="1" ht="16.5" customHeight="1">
      <c r="A31" s="143">
        <v>5</v>
      </c>
      <c r="B31" s="558" t="s">
        <v>112</v>
      </c>
      <c r="C31" s="67">
        <f>'Office Minor'!C142</f>
        <v>0</v>
      </c>
      <c r="D31" s="67">
        <f>'Office Minor'!D142</f>
        <v>0</v>
      </c>
      <c r="E31" s="67">
        <f>'Office Minor'!E142</f>
        <v>1063125</v>
      </c>
      <c r="F31" s="67">
        <f>'Office Minor'!F142</f>
        <v>26578125</v>
      </c>
      <c r="G31" s="67">
        <f>'Office Minor'!G142</f>
        <v>32545959</v>
      </c>
      <c r="H31" s="67">
        <f>'Office Minor'!H142</f>
        <v>0</v>
      </c>
    </row>
    <row r="32" spans="1:8" s="557" customFormat="1" ht="16.5" customHeight="1">
      <c r="A32" s="143">
        <v>6</v>
      </c>
      <c r="B32" s="558" t="s">
        <v>80</v>
      </c>
      <c r="C32" s="110">
        <f>'Office Minor'!C155</f>
        <v>0</v>
      </c>
      <c r="D32" s="110">
        <f>'Office Minor'!D155</f>
        <v>86</v>
      </c>
      <c r="E32" s="110">
        <f>'Office Minor'!E155</f>
        <v>963888</v>
      </c>
      <c r="F32" s="110">
        <f>'Office Minor'!F155</f>
        <v>240972000</v>
      </c>
      <c r="G32" s="110">
        <f>'Office Minor'!G155</f>
        <v>20213136</v>
      </c>
      <c r="H32" s="110">
        <f>'Office Minor'!H155</f>
        <v>2666</v>
      </c>
    </row>
    <row r="33" spans="1:8" s="557" customFormat="1" ht="16.5" customHeight="1">
      <c r="A33" s="143">
        <v>7</v>
      </c>
      <c r="B33" s="558" t="s">
        <v>95</v>
      </c>
      <c r="C33" s="67">
        <f>'Office Minor'!C179</f>
        <v>0</v>
      </c>
      <c r="D33" s="67">
        <f>'Office Minor'!D179</f>
        <v>0</v>
      </c>
      <c r="E33" s="67">
        <f>'Office Minor'!E179</f>
        <v>720000</v>
      </c>
      <c r="F33" s="67">
        <f>'Office Minor'!F179</f>
        <v>504000000</v>
      </c>
      <c r="G33" s="67">
        <f>'Office Minor'!G179</f>
        <v>17242892</v>
      </c>
      <c r="H33" s="67">
        <f>'Office Minor'!H179</f>
        <v>850</v>
      </c>
    </row>
    <row r="34" spans="1:8" s="557" customFormat="1" ht="16.5" customHeight="1">
      <c r="A34" s="143">
        <v>8</v>
      </c>
      <c r="B34" s="558" t="s">
        <v>103</v>
      </c>
      <c r="C34" s="110">
        <f>'Office Minor'!C231</f>
        <v>0</v>
      </c>
      <c r="D34" s="110">
        <f>'Office Minor'!D231</f>
        <v>0</v>
      </c>
      <c r="E34" s="110">
        <f>'Office Minor'!E231</f>
        <v>91725</v>
      </c>
      <c r="F34" s="110">
        <f>'Office Minor'!F231</f>
        <v>11007000</v>
      </c>
      <c r="G34" s="110">
        <f>'Office Minor'!G231</f>
        <v>2751757</v>
      </c>
      <c r="H34" s="110">
        <f>'Office Minor'!H231</f>
        <v>0</v>
      </c>
    </row>
    <row r="35" spans="1:8" s="557" customFormat="1" ht="16.5" customHeight="1">
      <c r="A35" s="143">
        <v>9</v>
      </c>
      <c r="B35" s="558" t="s">
        <v>300</v>
      </c>
      <c r="C35" s="110">
        <f>'Office Minor'!C216</f>
        <v>11</v>
      </c>
      <c r="D35" s="110">
        <f>'Office Minor'!D216</f>
        <v>11</v>
      </c>
      <c r="E35" s="110">
        <f>'Office Minor'!E216</f>
        <v>405240</v>
      </c>
      <c r="F35" s="110">
        <f>'Office Minor'!F216</f>
        <v>648384000</v>
      </c>
      <c r="G35" s="110">
        <f>'Office Minor'!G216</f>
        <v>10131013</v>
      </c>
      <c r="H35" s="110">
        <f>'Office Minor'!H216</f>
        <v>15</v>
      </c>
    </row>
    <row r="36" spans="1:8" s="557" customFormat="1" ht="16.5" customHeight="1">
      <c r="A36" s="143">
        <v>10</v>
      </c>
      <c r="B36" s="558" t="s">
        <v>109</v>
      </c>
      <c r="C36" s="110">
        <f>'Office Minor'!C252</f>
        <v>0</v>
      </c>
      <c r="D36" s="110">
        <f>'Office Minor'!D252</f>
        <v>64.53</v>
      </c>
      <c r="E36" s="110">
        <f>'Office Minor'!E252</f>
        <v>235200</v>
      </c>
      <c r="F36" s="110">
        <f>'Office Minor'!F252</f>
        <v>58800000</v>
      </c>
      <c r="G36" s="110">
        <f>'Office Minor'!G252</f>
        <v>6874000</v>
      </c>
      <c r="H36" s="110">
        <f>'Office Minor'!H252</f>
        <v>0</v>
      </c>
    </row>
    <row r="37" spans="1:8" s="557" customFormat="1" ht="16.5" customHeight="1">
      <c r="A37" s="143">
        <v>11</v>
      </c>
      <c r="B37" s="177" t="s">
        <v>133</v>
      </c>
      <c r="C37" s="192">
        <f>'Office Minor'!C266</f>
        <v>0</v>
      </c>
      <c r="D37" s="192">
        <f>'Office Minor'!D266</f>
        <v>0</v>
      </c>
      <c r="E37" s="192">
        <f>'Office Minor'!E266</f>
        <v>1062600</v>
      </c>
      <c r="F37" s="192">
        <f>'Office Minor'!F266</f>
        <v>850080000</v>
      </c>
      <c r="G37" s="192">
        <f>'Office Minor'!G266</f>
        <v>27752870</v>
      </c>
      <c r="H37" s="192">
        <f>'Office Minor'!H266</f>
        <v>800</v>
      </c>
    </row>
    <row r="38" spans="1:8" s="557" customFormat="1" ht="16.5" customHeight="1">
      <c r="A38" s="143">
        <v>12</v>
      </c>
      <c r="B38" s="177" t="s">
        <v>152</v>
      </c>
      <c r="C38" s="192">
        <f>'Office Minor'!C279</f>
        <v>0</v>
      </c>
      <c r="D38" s="192">
        <f>'Office Minor'!D279</f>
        <v>0</v>
      </c>
      <c r="E38" s="192">
        <f>'Office Minor'!E279</f>
        <v>43865.4</v>
      </c>
      <c r="F38" s="192">
        <f>'Office Minor'!F279</f>
        <v>24125750</v>
      </c>
      <c r="G38" s="192">
        <f>'Office Minor'!G279</f>
        <v>1096635</v>
      </c>
      <c r="H38" s="192">
        <f>'Office Minor'!H279</f>
        <v>0</v>
      </c>
    </row>
    <row r="39" spans="1:8" s="557" customFormat="1" ht="16.5" customHeight="1">
      <c r="A39" s="143">
        <v>13</v>
      </c>
      <c r="B39" s="558" t="s">
        <v>116</v>
      </c>
      <c r="C39" s="143">
        <f>'Office Minor'!C301</f>
        <v>0</v>
      </c>
      <c r="D39" s="143">
        <f>'Office Minor'!D301</f>
        <v>0</v>
      </c>
      <c r="E39" s="143">
        <f>'Office Minor'!E301</f>
        <v>4484025</v>
      </c>
      <c r="F39" s="143">
        <f>'Office Minor'!F301</f>
        <v>3833841375</v>
      </c>
      <c r="G39" s="143">
        <f>'Office Minor'!G301</f>
        <v>139125639</v>
      </c>
      <c r="H39" s="143">
        <f>'Office Minor'!H301</f>
        <v>12</v>
      </c>
    </row>
    <row r="40" spans="1:8" s="557" customFormat="1" ht="16.5" customHeight="1">
      <c r="A40" s="143">
        <v>14</v>
      </c>
      <c r="B40" s="558" t="s">
        <v>83</v>
      </c>
      <c r="C40" s="143">
        <f>'Office Minor'!C386</f>
        <v>0</v>
      </c>
      <c r="D40" s="143">
        <f>'Office Minor'!D386</f>
        <v>0</v>
      </c>
      <c r="E40" s="143">
        <f>'Office Minor'!E386</f>
        <v>0</v>
      </c>
      <c r="F40" s="143">
        <f>'Office Minor'!F386</f>
        <v>0</v>
      </c>
      <c r="G40" s="143">
        <f>'Office Minor'!G386</f>
        <v>14478000</v>
      </c>
      <c r="H40" s="143">
        <f>'Office Minor'!H386</f>
        <v>700</v>
      </c>
    </row>
    <row r="41" spans="1:8" s="557" customFormat="1" ht="16.5" customHeight="1">
      <c r="A41" s="143">
        <v>15</v>
      </c>
      <c r="B41" s="558" t="s">
        <v>153</v>
      </c>
      <c r="C41" s="143">
        <f>'Office Minor'!C321</f>
        <v>0</v>
      </c>
      <c r="D41" s="143">
        <f>'Office Minor'!D321</f>
        <v>40</v>
      </c>
      <c r="E41" s="143">
        <f>'Office Minor'!E321</f>
        <v>0</v>
      </c>
      <c r="F41" s="143">
        <f>'Office Minor'!F321</f>
        <v>0</v>
      </c>
      <c r="G41" s="143">
        <f>'Office Minor'!G321</f>
        <v>1240000</v>
      </c>
      <c r="H41" s="143">
        <f>'Office Minor'!H321</f>
        <v>50</v>
      </c>
    </row>
    <row r="42" spans="1:8" s="557" customFormat="1" ht="16.5" customHeight="1">
      <c r="A42" s="143">
        <v>16</v>
      </c>
      <c r="B42" s="558" t="s">
        <v>86</v>
      </c>
      <c r="C42" s="110">
        <f>'Office Minor'!C335</f>
        <v>0</v>
      </c>
      <c r="D42" s="110">
        <f>'Office Minor'!D335</f>
        <v>0</v>
      </c>
      <c r="E42" s="110">
        <f>'Office Minor'!E335</f>
        <v>2584000</v>
      </c>
      <c r="F42" s="110">
        <f>'Office Minor'!F335</f>
        <v>64600000</v>
      </c>
      <c r="G42" s="110">
        <f>'Office Minor'!G335</f>
        <v>60817000</v>
      </c>
      <c r="H42" s="110">
        <f>'Office Minor'!H335</f>
        <v>3500</v>
      </c>
    </row>
    <row r="43" spans="1:8" s="557" customFormat="1" ht="16.5" customHeight="1">
      <c r="A43" s="143">
        <v>17</v>
      </c>
      <c r="B43" s="558" t="s">
        <v>135</v>
      </c>
      <c r="C43" s="110">
        <f>'Office Minor'!C421</f>
        <v>0</v>
      </c>
      <c r="D43" s="110">
        <f>'Office Minor'!D421</f>
        <v>0</v>
      </c>
      <c r="E43" s="110">
        <f>'Office Minor'!E421</f>
        <v>0</v>
      </c>
      <c r="F43" s="110">
        <f>'Office Minor'!F421</f>
        <v>0</v>
      </c>
      <c r="G43" s="110">
        <f>'Office Minor'!G421</f>
        <v>420000</v>
      </c>
      <c r="H43" s="110">
        <f>'Office Minor'!H421</f>
        <v>0</v>
      </c>
    </row>
    <row r="44" spans="1:8" s="557" customFormat="1" ht="16.5" customHeight="1">
      <c r="A44" s="143">
        <v>18</v>
      </c>
      <c r="B44" s="558" t="s">
        <v>87</v>
      </c>
      <c r="C44" s="143">
        <f>'Office Minor'!C449</f>
        <v>0</v>
      </c>
      <c r="D44" s="143">
        <f>'Office Minor'!D449</f>
        <v>0</v>
      </c>
      <c r="E44" s="143">
        <f>'Office Minor'!E449</f>
        <v>0</v>
      </c>
      <c r="F44" s="143">
        <f>'Office Minor'!F449</f>
        <v>0</v>
      </c>
      <c r="G44" s="143">
        <f>'Office Minor'!G449</f>
        <v>4843000</v>
      </c>
      <c r="H44" s="143">
        <f>'Office Minor'!H449</f>
        <v>0</v>
      </c>
    </row>
    <row r="45" spans="1:8" s="557" customFormat="1" ht="16.5" customHeight="1">
      <c r="A45" s="143">
        <v>19</v>
      </c>
      <c r="B45" s="558" t="s">
        <v>88</v>
      </c>
      <c r="C45" s="143">
        <f>'Office Minor'!C495</f>
        <v>0</v>
      </c>
      <c r="D45" s="143">
        <f>'Office Minor'!D495</f>
        <v>0</v>
      </c>
      <c r="E45" s="143">
        <f>'Office Minor'!E495</f>
        <v>0</v>
      </c>
      <c r="F45" s="143">
        <f>'Office Minor'!F495</f>
        <v>0</v>
      </c>
      <c r="G45" s="143">
        <f>'Office Minor'!G495</f>
        <v>4200000</v>
      </c>
      <c r="H45" s="143">
        <f>'Office Minor'!H495</f>
        <v>0</v>
      </c>
    </row>
    <row r="46" spans="1:8" s="557" customFormat="1" ht="16.5" customHeight="1">
      <c r="A46" s="143">
        <v>20</v>
      </c>
      <c r="B46" s="204" t="s">
        <v>299</v>
      </c>
      <c r="C46" s="143">
        <f>'Office Minor'!C636</f>
        <v>0</v>
      </c>
      <c r="D46" s="143">
        <f>'Office Minor'!D636</f>
        <v>0</v>
      </c>
      <c r="E46" s="143">
        <f>'Office Minor'!E636</f>
        <v>43664</v>
      </c>
      <c r="F46" s="143">
        <f>'Office Minor'!F636</f>
        <v>39297600</v>
      </c>
      <c r="G46" s="143">
        <f>'Office Minor'!G636</f>
        <v>3143848</v>
      </c>
      <c r="H46" s="143">
        <f>'Office Minor'!H636</f>
        <v>180</v>
      </c>
    </row>
    <row r="47" spans="1:8" s="557" customFormat="1" ht="16.5" customHeight="1">
      <c r="A47" s="143">
        <v>21</v>
      </c>
      <c r="B47" s="558" t="s">
        <v>99</v>
      </c>
      <c r="C47" s="143">
        <f>'Office Minor'!C653</f>
        <v>0</v>
      </c>
      <c r="D47" s="143">
        <f>'Office Minor'!D653</f>
        <v>0</v>
      </c>
      <c r="E47" s="143">
        <f>'Office Minor'!E653</f>
        <v>0</v>
      </c>
      <c r="F47" s="143">
        <f>'Office Minor'!F653</f>
        <v>0</v>
      </c>
      <c r="G47" s="143">
        <f>'Office Minor'!G653</f>
        <v>21000000</v>
      </c>
      <c r="H47" s="143">
        <f>'Office Minor'!H653</f>
        <v>0</v>
      </c>
    </row>
    <row r="48" spans="1:8" s="557" customFormat="1" ht="16.5" customHeight="1">
      <c r="A48" s="143">
        <v>22</v>
      </c>
      <c r="B48" s="558" t="s">
        <v>210</v>
      </c>
      <c r="C48" s="203">
        <f>'Office Minor'!C698</f>
        <v>0</v>
      </c>
      <c r="D48" s="203">
        <f>'Office Minor'!D698</f>
        <v>0</v>
      </c>
      <c r="E48" s="203">
        <f>'Office Minor'!E698</f>
        <v>4636800</v>
      </c>
      <c r="F48" s="203">
        <f>'Office Minor'!F698</f>
        <v>3964464000</v>
      </c>
      <c r="G48" s="203">
        <f>'Office Minor'!G698</f>
        <v>151400000</v>
      </c>
      <c r="H48" s="203">
        <f>'Office Minor'!H698</f>
        <v>8</v>
      </c>
    </row>
    <row r="49" spans="1:8" s="557" customFormat="1" ht="16.5" customHeight="1">
      <c r="A49" s="143">
        <v>23</v>
      </c>
      <c r="B49" s="558" t="s">
        <v>115</v>
      </c>
      <c r="C49" s="67">
        <f>'Office Minor'!C709</f>
        <v>0</v>
      </c>
      <c r="D49" s="67">
        <f>'Office Minor'!D709</f>
        <v>0</v>
      </c>
      <c r="E49" s="67">
        <f>'Office Minor'!E709</f>
        <v>29600</v>
      </c>
      <c r="F49" s="67">
        <f>'Office Minor'!F709</f>
        <v>29600000</v>
      </c>
      <c r="G49" s="67">
        <f>'Office Minor'!G709</f>
        <v>740000</v>
      </c>
      <c r="H49" s="67">
        <f>'Office Minor'!H709</f>
        <v>225</v>
      </c>
    </row>
    <row r="50" spans="1:8" s="557" customFormat="1" ht="16.5" customHeight="1">
      <c r="A50" s="823" t="s">
        <v>49</v>
      </c>
      <c r="B50" s="824"/>
      <c r="C50" s="275">
        <f aca="true" t="shared" si="3" ref="C50:H50">SUM(C27:C49)</f>
        <v>11</v>
      </c>
      <c r="D50" s="554">
        <f t="shared" si="3"/>
        <v>201.53</v>
      </c>
      <c r="E50" s="555">
        <f t="shared" si="3"/>
        <v>18018397.4</v>
      </c>
      <c r="F50" s="555">
        <f t="shared" si="3"/>
        <v>12065392850</v>
      </c>
      <c r="G50" s="555">
        <f t="shared" si="3"/>
        <v>564895999</v>
      </c>
      <c r="H50" s="555">
        <f t="shared" si="3"/>
        <v>10816</v>
      </c>
    </row>
    <row r="51" spans="1:8" s="557" customFormat="1" ht="16.5" customHeight="1">
      <c r="A51" s="444"/>
      <c r="B51" s="444"/>
      <c r="C51" s="444"/>
      <c r="D51" s="444"/>
      <c r="E51" s="444"/>
      <c r="F51" s="444"/>
      <c r="G51" s="444"/>
      <c r="H51" s="444"/>
    </row>
    <row r="52" spans="1:8" s="557" customFormat="1" ht="16.5" customHeight="1">
      <c r="A52" s="825" t="s">
        <v>24</v>
      </c>
      <c r="B52" s="825"/>
      <c r="C52" s="825"/>
      <c r="D52" s="825"/>
      <c r="E52" s="825"/>
      <c r="F52" s="825"/>
      <c r="G52" s="825"/>
      <c r="H52" s="825"/>
    </row>
    <row r="53" spans="1:8" s="557" customFormat="1" ht="16.5" customHeight="1">
      <c r="A53" s="826" t="s">
        <v>2</v>
      </c>
      <c r="B53" s="828" t="s">
        <v>76</v>
      </c>
      <c r="C53" s="264" t="s">
        <v>4</v>
      </c>
      <c r="D53" s="264" t="s">
        <v>5</v>
      </c>
      <c r="E53" s="264" t="s">
        <v>6</v>
      </c>
      <c r="F53" s="264" t="s">
        <v>7</v>
      </c>
      <c r="G53" s="264" t="s">
        <v>8</v>
      </c>
      <c r="H53" s="264" t="s">
        <v>9</v>
      </c>
    </row>
    <row r="54" spans="1:8" s="557" customFormat="1" ht="16.5" customHeight="1">
      <c r="A54" s="827"/>
      <c r="B54" s="829"/>
      <c r="C54" s="4" t="s">
        <v>10</v>
      </c>
      <c r="D54" s="4" t="s">
        <v>77</v>
      </c>
      <c r="E54" s="4" t="s">
        <v>78</v>
      </c>
      <c r="F54" s="57" t="s">
        <v>79</v>
      </c>
      <c r="G54" s="57" t="s">
        <v>79</v>
      </c>
      <c r="H54" s="4" t="s">
        <v>12</v>
      </c>
    </row>
    <row r="55" spans="1:8" s="557" customFormat="1" ht="16.5" customHeight="1">
      <c r="A55" s="143">
        <v>1</v>
      </c>
      <c r="B55" s="204" t="s">
        <v>80</v>
      </c>
      <c r="C55" s="143">
        <f>'Office Minor'!C160</f>
        <v>4</v>
      </c>
      <c r="D55" s="143">
        <f>'Office Minor'!D160</f>
        <v>18.9</v>
      </c>
      <c r="E55" s="143">
        <f>'Office Minor'!E160</f>
        <v>0</v>
      </c>
      <c r="F55" s="143">
        <f>'Office Minor'!F160</f>
        <v>0</v>
      </c>
      <c r="G55" s="143">
        <f>'Office Minor'!G160</f>
        <v>0</v>
      </c>
      <c r="H55" s="143">
        <f>'Office Minor'!H160</f>
        <v>0</v>
      </c>
    </row>
    <row r="56" spans="1:8" s="557" customFormat="1" ht="16.5" customHeight="1">
      <c r="A56" s="143">
        <v>2</v>
      </c>
      <c r="B56" s="180" t="s">
        <v>83</v>
      </c>
      <c r="C56" s="203">
        <f>'Office Minor'!C388</f>
        <v>4</v>
      </c>
      <c r="D56" s="203">
        <f>'Office Minor'!D388</f>
        <v>19.88</v>
      </c>
      <c r="E56" s="203">
        <f>'Office Minor'!E388</f>
        <v>0</v>
      </c>
      <c r="F56" s="203">
        <f>'Office Minor'!F388</f>
        <v>0</v>
      </c>
      <c r="G56" s="203">
        <f>'Office Minor'!G388</f>
        <v>30000</v>
      </c>
      <c r="H56" s="203">
        <f>'Office Minor'!H388</f>
        <v>40</v>
      </c>
    </row>
    <row r="57" spans="1:8" s="557" customFormat="1" ht="16.5" customHeight="1">
      <c r="A57" s="143">
        <v>3</v>
      </c>
      <c r="B57" s="560" t="s">
        <v>87</v>
      </c>
      <c r="C57" s="315">
        <f>'Office Minor'!C457</f>
        <v>1</v>
      </c>
      <c r="D57" s="315">
        <f>'Office Minor'!D457</f>
        <v>296.41</v>
      </c>
      <c r="E57" s="315">
        <f>'Office Minor'!E457</f>
        <v>0</v>
      </c>
      <c r="F57" s="315">
        <f>'Office Minor'!F457</f>
        <v>0</v>
      </c>
      <c r="G57" s="315">
        <f>'Office Minor'!G457</f>
        <v>0</v>
      </c>
      <c r="H57" s="315">
        <f>'Office Minor'!H457</f>
        <v>0</v>
      </c>
    </row>
    <row r="58" spans="1:8" s="557" customFormat="1" ht="16.5" customHeight="1">
      <c r="A58" s="143">
        <v>4</v>
      </c>
      <c r="B58" s="204" t="s">
        <v>88</v>
      </c>
      <c r="C58" s="121">
        <f>'Office Minor'!C497</f>
        <v>5</v>
      </c>
      <c r="D58" s="121">
        <f>'Office Minor'!D497</f>
        <v>78.41</v>
      </c>
      <c r="E58" s="121">
        <f>'Office Minor'!E497</f>
        <v>0</v>
      </c>
      <c r="F58" s="121">
        <f>'Office Minor'!F497</f>
        <v>0</v>
      </c>
      <c r="G58" s="121">
        <f>'Office Minor'!G497</f>
        <v>129000</v>
      </c>
      <c r="H58" s="121">
        <f>'Office Minor'!H497</f>
        <v>0</v>
      </c>
    </row>
    <row r="59" spans="1:8" s="557" customFormat="1" ht="16.5" customHeight="1">
      <c r="A59" s="143">
        <v>5</v>
      </c>
      <c r="B59" s="204" t="s">
        <v>97</v>
      </c>
      <c r="C59" s="182">
        <f>'Office Minor'!C542</f>
        <v>5</v>
      </c>
      <c r="D59" s="182">
        <f>'Office Minor'!D542</f>
        <v>23.1</v>
      </c>
      <c r="E59" s="182">
        <f>'Office Minor'!E542</f>
        <v>0</v>
      </c>
      <c r="F59" s="182">
        <f>'Office Minor'!F542</f>
        <v>0</v>
      </c>
      <c r="G59" s="182">
        <f>'Office Minor'!G542</f>
        <v>49656</v>
      </c>
      <c r="H59" s="182">
        <f>'Office Minor'!H542</f>
        <v>0</v>
      </c>
    </row>
    <row r="60" spans="1:8" s="557" customFormat="1" ht="16.5" customHeight="1">
      <c r="A60" s="143">
        <v>6</v>
      </c>
      <c r="B60" s="204" t="s">
        <v>331</v>
      </c>
      <c r="C60" s="182">
        <f>'Office Minor'!C531</f>
        <v>0</v>
      </c>
      <c r="D60" s="182">
        <f>'Office Minor'!D531</f>
        <v>0</v>
      </c>
      <c r="E60" s="182">
        <f>'Office Minor'!E531</f>
        <v>0</v>
      </c>
      <c r="F60" s="182">
        <f>'Office Minor'!F531</f>
        <v>0</v>
      </c>
      <c r="G60" s="182">
        <f>'Office Minor'!G531</f>
        <v>130000</v>
      </c>
      <c r="H60" s="182">
        <f>'Office Minor'!H531</f>
        <v>0</v>
      </c>
    </row>
    <row r="61" spans="1:8" s="557" customFormat="1" ht="16.5" customHeight="1">
      <c r="A61" s="143">
        <v>7</v>
      </c>
      <c r="B61" s="204" t="s">
        <v>98</v>
      </c>
      <c r="C61" s="143">
        <f>'Office Minor'!C610</f>
        <v>1</v>
      </c>
      <c r="D61" s="143">
        <f>'Office Minor'!D610</f>
        <v>4.82</v>
      </c>
      <c r="E61" s="143">
        <f>'Office Minor'!E610</f>
        <v>60</v>
      </c>
      <c r="F61" s="143">
        <f>'Office Minor'!F610</f>
        <v>24000</v>
      </c>
      <c r="G61" s="143">
        <f>'Office Minor'!G610</f>
        <v>17000</v>
      </c>
      <c r="H61" s="143">
        <f>'Office Minor'!H610</f>
        <v>3</v>
      </c>
    </row>
    <row r="62" spans="1:8" s="557" customFormat="1" ht="16.5" customHeight="1">
      <c r="A62" s="143">
        <v>8</v>
      </c>
      <c r="B62" s="204" t="s">
        <v>99</v>
      </c>
      <c r="C62" s="121">
        <f>'Office Minor'!C655</f>
        <v>3</v>
      </c>
      <c r="D62" s="121">
        <f>'Office Minor'!D655</f>
        <v>28.833</v>
      </c>
      <c r="E62" s="121">
        <f>'Office Minor'!E655</f>
        <v>0</v>
      </c>
      <c r="F62" s="121">
        <f>'Office Minor'!F655</f>
        <v>0</v>
      </c>
      <c r="G62" s="121">
        <f>'Office Minor'!G655</f>
        <v>58426</v>
      </c>
      <c r="H62" s="121">
        <f>'Office Minor'!H655</f>
        <v>0</v>
      </c>
    </row>
    <row r="63" spans="1:8" s="557" customFormat="1" ht="16.5" customHeight="1">
      <c r="A63" s="143">
        <v>9</v>
      </c>
      <c r="B63" s="204" t="s">
        <v>90</v>
      </c>
      <c r="C63" s="192">
        <f>'Office Minor'!C673</f>
        <v>4</v>
      </c>
      <c r="D63" s="192">
        <f>'Office Minor'!D673</f>
        <v>216.03</v>
      </c>
      <c r="E63" s="192">
        <f>'Office Minor'!E673</f>
        <v>26500</v>
      </c>
      <c r="F63" s="192">
        <f>'Office Minor'!F673</f>
        <v>24645000</v>
      </c>
      <c r="G63" s="192">
        <f>'Office Minor'!G673</f>
        <v>3617000</v>
      </c>
      <c r="H63" s="192">
        <f>'Office Minor'!H673</f>
        <v>525</v>
      </c>
    </row>
    <row r="64" spans="1:8" s="557" customFormat="1" ht="16.5" customHeight="1">
      <c r="A64" s="143">
        <v>10</v>
      </c>
      <c r="B64" s="204" t="s">
        <v>82</v>
      </c>
      <c r="C64" s="143">
        <f>'Office Minor'!C735</f>
        <v>12</v>
      </c>
      <c r="D64" s="143">
        <f>'Office Minor'!D735</f>
        <v>202.38</v>
      </c>
      <c r="E64" s="143">
        <f>'Office Minor'!E735</f>
        <v>41095</v>
      </c>
      <c r="F64" s="143">
        <f>'Office Minor'!F735</f>
        <v>15205150</v>
      </c>
      <c r="G64" s="143">
        <f>'Office Minor'!G735</f>
        <v>7135000</v>
      </c>
      <c r="H64" s="143">
        <f>'Office Minor'!H735</f>
        <v>66</v>
      </c>
    </row>
    <row r="65" spans="1:8" s="557" customFormat="1" ht="16.5" customHeight="1">
      <c r="A65" s="823" t="s">
        <v>49</v>
      </c>
      <c r="B65" s="824"/>
      <c r="C65" s="276">
        <f aca="true" t="shared" si="4" ref="C65:H65">SUM(C55:C64)</f>
        <v>39</v>
      </c>
      <c r="D65" s="277">
        <f t="shared" si="4"/>
        <v>888.763</v>
      </c>
      <c r="E65" s="277">
        <f t="shared" si="4"/>
        <v>67655</v>
      </c>
      <c r="F65" s="278">
        <f t="shared" si="4"/>
        <v>39874150</v>
      </c>
      <c r="G65" s="278">
        <f t="shared" si="4"/>
        <v>11166082</v>
      </c>
      <c r="H65" s="276">
        <f t="shared" si="4"/>
        <v>634</v>
      </c>
    </row>
    <row r="66" spans="1:8" s="557" customFormat="1" ht="16.5" customHeight="1">
      <c r="A66" s="536"/>
      <c r="B66" s="537"/>
      <c r="C66" s="561"/>
      <c r="D66" s="562"/>
      <c r="E66" s="563"/>
      <c r="F66" s="563"/>
      <c r="G66" s="563"/>
      <c r="H66" s="561"/>
    </row>
    <row r="67" spans="1:8" s="557" customFormat="1" ht="16.5" customHeight="1">
      <c r="A67" s="825" t="s">
        <v>360</v>
      </c>
      <c r="B67" s="825"/>
      <c r="C67" s="825"/>
      <c r="D67" s="825"/>
      <c r="E67" s="825"/>
      <c r="F67" s="825"/>
      <c r="G67" s="825"/>
      <c r="H67" s="825"/>
    </row>
    <row r="68" spans="1:8" s="557" customFormat="1" ht="16.5" customHeight="1">
      <c r="A68" s="826" t="s">
        <v>2</v>
      </c>
      <c r="B68" s="828" t="s">
        <v>76</v>
      </c>
      <c r="C68" s="264" t="s">
        <v>4</v>
      </c>
      <c r="D68" s="264" t="s">
        <v>5</v>
      </c>
      <c r="E68" s="264" t="s">
        <v>6</v>
      </c>
      <c r="F68" s="264" t="s">
        <v>7</v>
      </c>
      <c r="G68" s="264" t="s">
        <v>8</v>
      </c>
      <c r="H68" s="264" t="s">
        <v>9</v>
      </c>
    </row>
    <row r="69" spans="1:8" s="557" customFormat="1" ht="16.5" customHeight="1">
      <c r="A69" s="827"/>
      <c r="B69" s="829"/>
      <c r="C69" s="4" t="s">
        <v>10</v>
      </c>
      <c r="D69" s="4" t="s">
        <v>77</v>
      </c>
      <c r="E69" s="4" t="s">
        <v>78</v>
      </c>
      <c r="F69" s="57" t="s">
        <v>79</v>
      </c>
      <c r="G69" s="57" t="s">
        <v>79</v>
      </c>
      <c r="H69" s="4" t="s">
        <v>12</v>
      </c>
    </row>
    <row r="70" spans="1:8" s="557" customFormat="1" ht="16.5" customHeight="1">
      <c r="A70" s="143">
        <v>1</v>
      </c>
      <c r="B70" s="204" t="s">
        <v>100</v>
      </c>
      <c r="C70" s="143">
        <f>'Office Minor'!C100</f>
        <v>3</v>
      </c>
      <c r="D70" s="143">
        <f>'Office Minor'!D100</f>
        <v>14.9</v>
      </c>
      <c r="E70" s="143">
        <f>'Office Minor'!E100</f>
        <v>0</v>
      </c>
      <c r="F70" s="143">
        <f>'Office Minor'!F100</f>
        <v>0</v>
      </c>
      <c r="G70" s="143">
        <f>'Office Minor'!G100</f>
        <v>132375</v>
      </c>
      <c r="H70" s="143">
        <f>'Office Minor'!H100</f>
        <v>3</v>
      </c>
    </row>
    <row r="71" spans="1:8" s="557" customFormat="1" ht="16.5" customHeight="1">
      <c r="A71" s="143">
        <v>2</v>
      </c>
      <c r="B71" s="204" t="s">
        <v>80</v>
      </c>
      <c r="C71" s="143">
        <f>'Office Minor'!C161</f>
        <v>22</v>
      </c>
      <c r="D71" s="143">
        <f>'Office Minor'!D161</f>
        <v>399.922</v>
      </c>
      <c r="E71" s="143">
        <f>'Office Minor'!E161</f>
        <v>175445</v>
      </c>
      <c r="F71" s="143">
        <f>'Office Minor'!F161</f>
        <v>70178000</v>
      </c>
      <c r="G71" s="143">
        <f>'Office Minor'!G161</f>
        <v>12705967</v>
      </c>
      <c r="H71" s="143">
        <f>'Office Minor'!H161</f>
        <v>240</v>
      </c>
    </row>
    <row r="72" spans="1:8" s="557" customFormat="1" ht="16.5" customHeight="1">
      <c r="A72" s="143">
        <v>3</v>
      </c>
      <c r="B72" s="204" t="s">
        <v>101</v>
      </c>
      <c r="C72" s="118">
        <f>'Office Minor'!C130</f>
        <v>5</v>
      </c>
      <c r="D72" s="118">
        <f>'Office Minor'!D130</f>
        <v>23.57</v>
      </c>
      <c r="E72" s="118">
        <f>'Office Minor'!E130</f>
        <v>12320</v>
      </c>
      <c r="F72" s="118">
        <f>'Office Minor'!F130</f>
        <v>3696000</v>
      </c>
      <c r="G72" s="118">
        <f>'Office Minor'!G130</f>
        <v>262000</v>
      </c>
      <c r="H72" s="118">
        <f>'Office Minor'!H130</f>
        <v>20</v>
      </c>
    </row>
    <row r="73" spans="1:8" s="557" customFormat="1" ht="16.5" customHeight="1">
      <c r="A73" s="143">
        <v>4</v>
      </c>
      <c r="B73" s="204" t="s">
        <v>103</v>
      </c>
      <c r="C73" s="192">
        <f>'Office Minor'!C238</f>
        <v>4</v>
      </c>
      <c r="D73" s="192">
        <f>'Office Minor'!D238</f>
        <v>157.8461</v>
      </c>
      <c r="E73" s="192">
        <f>'Office Minor'!E238</f>
        <v>252690.3</v>
      </c>
      <c r="F73" s="192">
        <f>'Office Minor'!F238</f>
        <v>101076118</v>
      </c>
      <c r="G73" s="192">
        <f>'Office Minor'!G238</f>
        <v>9930273</v>
      </c>
      <c r="H73" s="192">
        <f>'Office Minor'!H238</f>
        <v>290</v>
      </c>
    </row>
    <row r="74" spans="1:8" s="557" customFormat="1" ht="16.5" customHeight="1">
      <c r="A74" s="143">
        <v>5</v>
      </c>
      <c r="B74" s="204" t="s">
        <v>104</v>
      </c>
      <c r="C74" s="118">
        <f>'Office Minor'!C292</f>
        <v>104</v>
      </c>
      <c r="D74" s="118">
        <f>'Office Minor'!D292</f>
        <v>524.66</v>
      </c>
      <c r="E74" s="118">
        <f>'Office Minor'!E292</f>
        <v>556640</v>
      </c>
      <c r="F74" s="118">
        <f>'Office Minor'!F292</f>
        <v>250488000</v>
      </c>
      <c r="G74" s="118">
        <f>'Office Minor'!G292</f>
        <v>29743600</v>
      </c>
      <c r="H74" s="118">
        <f>'Office Minor'!H292</f>
        <v>715</v>
      </c>
    </row>
    <row r="75" spans="1:8" s="557" customFormat="1" ht="16.5" customHeight="1">
      <c r="A75" s="143">
        <v>6</v>
      </c>
      <c r="B75" s="204" t="s">
        <v>86</v>
      </c>
      <c r="C75" s="143">
        <f>'Office Minor'!C338</f>
        <v>1</v>
      </c>
      <c r="D75" s="143">
        <f>'Office Minor'!D338</f>
        <v>5</v>
      </c>
      <c r="E75" s="143">
        <f>'Office Minor'!E338</f>
        <v>0</v>
      </c>
      <c r="F75" s="143">
        <f>'Office Minor'!F338</f>
        <v>0</v>
      </c>
      <c r="G75" s="143">
        <f>'Office Minor'!G338</f>
        <v>0</v>
      </c>
      <c r="H75" s="143">
        <f>'Office Minor'!H338</f>
        <v>0</v>
      </c>
    </row>
    <row r="76" spans="1:8" s="557" customFormat="1" ht="16.5" customHeight="1">
      <c r="A76" s="143">
        <v>7</v>
      </c>
      <c r="B76" s="204" t="s">
        <v>105</v>
      </c>
      <c r="C76" s="67">
        <f>'Office Minor'!C422</f>
        <v>10</v>
      </c>
      <c r="D76" s="67">
        <f>'Office Minor'!D422</f>
        <v>66.6873</v>
      </c>
      <c r="E76" s="67">
        <f>'Office Minor'!E422</f>
        <v>30433</v>
      </c>
      <c r="F76" s="67">
        <f>'Office Minor'!F422</f>
        <v>21303100</v>
      </c>
      <c r="G76" s="67">
        <f>'Office Minor'!G422</f>
        <v>1826000</v>
      </c>
      <c r="H76" s="67">
        <f>'Office Minor'!H422</f>
        <v>140</v>
      </c>
    </row>
    <row r="77" spans="1:8" s="557" customFormat="1" ht="16.5" customHeight="1">
      <c r="A77" s="143">
        <v>8</v>
      </c>
      <c r="B77" s="204" t="s">
        <v>87</v>
      </c>
      <c r="C77" s="121">
        <f>'Office Minor'!C453+'Office Minor'!C454</f>
        <v>8</v>
      </c>
      <c r="D77" s="121">
        <f>'Office Minor'!D453+'Office Minor'!D454</f>
        <v>1854.9712</v>
      </c>
      <c r="E77" s="121">
        <f>'Office Minor'!E453+'Office Minor'!E454</f>
        <v>73228.53</v>
      </c>
      <c r="F77" s="121">
        <f>'Office Minor'!F453+'Office Minor'!F454</f>
        <v>35222922.93</v>
      </c>
      <c r="G77" s="121">
        <f>'Office Minor'!G453+'Office Minor'!G454</f>
        <v>4505000</v>
      </c>
      <c r="H77" s="121">
        <f>'Office Minor'!H453+'Office Minor'!H454</f>
        <v>200</v>
      </c>
    </row>
    <row r="78" spans="1:8" s="557" customFormat="1" ht="16.5" customHeight="1">
      <c r="A78" s="143">
        <v>9</v>
      </c>
      <c r="B78" s="204" t="s">
        <v>106</v>
      </c>
      <c r="C78" s="183">
        <f>'Office Minor'!C482</f>
        <v>68</v>
      </c>
      <c r="D78" s="183">
        <f>'Office Minor'!D482</f>
        <v>283.3924</v>
      </c>
      <c r="E78" s="183">
        <f>'Office Minor'!E482</f>
        <v>414240</v>
      </c>
      <c r="F78" s="183">
        <f>'Office Minor'!F482</f>
        <v>124272000</v>
      </c>
      <c r="G78" s="183">
        <f>'Office Minor'!G482</f>
        <v>20712000</v>
      </c>
      <c r="H78" s="183">
        <f>'Office Minor'!H482</f>
        <v>1530</v>
      </c>
    </row>
    <row r="79" spans="1:8" s="557" customFormat="1" ht="16.5" customHeight="1">
      <c r="A79" s="143">
        <v>10</v>
      </c>
      <c r="B79" s="204" t="s">
        <v>107</v>
      </c>
      <c r="C79" s="118">
        <f>'Office Minor'!C514</f>
        <v>8</v>
      </c>
      <c r="D79" s="118">
        <f>'Office Minor'!D514</f>
        <v>35.73</v>
      </c>
      <c r="E79" s="118">
        <f>'Office Minor'!E514</f>
        <v>33900</v>
      </c>
      <c r="F79" s="118">
        <f>'Office Minor'!F514</f>
        <v>0</v>
      </c>
      <c r="G79" s="118">
        <f>'Office Minor'!G514</f>
        <v>3526398</v>
      </c>
      <c r="H79" s="118">
        <f>'Office Minor'!H514</f>
        <v>5</v>
      </c>
    </row>
    <row r="80" spans="1:8" s="557" customFormat="1" ht="16.5" customHeight="1">
      <c r="A80" s="143">
        <v>11</v>
      </c>
      <c r="B80" s="204" t="s">
        <v>94</v>
      </c>
      <c r="C80" s="143">
        <f>'Office Minor'!C689</f>
        <v>24</v>
      </c>
      <c r="D80" s="143">
        <f>'Office Minor'!D689</f>
        <v>551</v>
      </c>
      <c r="E80" s="143">
        <f>'Office Minor'!E689</f>
        <v>5110400</v>
      </c>
      <c r="F80" s="143">
        <f>'Office Minor'!F689</f>
        <v>1788640000</v>
      </c>
      <c r="G80" s="143">
        <f>'Office Minor'!G689</f>
        <v>23000000</v>
      </c>
      <c r="H80" s="143">
        <f>'Office Minor'!H689</f>
        <v>500</v>
      </c>
    </row>
    <row r="81" spans="1:8" s="557" customFormat="1" ht="16.5" customHeight="1">
      <c r="A81" s="143">
        <v>12</v>
      </c>
      <c r="B81" s="204" t="s">
        <v>108</v>
      </c>
      <c r="C81" s="143">
        <f>'Office Minor'!C623</f>
        <v>4</v>
      </c>
      <c r="D81" s="143">
        <f>'Office Minor'!D623</f>
        <v>19.0194</v>
      </c>
      <c r="E81" s="143">
        <f>'Office Minor'!E623</f>
        <v>0</v>
      </c>
      <c r="F81" s="143">
        <f>'Office Minor'!F623</f>
        <v>0</v>
      </c>
      <c r="G81" s="143">
        <f>'Office Minor'!G623</f>
        <v>15000</v>
      </c>
      <c r="H81" s="143">
        <f>'Office Minor'!H623</f>
        <v>0</v>
      </c>
    </row>
    <row r="82" spans="1:8" s="557" customFormat="1" ht="16.5" customHeight="1">
      <c r="A82" s="143">
        <v>13</v>
      </c>
      <c r="B82" s="23" t="s">
        <v>82</v>
      </c>
      <c r="C82" s="372">
        <f>'Office Minor'!C734</f>
        <v>4</v>
      </c>
      <c r="D82" s="372">
        <f>'Office Minor'!D734</f>
        <v>137.2</v>
      </c>
      <c r="E82" s="372">
        <f>'Office Minor'!E734</f>
        <v>340</v>
      </c>
      <c r="F82" s="372">
        <f>'Office Minor'!F734</f>
        <v>153000</v>
      </c>
      <c r="G82" s="372">
        <f>'Office Minor'!G734</f>
        <v>17000</v>
      </c>
      <c r="H82" s="372">
        <f>'Office Minor'!H734</f>
        <v>24</v>
      </c>
    </row>
    <row r="83" spans="1:8" s="557" customFormat="1" ht="16.5" customHeight="1">
      <c r="A83" s="823" t="s">
        <v>49</v>
      </c>
      <c r="B83" s="824"/>
      <c r="C83" s="276">
        <f aca="true" t="shared" si="5" ref="C83:H83">SUM(C70:C82)</f>
        <v>265</v>
      </c>
      <c r="D83" s="277">
        <f t="shared" si="5"/>
        <v>4073.8984</v>
      </c>
      <c r="E83" s="277">
        <f t="shared" si="5"/>
        <v>6659636.83</v>
      </c>
      <c r="F83" s="564">
        <f t="shared" si="5"/>
        <v>2395029140.9300003</v>
      </c>
      <c r="G83" s="278">
        <f t="shared" si="5"/>
        <v>106375613</v>
      </c>
      <c r="H83" s="278">
        <f t="shared" si="5"/>
        <v>3667</v>
      </c>
    </row>
    <row r="84" spans="1:8" s="557" customFormat="1" ht="16.5" customHeight="1">
      <c r="A84" s="565"/>
      <c r="B84" s="565"/>
      <c r="C84" s="566"/>
      <c r="D84" s="567"/>
      <c r="E84" s="567"/>
      <c r="F84" s="568"/>
      <c r="G84" s="569"/>
      <c r="H84" s="569"/>
    </row>
    <row r="85" spans="1:8" s="557" customFormat="1" ht="16.5" customHeight="1">
      <c r="A85" s="840" t="s">
        <v>54</v>
      </c>
      <c r="B85" s="840"/>
      <c r="C85" s="840"/>
      <c r="D85" s="840"/>
      <c r="E85" s="840"/>
      <c r="F85" s="840"/>
      <c r="G85" s="840"/>
      <c r="H85" s="840"/>
    </row>
    <row r="86" spans="1:8" s="557" customFormat="1" ht="16.5" customHeight="1">
      <c r="A86" s="826" t="s">
        <v>2</v>
      </c>
      <c r="B86" s="828" t="s">
        <v>76</v>
      </c>
      <c r="C86" s="264" t="s">
        <v>4</v>
      </c>
      <c r="D86" s="264" t="s">
        <v>5</v>
      </c>
      <c r="E86" s="264" t="s">
        <v>6</v>
      </c>
      <c r="F86" s="264" t="s">
        <v>7</v>
      </c>
      <c r="G86" s="264" t="s">
        <v>8</v>
      </c>
      <c r="H86" s="264" t="s">
        <v>9</v>
      </c>
    </row>
    <row r="87" spans="1:8" s="557" customFormat="1" ht="16.5" customHeight="1">
      <c r="A87" s="827"/>
      <c r="B87" s="829"/>
      <c r="C87" s="4" t="s">
        <v>10</v>
      </c>
      <c r="D87" s="4" t="s">
        <v>51</v>
      </c>
      <c r="E87" s="4" t="s">
        <v>78</v>
      </c>
      <c r="F87" s="57" t="s">
        <v>79</v>
      </c>
      <c r="G87" s="57" t="s">
        <v>79</v>
      </c>
      <c r="H87" s="4" t="s">
        <v>12</v>
      </c>
    </row>
    <row r="88" spans="1:8" s="557" customFormat="1" ht="16.5" customHeight="1">
      <c r="A88" s="143">
        <v>1</v>
      </c>
      <c r="B88" s="558" t="s">
        <v>85</v>
      </c>
      <c r="C88" s="110">
        <f>'Office Minor'!C40</f>
        <v>1</v>
      </c>
      <c r="D88" s="110">
        <f>'Office Minor'!D40</f>
        <v>1</v>
      </c>
      <c r="E88" s="110">
        <f>'Office Minor'!E40</f>
        <v>0</v>
      </c>
      <c r="F88" s="110">
        <f>'Office Minor'!F40</f>
        <v>0</v>
      </c>
      <c r="G88" s="110">
        <f>'Office Minor'!G40</f>
        <v>77000</v>
      </c>
      <c r="H88" s="110">
        <f>'Office Minor'!H40</f>
        <v>0</v>
      </c>
    </row>
    <row r="89" spans="1:8" s="557" customFormat="1" ht="16.5" customHeight="1">
      <c r="A89" s="143">
        <v>2</v>
      </c>
      <c r="B89" s="23" t="s">
        <v>315</v>
      </c>
      <c r="C89" s="184">
        <f>'Office Minor'!C591</f>
        <v>1</v>
      </c>
      <c r="D89" s="184">
        <f>'Office Minor'!D591</f>
        <v>0.71</v>
      </c>
      <c r="E89" s="184">
        <f>'Office Minor'!E591</f>
        <v>34</v>
      </c>
      <c r="F89" s="184">
        <f>'Office Minor'!F591</f>
        <v>4590</v>
      </c>
      <c r="G89" s="184">
        <f>'Office Minor'!G591</f>
        <v>27000</v>
      </c>
      <c r="H89" s="184">
        <f>'Office Minor'!H591</f>
        <v>9</v>
      </c>
    </row>
    <row r="90" spans="1:8" s="557" customFormat="1" ht="16.5" customHeight="1">
      <c r="A90" s="823" t="s">
        <v>49</v>
      </c>
      <c r="B90" s="824"/>
      <c r="C90" s="275">
        <f aca="true" t="shared" si="6" ref="C90:H90">SUM(C88:C89)</f>
        <v>2</v>
      </c>
      <c r="D90" s="554">
        <f t="shared" si="6"/>
        <v>1.71</v>
      </c>
      <c r="E90" s="555">
        <f t="shared" si="6"/>
        <v>34</v>
      </c>
      <c r="F90" s="555">
        <f t="shared" si="6"/>
        <v>4590</v>
      </c>
      <c r="G90" s="555">
        <f t="shared" si="6"/>
        <v>104000</v>
      </c>
      <c r="H90" s="555">
        <f t="shared" si="6"/>
        <v>9</v>
      </c>
    </row>
    <row r="91" spans="1:8" s="557" customFormat="1" ht="16.5" customHeight="1">
      <c r="A91" s="444"/>
      <c r="B91" s="444"/>
      <c r="C91" s="444"/>
      <c r="D91" s="444"/>
      <c r="E91" s="444"/>
      <c r="F91" s="444"/>
      <c r="G91" s="444"/>
      <c r="H91" s="444"/>
    </row>
    <row r="92" spans="1:8" s="557" customFormat="1" ht="16.5" customHeight="1">
      <c r="A92" s="840" t="s">
        <v>55</v>
      </c>
      <c r="B92" s="840"/>
      <c r="C92" s="840"/>
      <c r="D92" s="840"/>
      <c r="E92" s="840"/>
      <c r="F92" s="840"/>
      <c r="G92" s="840"/>
      <c r="H92" s="840"/>
    </row>
    <row r="93" spans="1:8" s="557" customFormat="1" ht="16.5" customHeight="1">
      <c r="A93" s="826" t="s">
        <v>2</v>
      </c>
      <c r="B93" s="828" t="s">
        <v>76</v>
      </c>
      <c r="C93" s="264" t="s">
        <v>4</v>
      </c>
      <c r="D93" s="264" t="s">
        <v>5</v>
      </c>
      <c r="E93" s="264" t="s">
        <v>6</v>
      </c>
      <c r="F93" s="264" t="s">
        <v>7</v>
      </c>
      <c r="G93" s="264" t="s">
        <v>8</v>
      </c>
      <c r="H93" s="264" t="s">
        <v>9</v>
      </c>
    </row>
    <row r="94" spans="1:8" s="557" customFormat="1" ht="16.5" customHeight="1">
      <c r="A94" s="827"/>
      <c r="B94" s="829"/>
      <c r="C94" s="4" t="s">
        <v>10</v>
      </c>
      <c r="D94" s="4" t="s">
        <v>51</v>
      </c>
      <c r="E94" s="4" t="s">
        <v>78</v>
      </c>
      <c r="F94" s="57" t="s">
        <v>79</v>
      </c>
      <c r="G94" s="57" t="s">
        <v>79</v>
      </c>
      <c r="H94" s="4" t="s">
        <v>12</v>
      </c>
    </row>
    <row r="95" spans="1:8" s="557" customFormat="1" ht="16.5" customHeight="1">
      <c r="A95" s="143">
        <v>1</v>
      </c>
      <c r="B95" s="558" t="s">
        <v>107</v>
      </c>
      <c r="C95" s="67">
        <f>'Office Minor'!C506</f>
        <v>3</v>
      </c>
      <c r="D95" s="67">
        <f>'Office Minor'!D506</f>
        <v>2.02</v>
      </c>
      <c r="E95" s="67">
        <f>'Office Minor'!E506</f>
        <v>0</v>
      </c>
      <c r="F95" s="67">
        <f>'Office Minor'!F506</f>
        <v>0</v>
      </c>
      <c r="G95" s="67">
        <f>'Office Minor'!G506</f>
        <v>172832</v>
      </c>
      <c r="H95" s="67">
        <f>'Office Minor'!H506</f>
        <v>3</v>
      </c>
    </row>
    <row r="96" spans="1:8" s="557" customFormat="1" ht="16.5" customHeight="1">
      <c r="A96" s="143">
        <v>2</v>
      </c>
      <c r="B96" s="558" t="s">
        <v>89</v>
      </c>
      <c r="C96" s="110">
        <f>'Office Minor'!C552</f>
        <v>27</v>
      </c>
      <c r="D96" s="110">
        <f>'Office Minor'!D552</f>
        <v>28.53</v>
      </c>
      <c r="E96" s="110">
        <f>'Office Minor'!E552</f>
        <v>110116.66</v>
      </c>
      <c r="F96" s="110">
        <f>'Office Minor'!F552</f>
        <v>38540831</v>
      </c>
      <c r="G96" s="110">
        <f>'Office Minor'!G552</f>
        <v>6607000</v>
      </c>
      <c r="H96" s="110">
        <f>'Office Minor'!H552</f>
        <v>1050</v>
      </c>
    </row>
    <row r="97" spans="1:8" s="557" customFormat="1" ht="16.5" customHeight="1">
      <c r="A97" s="823" t="s">
        <v>49</v>
      </c>
      <c r="B97" s="824"/>
      <c r="C97" s="275">
        <f aca="true" t="shared" si="7" ref="C97:H97">SUM(C95:C96)</f>
        <v>30</v>
      </c>
      <c r="D97" s="554">
        <f t="shared" si="7"/>
        <v>30.55</v>
      </c>
      <c r="E97" s="555">
        <f t="shared" si="7"/>
        <v>110116.66</v>
      </c>
      <c r="F97" s="275">
        <f t="shared" si="7"/>
        <v>38540831</v>
      </c>
      <c r="G97" s="555">
        <f t="shared" si="7"/>
        <v>6779832</v>
      </c>
      <c r="H97" s="555">
        <f t="shared" si="7"/>
        <v>1053</v>
      </c>
    </row>
    <row r="98" spans="1:8" s="557" customFormat="1" ht="16.5" customHeight="1">
      <c r="A98" s="444"/>
      <c r="B98" s="444"/>
      <c r="C98" s="444"/>
      <c r="D98" s="444"/>
      <c r="E98" s="444"/>
      <c r="F98" s="444"/>
      <c r="G98" s="444"/>
      <c r="H98" s="444"/>
    </row>
    <row r="99" spans="1:8" s="557" customFormat="1" ht="16.5" customHeight="1">
      <c r="A99" s="825" t="s">
        <v>26</v>
      </c>
      <c r="B99" s="825"/>
      <c r="C99" s="825"/>
      <c r="D99" s="825"/>
      <c r="E99" s="825"/>
      <c r="F99" s="825"/>
      <c r="G99" s="825"/>
      <c r="H99" s="825"/>
    </row>
    <row r="100" spans="1:8" s="557" customFormat="1" ht="16.5" customHeight="1">
      <c r="A100" s="826" t="s">
        <v>2</v>
      </c>
      <c r="B100" s="828" t="s">
        <v>76</v>
      </c>
      <c r="C100" s="264" t="s">
        <v>4</v>
      </c>
      <c r="D100" s="264" t="s">
        <v>5</v>
      </c>
      <c r="E100" s="264" t="s">
        <v>6</v>
      </c>
      <c r="F100" s="264" t="s">
        <v>7</v>
      </c>
      <c r="G100" s="264" t="s">
        <v>8</v>
      </c>
      <c r="H100" s="264" t="s">
        <v>9</v>
      </c>
    </row>
    <row r="101" spans="1:8" s="557" customFormat="1" ht="16.5" customHeight="1">
      <c r="A101" s="827"/>
      <c r="B101" s="829"/>
      <c r="C101" s="4" t="s">
        <v>10</v>
      </c>
      <c r="D101" s="4" t="s">
        <v>77</v>
      </c>
      <c r="E101" s="4" t="s">
        <v>78</v>
      </c>
      <c r="F101" s="57" t="s">
        <v>79</v>
      </c>
      <c r="G101" s="57" t="s">
        <v>79</v>
      </c>
      <c r="H101" s="4" t="s">
        <v>12</v>
      </c>
    </row>
    <row r="102" spans="1:8" s="557" customFormat="1" ht="16.5" customHeight="1">
      <c r="A102" s="143">
        <v>1</v>
      </c>
      <c r="B102" s="204" t="s">
        <v>149</v>
      </c>
      <c r="C102" s="143">
        <f>'Office Minor'!C71</f>
        <v>1</v>
      </c>
      <c r="D102" s="546">
        <f>'Office Minor'!D71</f>
        <v>71.3229</v>
      </c>
      <c r="E102" s="143">
        <f>'Office Minor'!E71</f>
        <v>6532</v>
      </c>
      <c r="F102" s="143">
        <f>'Office Minor'!F71</f>
        <v>1306400</v>
      </c>
      <c r="G102" s="143">
        <f>'Office Minor'!G71</f>
        <v>609000</v>
      </c>
      <c r="H102" s="143">
        <f>'Office Minor'!H71</f>
        <v>20</v>
      </c>
    </row>
    <row r="103" spans="1:8" s="557" customFormat="1" ht="16.5" customHeight="1">
      <c r="A103" s="143">
        <v>2</v>
      </c>
      <c r="B103" s="204" t="s">
        <v>86</v>
      </c>
      <c r="C103" s="143">
        <f>'Office Minor'!C342</f>
        <v>1</v>
      </c>
      <c r="D103" s="546">
        <f>'Office Minor'!D342</f>
        <v>55.8064</v>
      </c>
      <c r="E103" s="143">
        <f>'Office Minor'!E342</f>
        <v>0</v>
      </c>
      <c r="F103" s="143">
        <f>'Office Minor'!F342</f>
        <v>0</v>
      </c>
      <c r="G103" s="143">
        <f>'Office Minor'!G342</f>
        <v>0</v>
      </c>
      <c r="H103" s="143">
        <f>'Office Minor'!H342</f>
        <v>70</v>
      </c>
    </row>
    <row r="104" spans="1:8" s="557" customFormat="1" ht="16.5" customHeight="1">
      <c r="A104" s="143">
        <v>3</v>
      </c>
      <c r="B104" s="204" t="s">
        <v>153</v>
      </c>
      <c r="C104" s="118">
        <f>'Office Minor'!C315</f>
        <v>1</v>
      </c>
      <c r="D104" s="300">
        <f>'Office Minor'!D315</f>
        <v>32.37</v>
      </c>
      <c r="E104" s="118">
        <f>'Office Minor'!E315</f>
        <v>28.2</v>
      </c>
      <c r="F104" s="118">
        <f>'Office Minor'!F315</f>
        <v>18330</v>
      </c>
      <c r="G104" s="118">
        <f>'Office Minor'!G315</f>
        <v>67000</v>
      </c>
      <c r="H104" s="118">
        <f>'Office Minor'!H315</f>
        <v>10</v>
      </c>
    </row>
    <row r="105" spans="1:8" s="557" customFormat="1" ht="16.5" customHeight="1">
      <c r="A105" s="143">
        <v>4</v>
      </c>
      <c r="B105" s="204" t="s">
        <v>87</v>
      </c>
      <c r="C105" s="121">
        <f>'Office Minor'!C455</f>
        <v>1</v>
      </c>
      <c r="D105" s="310">
        <f>'Office Minor'!D455</f>
        <v>60.56</v>
      </c>
      <c r="E105" s="121">
        <f>'Office Minor'!E455</f>
        <v>0</v>
      </c>
      <c r="F105" s="121">
        <f>'Office Minor'!F455</f>
        <v>0</v>
      </c>
      <c r="G105" s="121">
        <f>'Office Minor'!G455</f>
        <v>25000</v>
      </c>
      <c r="H105" s="121">
        <f>'Office Minor'!H455</f>
        <v>0</v>
      </c>
    </row>
    <row r="106" spans="1:8" s="557" customFormat="1" ht="16.5" customHeight="1">
      <c r="A106" s="143">
        <v>5</v>
      </c>
      <c r="B106" s="204" t="s">
        <v>89</v>
      </c>
      <c r="C106" s="182">
        <f>'Office Minor'!C557</f>
        <v>6</v>
      </c>
      <c r="D106" s="293">
        <f>'Office Minor'!D557</f>
        <v>572.15</v>
      </c>
      <c r="E106" s="182">
        <f>'Office Minor'!E557</f>
        <v>186699.99</v>
      </c>
      <c r="F106" s="182">
        <f>'Office Minor'!F557</f>
        <v>56009997</v>
      </c>
      <c r="G106" s="182">
        <f>'Office Minor'!G557</f>
        <v>13044000</v>
      </c>
      <c r="H106" s="182">
        <f>'Office Minor'!H557</f>
        <v>530</v>
      </c>
    </row>
    <row r="107" spans="1:8" s="557" customFormat="1" ht="16.5" customHeight="1">
      <c r="A107" s="143">
        <v>6</v>
      </c>
      <c r="B107" s="204" t="s">
        <v>98</v>
      </c>
      <c r="C107" s="143">
        <f>'Office Minor'!C609</f>
        <v>0</v>
      </c>
      <c r="D107" s="546">
        <f>'Office Minor'!D609</f>
        <v>0</v>
      </c>
      <c r="E107" s="143">
        <f>'Office Minor'!E609</f>
        <v>13483</v>
      </c>
      <c r="F107" s="143">
        <f>'Office Minor'!F609</f>
        <v>9438100</v>
      </c>
      <c r="G107" s="143">
        <f>'Office Minor'!G609</f>
        <v>1131750</v>
      </c>
      <c r="H107" s="143">
        <f>'Office Minor'!H609</f>
        <v>0</v>
      </c>
    </row>
    <row r="108" spans="1:8" s="557" customFormat="1" ht="16.5" customHeight="1">
      <c r="A108" s="143">
        <v>7</v>
      </c>
      <c r="B108" s="204" t="s">
        <v>111</v>
      </c>
      <c r="C108" s="121">
        <f>'Office Minor'!C496</f>
        <v>1</v>
      </c>
      <c r="D108" s="310">
        <f>'Office Minor'!D496</f>
        <v>4.7878</v>
      </c>
      <c r="E108" s="121">
        <f>'Office Minor'!E496</f>
        <v>0</v>
      </c>
      <c r="F108" s="121">
        <f>'Office Minor'!F496</f>
        <v>0</v>
      </c>
      <c r="G108" s="121">
        <f>'Office Minor'!G496</f>
        <v>5000</v>
      </c>
      <c r="H108" s="121">
        <f>'Office Minor'!H496</f>
        <v>0</v>
      </c>
    </row>
    <row r="109" spans="1:8" s="557" customFormat="1" ht="16.5" customHeight="1">
      <c r="A109" s="143">
        <v>8</v>
      </c>
      <c r="B109" s="204" t="s">
        <v>82</v>
      </c>
      <c r="C109" s="143">
        <f>'Office Minor'!C731</f>
        <v>4</v>
      </c>
      <c r="D109" s="546">
        <f>'Office Minor'!D731</f>
        <v>139.923</v>
      </c>
      <c r="E109" s="143">
        <f>'Office Minor'!E731</f>
        <v>350390</v>
      </c>
      <c r="F109" s="143">
        <f>'Office Minor'!F731</f>
        <v>210234000</v>
      </c>
      <c r="G109" s="143">
        <f>'Office Minor'!G731</f>
        <v>28849000</v>
      </c>
      <c r="H109" s="143">
        <f>'Office Minor'!H731</f>
        <v>21</v>
      </c>
    </row>
    <row r="110" spans="1:8" s="557" customFormat="1" ht="16.5" customHeight="1">
      <c r="A110" s="823" t="s">
        <v>49</v>
      </c>
      <c r="B110" s="824"/>
      <c r="C110" s="276">
        <f aca="true" t="shared" si="8" ref="C110:H110">SUM(C102:C109)</f>
        <v>15</v>
      </c>
      <c r="D110" s="277">
        <f t="shared" si="8"/>
        <v>936.9200999999999</v>
      </c>
      <c r="E110" s="278">
        <f t="shared" si="8"/>
        <v>557133.19</v>
      </c>
      <c r="F110" s="278">
        <f t="shared" si="8"/>
        <v>277006827</v>
      </c>
      <c r="G110" s="278">
        <f t="shared" si="8"/>
        <v>43730750</v>
      </c>
      <c r="H110" s="276">
        <f t="shared" si="8"/>
        <v>651</v>
      </c>
    </row>
    <row r="111" spans="1:8" s="557" customFormat="1" ht="16.5" customHeight="1">
      <c r="A111" s="565"/>
      <c r="B111" s="565"/>
      <c r="C111" s="566"/>
      <c r="D111" s="567"/>
      <c r="E111" s="569"/>
      <c r="F111" s="569"/>
      <c r="G111" s="569"/>
      <c r="H111" s="566"/>
    </row>
    <row r="112" spans="1:8" s="557" customFormat="1" ht="16.5" customHeight="1">
      <c r="A112" s="565"/>
      <c r="B112" s="565"/>
      <c r="C112" s="566"/>
      <c r="D112" s="567"/>
      <c r="E112" s="569"/>
      <c r="F112" s="569"/>
      <c r="G112" s="569"/>
      <c r="H112" s="566"/>
    </row>
    <row r="113" spans="1:8" s="557" customFormat="1" ht="16.5" customHeight="1">
      <c r="A113" s="825" t="s">
        <v>40</v>
      </c>
      <c r="B113" s="825"/>
      <c r="C113" s="825"/>
      <c r="D113" s="825"/>
      <c r="E113" s="825"/>
      <c r="F113" s="825"/>
      <c r="G113" s="825"/>
      <c r="H113" s="825"/>
    </row>
    <row r="114" spans="1:8" s="557" customFormat="1" ht="16.5" customHeight="1">
      <c r="A114" s="826" t="s">
        <v>2</v>
      </c>
      <c r="B114" s="828" t="s">
        <v>76</v>
      </c>
      <c r="C114" s="264" t="s">
        <v>4</v>
      </c>
      <c r="D114" s="264" t="s">
        <v>5</v>
      </c>
      <c r="E114" s="264" t="s">
        <v>6</v>
      </c>
      <c r="F114" s="264" t="s">
        <v>7</v>
      </c>
      <c r="G114" s="264" t="s">
        <v>8</v>
      </c>
      <c r="H114" s="264" t="s">
        <v>9</v>
      </c>
    </row>
    <row r="115" spans="1:8" s="557" customFormat="1" ht="16.5" customHeight="1">
      <c r="A115" s="827"/>
      <c r="B115" s="829"/>
      <c r="C115" s="4" t="s">
        <v>10</v>
      </c>
      <c r="D115" s="4" t="s">
        <v>77</v>
      </c>
      <c r="E115" s="4" t="s">
        <v>78</v>
      </c>
      <c r="F115" s="57" t="s">
        <v>79</v>
      </c>
      <c r="G115" s="57" t="s">
        <v>79</v>
      </c>
      <c r="H115" s="4" t="s">
        <v>12</v>
      </c>
    </row>
    <row r="116" spans="1:8" s="557" customFormat="1" ht="16.5" customHeight="1">
      <c r="A116" s="143">
        <v>1</v>
      </c>
      <c r="B116" s="204" t="s">
        <v>91</v>
      </c>
      <c r="C116" s="118">
        <f>'Office Minor'!C27</f>
        <v>269</v>
      </c>
      <c r="D116" s="118">
        <f>'Office Minor'!D27</f>
        <v>1376.47</v>
      </c>
      <c r="E116" s="118">
        <f>'Office Minor'!E27</f>
        <v>224616</v>
      </c>
      <c r="F116" s="118">
        <f>'Office Minor'!F27</f>
        <v>90392400</v>
      </c>
      <c r="G116" s="118">
        <f>'Office Minor'!G27</f>
        <v>18741708</v>
      </c>
      <c r="H116" s="118">
        <f>'Office Minor'!H27</f>
        <v>931</v>
      </c>
    </row>
    <row r="117" spans="1:8" s="557" customFormat="1" ht="16.5" customHeight="1">
      <c r="A117" s="143">
        <v>2</v>
      </c>
      <c r="B117" s="204" t="s">
        <v>85</v>
      </c>
      <c r="C117" s="143">
        <f>'Office Minor'!C43</f>
        <v>1</v>
      </c>
      <c r="D117" s="143">
        <f>'Office Minor'!D43</f>
        <v>4</v>
      </c>
      <c r="E117" s="143">
        <f>'Office Minor'!E43</f>
        <v>0</v>
      </c>
      <c r="F117" s="143">
        <f>'Office Minor'!F43</f>
        <v>0</v>
      </c>
      <c r="G117" s="143">
        <f>'Office Minor'!G43</f>
        <v>74000</v>
      </c>
      <c r="H117" s="143">
        <f>'Office Minor'!H43</f>
        <v>0</v>
      </c>
    </row>
    <row r="118" spans="1:8" s="557" customFormat="1" ht="16.5" customHeight="1">
      <c r="A118" s="143">
        <v>3</v>
      </c>
      <c r="B118" s="204" t="s">
        <v>192</v>
      </c>
      <c r="C118" s="143">
        <f>'Office Minor'!C118</f>
        <v>220</v>
      </c>
      <c r="D118" s="143">
        <f>'Office Minor'!D118</f>
        <v>910</v>
      </c>
      <c r="E118" s="143">
        <f>'Office Minor'!E118</f>
        <v>546250</v>
      </c>
      <c r="F118" s="143">
        <f>'Office Minor'!F118</f>
        <v>136562500</v>
      </c>
      <c r="G118" s="143">
        <f>'Office Minor'!G118</f>
        <v>37848613</v>
      </c>
      <c r="H118" s="143">
        <f>'Office Minor'!H118</f>
        <v>663</v>
      </c>
    </row>
    <row r="119" spans="1:8" s="557" customFormat="1" ht="16.5" customHeight="1">
      <c r="A119" s="143">
        <v>4</v>
      </c>
      <c r="B119" s="204" t="s">
        <v>80</v>
      </c>
      <c r="C119" s="143">
        <f>'Office Minor'!C163</f>
        <v>744</v>
      </c>
      <c r="D119" s="143">
        <f>'Office Minor'!D163</f>
        <v>4036.1424</v>
      </c>
      <c r="E119" s="143">
        <f>'Office Minor'!E163</f>
        <v>536486</v>
      </c>
      <c r="F119" s="143">
        <f>'Office Minor'!F163</f>
        <v>268243000</v>
      </c>
      <c r="G119" s="143">
        <f>'Office Minor'!G163</f>
        <v>70475222</v>
      </c>
      <c r="H119" s="143">
        <f>'Office Minor'!H163</f>
        <v>3188</v>
      </c>
    </row>
    <row r="120" spans="1:8" s="557" customFormat="1" ht="16.5" customHeight="1">
      <c r="A120" s="143">
        <v>5</v>
      </c>
      <c r="B120" s="204" t="s">
        <v>103</v>
      </c>
      <c r="C120" s="143">
        <f>'Office Minor'!C241</f>
        <v>0</v>
      </c>
      <c r="D120" s="143">
        <f>'Office Minor'!D241</f>
        <v>0</v>
      </c>
      <c r="E120" s="143">
        <f>'Office Minor'!E241</f>
        <v>25289.4</v>
      </c>
      <c r="F120" s="143">
        <f>'Office Minor'!F241</f>
        <v>7586820</v>
      </c>
      <c r="G120" s="143">
        <f>'Office Minor'!G241</f>
        <v>1402445.5</v>
      </c>
      <c r="H120" s="143">
        <f>'Office Minor'!H241</f>
        <v>0</v>
      </c>
    </row>
    <row r="121" spans="1:8" s="557" customFormat="1" ht="16.5" customHeight="1">
      <c r="A121" s="143">
        <v>6</v>
      </c>
      <c r="B121" s="204" t="s">
        <v>104</v>
      </c>
      <c r="C121" s="194">
        <f>'Office Minor'!C293</f>
        <v>1</v>
      </c>
      <c r="D121" s="194">
        <f>'Office Minor'!D293</f>
        <v>4.5</v>
      </c>
      <c r="E121" s="194">
        <f>'Office Minor'!E293</f>
        <v>0</v>
      </c>
      <c r="F121" s="194">
        <f>'Office Minor'!F293</f>
        <v>0</v>
      </c>
      <c r="G121" s="194">
        <f>'Office Minor'!G293</f>
        <v>0</v>
      </c>
      <c r="H121" s="194">
        <f>'Office Minor'!H293</f>
        <v>0</v>
      </c>
    </row>
    <row r="122" spans="1:8" s="557" customFormat="1" ht="16.5" customHeight="1">
      <c r="A122" s="143">
        <v>7</v>
      </c>
      <c r="B122" s="204" t="s">
        <v>86</v>
      </c>
      <c r="C122" s="143">
        <f>'Office Minor'!C339</f>
        <v>0</v>
      </c>
      <c r="D122" s="143">
        <f>'Office Minor'!D339</f>
        <v>0</v>
      </c>
      <c r="E122" s="143">
        <f>'Office Minor'!E339</f>
        <v>3050</v>
      </c>
      <c r="F122" s="143">
        <f>'Office Minor'!F339</f>
        <v>549000</v>
      </c>
      <c r="G122" s="143">
        <f>'Office Minor'!G339</f>
        <v>0</v>
      </c>
      <c r="H122" s="143">
        <f>'Office Minor'!H339</f>
        <v>0</v>
      </c>
    </row>
    <row r="123" spans="1:8" s="557" customFormat="1" ht="16.5" customHeight="1">
      <c r="A123" s="143">
        <v>8</v>
      </c>
      <c r="B123" s="204" t="s">
        <v>83</v>
      </c>
      <c r="C123" s="143">
        <f>'Office Minor'!C389</f>
        <v>20</v>
      </c>
      <c r="D123" s="143">
        <f>'Office Minor'!D389</f>
        <v>90.1987</v>
      </c>
      <c r="E123" s="143">
        <f>'Office Minor'!E389</f>
        <v>72620</v>
      </c>
      <c r="F123" s="143">
        <f>'Office Minor'!F389</f>
        <v>21786000</v>
      </c>
      <c r="G123" s="143">
        <f>'Office Minor'!G389</f>
        <v>4462000</v>
      </c>
      <c r="H123" s="143">
        <f>'Office Minor'!H389</f>
        <v>200</v>
      </c>
    </row>
    <row r="124" spans="1:8" s="557" customFormat="1" ht="16.5" customHeight="1">
      <c r="A124" s="143">
        <v>9</v>
      </c>
      <c r="B124" s="204" t="s">
        <v>87</v>
      </c>
      <c r="C124" s="372">
        <f>'Office Minor'!C451</f>
        <v>41</v>
      </c>
      <c r="D124" s="372">
        <f>'Office Minor'!D451</f>
        <v>187.85</v>
      </c>
      <c r="E124" s="372">
        <f>'Office Minor'!E451</f>
        <v>662416.66</v>
      </c>
      <c r="F124" s="372">
        <f>'Office Minor'!F451</f>
        <v>191438414.74</v>
      </c>
      <c r="G124" s="372">
        <f>'Office Minor'!G451</f>
        <v>39745000</v>
      </c>
      <c r="H124" s="372">
        <f>'Office Minor'!H451</f>
        <v>300</v>
      </c>
    </row>
    <row r="125" spans="1:8" s="557" customFormat="1" ht="16.5" customHeight="1">
      <c r="A125" s="143">
        <v>10</v>
      </c>
      <c r="B125" s="204" t="s">
        <v>115</v>
      </c>
      <c r="C125" s="250">
        <f>'Office Minor'!C713</f>
        <v>0</v>
      </c>
      <c r="D125" s="250">
        <f>'Office Minor'!D713</f>
        <v>0</v>
      </c>
      <c r="E125" s="250">
        <f>'Office Minor'!E713</f>
        <v>31809</v>
      </c>
      <c r="F125" s="250">
        <f>'Office Minor'!F713</f>
        <v>9542700</v>
      </c>
      <c r="G125" s="250">
        <f>'Office Minor'!G713</f>
        <v>2160000</v>
      </c>
      <c r="H125" s="250">
        <f>'Office Minor'!H713</f>
        <v>0</v>
      </c>
    </row>
    <row r="126" spans="1:8" s="557" customFormat="1" ht="16.5" customHeight="1">
      <c r="A126" s="143">
        <v>11</v>
      </c>
      <c r="B126" s="204" t="s">
        <v>299</v>
      </c>
      <c r="C126" s="67">
        <f>'Office Minor'!C637</f>
        <v>44</v>
      </c>
      <c r="D126" s="67">
        <f>'Office Minor'!D637</f>
        <v>166.17</v>
      </c>
      <c r="E126" s="67">
        <f>'Office Minor'!E637</f>
        <v>35964</v>
      </c>
      <c r="F126" s="67">
        <f>'Office Minor'!F637</f>
        <v>17982000</v>
      </c>
      <c r="G126" s="67">
        <f>'Office Minor'!G637</f>
        <v>1944767</v>
      </c>
      <c r="H126" s="67">
        <f>'Office Minor'!H637</f>
        <v>80</v>
      </c>
    </row>
    <row r="127" spans="1:8" s="557" customFormat="1" ht="16.5" customHeight="1">
      <c r="A127" s="143">
        <v>12</v>
      </c>
      <c r="B127" s="204" t="s">
        <v>99</v>
      </c>
      <c r="C127" s="121">
        <f>'Office Minor'!C656</f>
        <v>29</v>
      </c>
      <c r="D127" s="121">
        <f>'Office Minor'!D656</f>
        <v>317.0009</v>
      </c>
      <c r="E127" s="121">
        <f>'Office Minor'!E656</f>
        <v>149115</v>
      </c>
      <c r="F127" s="121">
        <f>'Office Minor'!F656</f>
        <v>74557500</v>
      </c>
      <c r="G127" s="121">
        <f>'Office Minor'!G656</f>
        <v>16731339</v>
      </c>
      <c r="H127" s="121">
        <f>'Office Minor'!H656</f>
        <v>60</v>
      </c>
    </row>
    <row r="128" spans="1:8" s="557" customFormat="1" ht="16.5" customHeight="1">
      <c r="A128" s="143">
        <v>13</v>
      </c>
      <c r="B128" s="570" t="s">
        <v>82</v>
      </c>
      <c r="C128" s="182">
        <f>'Office Minor'!C736</f>
        <v>58</v>
      </c>
      <c r="D128" s="182">
        <f>'Office Minor'!D736</f>
        <v>328.85</v>
      </c>
      <c r="E128" s="182">
        <f>'Office Minor'!E736</f>
        <v>230167</v>
      </c>
      <c r="F128" s="182">
        <f>'Office Minor'!F736</f>
        <v>57541750</v>
      </c>
      <c r="G128" s="182">
        <f>'Office Minor'!G736</f>
        <v>13810000</v>
      </c>
      <c r="H128" s="182">
        <f>'Office Minor'!H736</f>
        <v>125</v>
      </c>
    </row>
    <row r="129" spans="1:8" s="557" customFormat="1" ht="16.5" customHeight="1">
      <c r="A129" s="823" t="s">
        <v>49</v>
      </c>
      <c r="B129" s="824"/>
      <c r="C129" s="276">
        <f aca="true" t="shared" si="9" ref="C129:H129">SUM(C116:C128)</f>
        <v>1427</v>
      </c>
      <c r="D129" s="277">
        <f t="shared" si="9"/>
        <v>7421.182000000001</v>
      </c>
      <c r="E129" s="277">
        <f t="shared" si="9"/>
        <v>2517783.06</v>
      </c>
      <c r="F129" s="278">
        <f t="shared" si="9"/>
        <v>876182084.74</v>
      </c>
      <c r="G129" s="278">
        <f t="shared" si="9"/>
        <v>207395094.5</v>
      </c>
      <c r="H129" s="276">
        <f t="shared" si="9"/>
        <v>5547</v>
      </c>
    </row>
    <row r="130" spans="1:8" s="557" customFormat="1" ht="16.5" customHeight="1">
      <c r="A130" s="565"/>
      <c r="B130" s="565"/>
      <c r="C130" s="566"/>
      <c r="D130" s="567"/>
      <c r="E130" s="569"/>
      <c r="F130" s="569"/>
      <c r="G130" s="569"/>
      <c r="H130" s="566"/>
    </row>
    <row r="131" spans="1:8" s="557" customFormat="1" ht="16.5" customHeight="1">
      <c r="A131" s="825" t="s">
        <v>27</v>
      </c>
      <c r="B131" s="825"/>
      <c r="C131" s="825"/>
      <c r="D131" s="825"/>
      <c r="E131" s="825"/>
      <c r="F131" s="825"/>
      <c r="G131" s="825"/>
      <c r="H131" s="825"/>
    </row>
    <row r="132" spans="1:8" s="557" customFormat="1" ht="16.5" customHeight="1">
      <c r="A132" s="826" t="s">
        <v>2</v>
      </c>
      <c r="B132" s="828" t="s">
        <v>76</v>
      </c>
      <c r="C132" s="264" t="s">
        <v>4</v>
      </c>
      <c r="D132" s="264" t="s">
        <v>5</v>
      </c>
      <c r="E132" s="264" t="s">
        <v>6</v>
      </c>
      <c r="F132" s="264" t="s">
        <v>7</v>
      </c>
      <c r="G132" s="264" t="s">
        <v>8</v>
      </c>
      <c r="H132" s="264" t="s">
        <v>9</v>
      </c>
    </row>
    <row r="133" spans="1:8" s="557" customFormat="1" ht="16.5" customHeight="1">
      <c r="A133" s="827"/>
      <c r="B133" s="829"/>
      <c r="C133" s="4" t="s">
        <v>10</v>
      </c>
      <c r="D133" s="4" t="s">
        <v>77</v>
      </c>
      <c r="E133" s="4" t="s">
        <v>78</v>
      </c>
      <c r="F133" s="57" t="s">
        <v>79</v>
      </c>
      <c r="G133" s="57" t="s">
        <v>79</v>
      </c>
      <c r="H133" s="4" t="s">
        <v>12</v>
      </c>
    </row>
    <row r="134" spans="1:8" s="557" customFormat="1" ht="16.5" customHeight="1">
      <c r="A134" s="143">
        <v>1</v>
      </c>
      <c r="B134" s="23" t="s">
        <v>315</v>
      </c>
      <c r="C134" s="188">
        <f>'Office Minor'!C595</f>
        <v>2</v>
      </c>
      <c r="D134" s="188">
        <f>'Office Minor'!D595</f>
        <v>9.79</v>
      </c>
      <c r="E134" s="188">
        <f>'Office Minor'!E595</f>
        <v>0</v>
      </c>
      <c r="F134" s="188">
        <f>'Office Minor'!F595</f>
        <v>0</v>
      </c>
      <c r="G134" s="188">
        <f>'Office Minor'!G595</f>
        <v>0</v>
      </c>
      <c r="H134" s="188">
        <f>'Office Minor'!H595</f>
        <v>0</v>
      </c>
    </row>
    <row r="135" spans="1:8" s="557" customFormat="1" ht="16.5" customHeight="1">
      <c r="A135" s="143">
        <v>2</v>
      </c>
      <c r="B135" s="571" t="s">
        <v>83</v>
      </c>
      <c r="C135" s="203">
        <f>'Office Minor'!C391</f>
        <v>2</v>
      </c>
      <c r="D135" s="203">
        <f>'Office Minor'!D391</f>
        <v>54.98</v>
      </c>
      <c r="E135" s="203">
        <f>'Office Minor'!E391</f>
        <v>0</v>
      </c>
      <c r="F135" s="203">
        <f>'Office Minor'!F391</f>
        <v>0</v>
      </c>
      <c r="G135" s="203">
        <f>'Office Minor'!G391</f>
        <v>11000</v>
      </c>
      <c r="H135" s="203">
        <f>'Office Minor'!H391</f>
        <v>0</v>
      </c>
    </row>
    <row r="136" spans="1:8" s="557" customFormat="1" ht="16.5" customHeight="1">
      <c r="A136" s="823" t="s">
        <v>49</v>
      </c>
      <c r="B136" s="824"/>
      <c r="C136" s="276">
        <f aca="true" t="shared" si="10" ref="C136:H136">SUM(C134:C135)</f>
        <v>4</v>
      </c>
      <c r="D136" s="277">
        <f t="shared" si="10"/>
        <v>64.77</v>
      </c>
      <c r="E136" s="278">
        <f t="shared" si="10"/>
        <v>0</v>
      </c>
      <c r="F136" s="278">
        <f t="shared" si="10"/>
        <v>0</v>
      </c>
      <c r="G136" s="276">
        <f t="shared" si="10"/>
        <v>11000</v>
      </c>
      <c r="H136" s="276">
        <f t="shared" si="10"/>
        <v>0</v>
      </c>
    </row>
    <row r="137" spans="1:8" s="557" customFormat="1" ht="16.5" customHeight="1">
      <c r="A137" s="565"/>
      <c r="B137" s="565"/>
      <c r="C137" s="566"/>
      <c r="D137" s="567"/>
      <c r="E137" s="569"/>
      <c r="F137" s="569"/>
      <c r="G137" s="569"/>
      <c r="H137" s="566"/>
    </row>
    <row r="138" spans="1:8" s="557" customFormat="1" ht="16.5" customHeight="1">
      <c r="A138" s="840" t="s">
        <v>136</v>
      </c>
      <c r="B138" s="840"/>
      <c r="C138" s="840"/>
      <c r="D138" s="840"/>
      <c r="E138" s="840"/>
      <c r="F138" s="840"/>
      <c r="G138" s="840"/>
      <c r="H138" s="840"/>
    </row>
    <row r="139" spans="1:8" s="557" customFormat="1" ht="16.5" customHeight="1">
      <c r="A139" s="826" t="s">
        <v>2</v>
      </c>
      <c r="B139" s="828" t="s">
        <v>76</v>
      </c>
      <c r="C139" s="264" t="s">
        <v>4</v>
      </c>
      <c r="D139" s="264" t="s">
        <v>5</v>
      </c>
      <c r="E139" s="264" t="s">
        <v>6</v>
      </c>
      <c r="F139" s="264" t="s">
        <v>7</v>
      </c>
      <c r="G139" s="264" t="s">
        <v>8</v>
      </c>
      <c r="H139" s="264" t="s">
        <v>9</v>
      </c>
    </row>
    <row r="140" spans="1:8" s="557" customFormat="1" ht="16.5" customHeight="1">
      <c r="A140" s="827"/>
      <c r="B140" s="829"/>
      <c r="C140" s="4" t="s">
        <v>10</v>
      </c>
      <c r="D140" s="4" t="s">
        <v>51</v>
      </c>
      <c r="E140" s="4" t="s">
        <v>78</v>
      </c>
      <c r="F140" s="247" t="s">
        <v>79</v>
      </c>
      <c r="G140" s="247" t="s">
        <v>79</v>
      </c>
      <c r="H140" s="4" t="s">
        <v>12</v>
      </c>
    </row>
    <row r="141" spans="1:8" s="557" customFormat="1" ht="16.5" customHeight="1">
      <c r="A141" s="143">
        <v>1</v>
      </c>
      <c r="B141" s="558" t="s">
        <v>80</v>
      </c>
      <c r="C141" s="110">
        <f>'Office Minor'!C154</f>
        <v>1</v>
      </c>
      <c r="D141" s="110">
        <f>'Office Minor'!D154</f>
        <v>1</v>
      </c>
      <c r="E141" s="110">
        <f>'Office Minor'!E154</f>
        <v>0</v>
      </c>
      <c r="F141" s="110">
        <f>'Office Minor'!F154</f>
        <v>0</v>
      </c>
      <c r="G141" s="110">
        <f>'Office Minor'!G154</f>
        <v>33551</v>
      </c>
      <c r="H141" s="110">
        <f>'Office Minor'!H154</f>
        <v>5</v>
      </c>
    </row>
    <row r="142" spans="1:8" s="557" customFormat="1" ht="16.5" customHeight="1">
      <c r="A142" s="143">
        <v>2</v>
      </c>
      <c r="B142" s="558" t="s">
        <v>150</v>
      </c>
      <c r="C142" s="110">
        <f>'Office Minor'!C98</f>
        <v>12</v>
      </c>
      <c r="D142" s="110">
        <f>'Office Minor'!D98</f>
        <v>28.82</v>
      </c>
      <c r="E142" s="110">
        <f>'Office Minor'!E98</f>
        <v>6897</v>
      </c>
      <c r="F142" s="110">
        <f>'Office Minor'!F98</f>
        <v>1517340</v>
      </c>
      <c r="G142" s="110">
        <f>'Office Minor'!G98</f>
        <v>2120619</v>
      </c>
      <c r="H142" s="110">
        <f>'Office Minor'!H98</f>
        <v>34</v>
      </c>
    </row>
    <row r="143" spans="1:8" s="557" customFormat="1" ht="16.5" customHeight="1">
      <c r="A143" s="143">
        <v>3</v>
      </c>
      <c r="B143" s="558" t="s">
        <v>95</v>
      </c>
      <c r="C143" s="67">
        <f>'Office Minor'!C174</f>
        <v>1</v>
      </c>
      <c r="D143" s="67">
        <f>'Office Minor'!D174</f>
        <v>164</v>
      </c>
      <c r="E143" s="67">
        <f>'Office Minor'!E174</f>
        <v>1395</v>
      </c>
      <c r="F143" s="67">
        <f>'Office Minor'!F174</f>
        <v>383625</v>
      </c>
      <c r="G143" s="67">
        <f>'Office Minor'!G174</f>
        <v>284705</v>
      </c>
      <c r="H143" s="67">
        <f>'Office Minor'!H174</f>
        <v>3</v>
      </c>
    </row>
    <row r="144" spans="1:8" s="557" customFormat="1" ht="16.5" customHeight="1">
      <c r="A144" s="143">
        <v>4</v>
      </c>
      <c r="B144" s="558" t="s">
        <v>135</v>
      </c>
      <c r="C144" s="309">
        <f>'Office Minor'!C416</f>
        <v>2</v>
      </c>
      <c r="D144" s="309">
        <f>'Office Minor'!D416</f>
        <v>2.39</v>
      </c>
      <c r="E144" s="309">
        <f>'Office Minor'!E416</f>
        <v>5000</v>
      </c>
      <c r="F144" s="309">
        <f>'Office Minor'!F416</f>
        <v>3500000</v>
      </c>
      <c r="G144" s="309">
        <f>'Office Minor'!G416</f>
        <v>75000</v>
      </c>
      <c r="H144" s="309">
        <f>'Office Minor'!H416</f>
        <v>30</v>
      </c>
    </row>
    <row r="145" spans="1:8" s="557" customFormat="1" ht="16.5" customHeight="1">
      <c r="A145" s="143">
        <v>5</v>
      </c>
      <c r="B145" s="558" t="s">
        <v>99</v>
      </c>
      <c r="C145" s="67">
        <f>'Office Minor'!C654</f>
        <v>2</v>
      </c>
      <c r="D145" s="67">
        <f>'Office Minor'!D654</f>
        <v>8</v>
      </c>
      <c r="E145" s="67">
        <f>'Office Minor'!E654</f>
        <v>0</v>
      </c>
      <c r="F145" s="67">
        <f>'Office Minor'!F654</f>
        <v>0</v>
      </c>
      <c r="G145" s="67">
        <f>'Office Minor'!G654</f>
        <v>13000</v>
      </c>
      <c r="H145" s="67">
        <f>'Office Minor'!H654</f>
        <v>0</v>
      </c>
    </row>
    <row r="146" spans="1:8" s="557" customFormat="1" ht="16.5" customHeight="1">
      <c r="A146" s="143">
        <v>6</v>
      </c>
      <c r="B146" s="558" t="s">
        <v>104</v>
      </c>
      <c r="C146" s="67">
        <f>'Office Minor'!C290</f>
        <v>2</v>
      </c>
      <c r="D146" s="67">
        <f>'Office Minor'!D290</f>
        <v>2</v>
      </c>
      <c r="E146" s="67">
        <f>'Office Minor'!E290</f>
        <v>0</v>
      </c>
      <c r="F146" s="67">
        <f>'Office Minor'!F290</f>
        <v>0</v>
      </c>
      <c r="G146" s="67">
        <f>'Office Minor'!G290</f>
        <v>0</v>
      </c>
      <c r="H146" s="67">
        <f>'Office Minor'!H290</f>
        <v>0</v>
      </c>
    </row>
    <row r="147" spans="1:8" s="557" customFormat="1" ht="16.5" customHeight="1">
      <c r="A147" s="823" t="s">
        <v>49</v>
      </c>
      <c r="B147" s="824"/>
      <c r="C147" s="275">
        <f aca="true" t="shared" si="11" ref="C147:H147">SUM(C141:C146)</f>
        <v>20</v>
      </c>
      <c r="D147" s="554">
        <f t="shared" si="11"/>
        <v>206.20999999999998</v>
      </c>
      <c r="E147" s="555">
        <f t="shared" si="11"/>
        <v>13292</v>
      </c>
      <c r="F147" s="275">
        <f t="shared" si="11"/>
        <v>5400965</v>
      </c>
      <c r="G147" s="555">
        <f t="shared" si="11"/>
        <v>2526875</v>
      </c>
      <c r="H147" s="555">
        <f t="shared" si="11"/>
        <v>72</v>
      </c>
    </row>
    <row r="148" spans="1:8" s="557" customFormat="1" ht="16.5" customHeight="1">
      <c r="A148" s="444"/>
      <c r="B148" s="444"/>
      <c r="C148" s="444"/>
      <c r="D148" s="444"/>
      <c r="E148" s="444"/>
      <c r="F148" s="444"/>
      <c r="G148" s="444"/>
      <c r="H148" s="444"/>
    </row>
    <row r="149" spans="1:8" s="557" customFormat="1" ht="16.5" customHeight="1">
      <c r="A149" s="444"/>
      <c r="B149" s="444"/>
      <c r="C149" s="444"/>
      <c r="D149" s="444"/>
      <c r="E149" s="444"/>
      <c r="F149" s="444"/>
      <c r="G149" s="444"/>
      <c r="H149" s="444"/>
    </row>
    <row r="150" spans="1:8" s="557" customFormat="1" ht="16.5" customHeight="1">
      <c r="A150" s="840" t="s">
        <v>31</v>
      </c>
      <c r="B150" s="840"/>
      <c r="C150" s="840"/>
      <c r="D150" s="840"/>
      <c r="E150" s="840"/>
      <c r="F150" s="840"/>
      <c r="G150" s="840"/>
      <c r="H150" s="840"/>
    </row>
    <row r="151" spans="1:8" s="557" customFormat="1" ht="16.5" customHeight="1">
      <c r="A151" s="826" t="s">
        <v>2</v>
      </c>
      <c r="B151" s="828" t="s">
        <v>76</v>
      </c>
      <c r="C151" s="264" t="s">
        <v>4</v>
      </c>
      <c r="D151" s="264" t="s">
        <v>5</v>
      </c>
      <c r="E151" s="264" t="s">
        <v>6</v>
      </c>
      <c r="F151" s="264" t="s">
        <v>7</v>
      </c>
      <c r="G151" s="264" t="s">
        <v>8</v>
      </c>
      <c r="H151" s="264" t="s">
        <v>9</v>
      </c>
    </row>
    <row r="152" spans="1:8" s="557" customFormat="1" ht="16.5" customHeight="1">
      <c r="A152" s="827"/>
      <c r="B152" s="829"/>
      <c r="C152" s="4" t="s">
        <v>10</v>
      </c>
      <c r="D152" s="4" t="s">
        <v>51</v>
      </c>
      <c r="E152" s="4" t="s">
        <v>78</v>
      </c>
      <c r="F152" s="247" t="s">
        <v>79</v>
      </c>
      <c r="G152" s="247" t="s">
        <v>79</v>
      </c>
      <c r="H152" s="4" t="s">
        <v>12</v>
      </c>
    </row>
    <row r="153" spans="1:8" s="557" customFormat="1" ht="16.5" customHeight="1">
      <c r="A153" s="143">
        <v>1</v>
      </c>
      <c r="B153" s="204" t="s">
        <v>96</v>
      </c>
      <c r="C153" s="143">
        <f>'Office Minor'!C356</f>
        <v>1</v>
      </c>
      <c r="D153" s="143">
        <f>'Office Minor'!D356</f>
        <v>24.55</v>
      </c>
      <c r="E153" s="143">
        <f>'Office Minor'!E356</f>
        <v>0</v>
      </c>
      <c r="F153" s="143">
        <f>'Office Minor'!F356</f>
        <v>0</v>
      </c>
      <c r="G153" s="143">
        <f>'Office Minor'!G356</f>
        <v>30000</v>
      </c>
      <c r="H153" s="143"/>
    </row>
    <row r="154" spans="1:8" s="557" customFormat="1" ht="16.5" customHeight="1">
      <c r="A154" s="15"/>
      <c r="B154" s="15"/>
      <c r="C154" s="15"/>
      <c r="D154" s="15"/>
      <c r="E154" s="15"/>
      <c r="F154" s="15"/>
      <c r="G154" s="15"/>
      <c r="H154" s="15"/>
    </row>
    <row r="155" spans="1:8" s="557" customFormat="1" ht="16.5" customHeight="1">
      <c r="A155" s="823" t="s">
        <v>49</v>
      </c>
      <c r="B155" s="824"/>
      <c r="C155" s="275">
        <f aca="true" t="shared" si="12" ref="C155:H155">SUM(C149:C154)</f>
        <v>1</v>
      </c>
      <c r="D155" s="554">
        <f t="shared" si="12"/>
        <v>24.55</v>
      </c>
      <c r="E155" s="555">
        <f t="shared" si="12"/>
        <v>0</v>
      </c>
      <c r="F155" s="275">
        <f t="shared" si="12"/>
        <v>0</v>
      </c>
      <c r="G155" s="555">
        <f t="shared" si="12"/>
        <v>30000</v>
      </c>
      <c r="H155" s="555">
        <f t="shared" si="12"/>
        <v>0</v>
      </c>
    </row>
    <row r="156" spans="1:8" s="557" customFormat="1" ht="16.5" customHeight="1">
      <c r="A156" s="444"/>
      <c r="B156" s="444"/>
      <c r="C156" s="444"/>
      <c r="D156" s="444"/>
      <c r="E156" s="444"/>
      <c r="F156" s="444"/>
      <c r="G156" s="444"/>
      <c r="H156" s="444"/>
    </row>
    <row r="157" spans="1:8" s="557" customFormat="1" ht="16.5" customHeight="1">
      <c r="A157" s="444"/>
      <c r="B157" s="444"/>
      <c r="C157" s="444"/>
      <c r="D157" s="444"/>
      <c r="E157" s="444"/>
      <c r="F157" s="444"/>
      <c r="G157" s="444"/>
      <c r="H157" s="444"/>
    </row>
    <row r="158" spans="1:8" s="557" customFormat="1" ht="16.5" customHeight="1">
      <c r="A158" s="844" t="s">
        <v>57</v>
      </c>
      <c r="B158" s="844"/>
      <c r="C158" s="844"/>
      <c r="D158" s="844"/>
      <c r="E158" s="844"/>
      <c r="F158" s="844"/>
      <c r="G158" s="844"/>
      <c r="H158" s="844"/>
    </row>
    <row r="159" spans="1:8" s="557" customFormat="1" ht="16.5" customHeight="1">
      <c r="A159" s="826" t="s">
        <v>2</v>
      </c>
      <c r="B159" s="828" t="s">
        <v>76</v>
      </c>
      <c r="C159" s="264" t="s">
        <v>4</v>
      </c>
      <c r="D159" s="264" t="s">
        <v>5</v>
      </c>
      <c r="E159" s="264" t="s">
        <v>6</v>
      </c>
      <c r="F159" s="264" t="s">
        <v>7</v>
      </c>
      <c r="G159" s="264" t="s">
        <v>8</v>
      </c>
      <c r="H159" s="264" t="s">
        <v>9</v>
      </c>
    </row>
    <row r="160" spans="1:8" s="557" customFormat="1" ht="16.5" customHeight="1">
      <c r="A160" s="827"/>
      <c r="B160" s="829"/>
      <c r="C160" s="4" t="s">
        <v>10</v>
      </c>
      <c r="D160" s="4" t="s">
        <v>51</v>
      </c>
      <c r="E160" s="4" t="s">
        <v>78</v>
      </c>
      <c r="F160" s="57" t="s">
        <v>79</v>
      </c>
      <c r="G160" s="57" t="s">
        <v>79</v>
      </c>
      <c r="H160" s="4" t="s">
        <v>12</v>
      </c>
    </row>
    <row r="161" spans="1:8" s="557" customFormat="1" ht="16.5" customHeight="1">
      <c r="A161" s="143">
        <v>1</v>
      </c>
      <c r="B161" s="558" t="s">
        <v>137</v>
      </c>
      <c r="C161" s="203">
        <f>'Office Minor'!C9</f>
        <v>61</v>
      </c>
      <c r="D161" s="203">
        <f>'Office Minor'!D9</f>
        <v>169.11</v>
      </c>
      <c r="E161" s="203">
        <f>'Office Minor'!E9</f>
        <v>210875</v>
      </c>
      <c r="F161" s="203">
        <f>'Office Minor'!F9</f>
        <v>210875000</v>
      </c>
      <c r="G161" s="203">
        <f>'Office Minor'!G9</f>
        <v>33287000</v>
      </c>
      <c r="H161" s="203">
        <f>'Office Minor'!H9</f>
        <v>5</v>
      </c>
    </row>
    <row r="162" spans="1:8" s="557" customFormat="1" ht="16.5" customHeight="1">
      <c r="A162" s="143">
        <v>2</v>
      </c>
      <c r="B162" s="558" t="s">
        <v>91</v>
      </c>
      <c r="C162" s="191">
        <f>'Office Minor'!C22</f>
        <v>2</v>
      </c>
      <c r="D162" s="191">
        <f>'Office Minor'!D22</f>
        <v>4</v>
      </c>
      <c r="E162" s="191">
        <f>'Office Minor'!E22</f>
        <v>4481.25</v>
      </c>
      <c r="F162" s="191">
        <f>'Office Minor'!F22</f>
        <v>8066250</v>
      </c>
      <c r="G162" s="191">
        <f>'Office Minor'!G22</f>
        <v>678000</v>
      </c>
      <c r="H162" s="191">
        <f>'Office Minor'!H22</f>
        <v>5</v>
      </c>
    </row>
    <row r="163" spans="1:8" s="557" customFormat="1" ht="16.5" customHeight="1">
      <c r="A163" s="143">
        <v>3</v>
      </c>
      <c r="B163" s="572" t="s">
        <v>192</v>
      </c>
      <c r="C163" s="143">
        <f>'Office Minor'!C111</f>
        <v>11</v>
      </c>
      <c r="D163" s="143">
        <f>'Office Minor'!D111</f>
        <v>30.5</v>
      </c>
      <c r="E163" s="143">
        <f>'Office Minor'!E111</f>
        <v>126335.48</v>
      </c>
      <c r="F163" s="143">
        <f>'Office Minor'!F111</f>
        <v>141600000</v>
      </c>
      <c r="G163" s="143">
        <f>'Office Minor'!G111</f>
        <v>2546000</v>
      </c>
      <c r="H163" s="143">
        <f>'Office Minor'!H111</f>
        <v>46</v>
      </c>
    </row>
    <row r="164" spans="1:8" s="557" customFormat="1" ht="16.5" customHeight="1">
      <c r="A164" s="143">
        <v>4</v>
      </c>
      <c r="B164" s="558" t="s">
        <v>85</v>
      </c>
      <c r="C164" s="110">
        <f>'Office Minor'!C38</f>
        <v>1</v>
      </c>
      <c r="D164" s="110">
        <f>'Office Minor'!D38</f>
        <v>4</v>
      </c>
      <c r="E164" s="110">
        <f>'Office Minor'!E38</f>
        <v>12566</v>
      </c>
      <c r="F164" s="110">
        <f>'Office Minor'!F38</f>
        <v>8796200</v>
      </c>
      <c r="G164" s="110">
        <f>'Office Minor'!G38</f>
        <v>1267000</v>
      </c>
      <c r="H164" s="110">
        <f>'Office Minor'!H38</f>
        <v>10</v>
      </c>
    </row>
    <row r="165" spans="1:8" s="557" customFormat="1" ht="16.5" customHeight="1">
      <c r="A165" s="143">
        <v>5</v>
      </c>
      <c r="B165" s="558" t="s">
        <v>100</v>
      </c>
      <c r="C165" s="110">
        <f>'Office Minor'!C94</f>
        <v>70</v>
      </c>
      <c r="D165" s="110">
        <f>'Office Minor'!D94</f>
        <v>182.65</v>
      </c>
      <c r="E165" s="110">
        <f>'Office Minor'!E94</f>
        <v>88753</v>
      </c>
      <c r="F165" s="110">
        <f>'Office Minor'!F94</f>
        <v>177506000</v>
      </c>
      <c r="G165" s="110">
        <f>'Office Minor'!G94</f>
        <v>29192023</v>
      </c>
      <c r="H165" s="110">
        <f>'Office Minor'!H94</f>
        <v>583</v>
      </c>
    </row>
    <row r="166" spans="1:8" s="557" customFormat="1" ht="16.5" customHeight="1">
      <c r="A166" s="143">
        <v>6</v>
      </c>
      <c r="B166" s="558" t="s">
        <v>80</v>
      </c>
      <c r="C166" s="110">
        <f>'Office Minor'!C151</f>
        <v>120</v>
      </c>
      <c r="D166" s="110">
        <f>'Office Minor'!D151</f>
        <v>330.163</v>
      </c>
      <c r="E166" s="110">
        <f>'Office Minor'!E151</f>
        <v>348461</v>
      </c>
      <c r="F166" s="110">
        <f>'Office Minor'!F151</f>
        <v>731768100</v>
      </c>
      <c r="G166" s="110">
        <f>'Office Minor'!G151</f>
        <v>108106244</v>
      </c>
      <c r="H166" s="110">
        <f>'Office Minor'!H151</f>
        <v>718</v>
      </c>
    </row>
    <row r="167" spans="1:8" s="557" customFormat="1" ht="16.5" customHeight="1">
      <c r="A167" s="143">
        <v>7</v>
      </c>
      <c r="B167" s="558" t="s">
        <v>153</v>
      </c>
      <c r="C167" s="143">
        <f>'Office Minor'!C311</f>
        <v>112</v>
      </c>
      <c r="D167" s="143">
        <f>'Office Minor'!D311</f>
        <v>305.5</v>
      </c>
      <c r="E167" s="143">
        <f>'Office Minor'!E311</f>
        <v>255326</v>
      </c>
      <c r="F167" s="143">
        <f>'Office Minor'!F311</f>
        <v>891093200</v>
      </c>
      <c r="G167" s="143">
        <f>'Office Minor'!G311</f>
        <v>70947000</v>
      </c>
      <c r="H167" s="143">
        <f>'Office Minor'!H311</f>
        <v>720</v>
      </c>
    </row>
    <row r="168" spans="1:8" s="557" customFormat="1" ht="16.5" customHeight="1">
      <c r="A168" s="143">
        <v>8</v>
      </c>
      <c r="B168" s="558" t="s">
        <v>86</v>
      </c>
      <c r="C168" s="110">
        <f>'Office Minor'!C334</f>
        <v>5</v>
      </c>
      <c r="D168" s="110">
        <f>'Office Minor'!D334</f>
        <v>10.612</v>
      </c>
      <c r="E168" s="110">
        <f>'Office Minor'!E334</f>
        <v>0</v>
      </c>
      <c r="F168" s="110">
        <f>'Office Minor'!F334</f>
        <v>0</v>
      </c>
      <c r="G168" s="110">
        <f>'Office Minor'!G334</f>
        <v>1048000</v>
      </c>
      <c r="H168" s="110">
        <f>'Office Minor'!H334</f>
        <v>25</v>
      </c>
    </row>
    <row r="169" spans="1:8" s="557" customFormat="1" ht="16.5" customHeight="1">
      <c r="A169" s="143">
        <v>9</v>
      </c>
      <c r="B169" s="558" t="s">
        <v>96</v>
      </c>
      <c r="C169" s="67">
        <f>'Office Minor'!C352</f>
        <v>341</v>
      </c>
      <c r="D169" s="67">
        <f>'Office Minor'!D352</f>
        <v>712.3</v>
      </c>
      <c r="E169" s="67">
        <f>'Office Minor'!E352</f>
        <v>661324</v>
      </c>
      <c r="F169" s="67">
        <f>'Office Minor'!F352</f>
        <v>3967944000</v>
      </c>
      <c r="G169" s="67">
        <f>'Office Minor'!G352</f>
        <v>245551140</v>
      </c>
      <c r="H169" s="67">
        <f>'Office Minor'!H352</f>
        <v>2650</v>
      </c>
    </row>
    <row r="170" spans="1:8" s="557" customFormat="1" ht="16.5" customHeight="1">
      <c r="A170" s="143">
        <v>10</v>
      </c>
      <c r="B170" s="558" t="s">
        <v>83</v>
      </c>
      <c r="C170" s="118">
        <f>'Office Minor'!C382</f>
        <v>26</v>
      </c>
      <c r="D170" s="118">
        <f>'Office Minor'!D382</f>
        <v>100.483</v>
      </c>
      <c r="E170" s="118">
        <f>'Office Minor'!E382</f>
        <v>55745</v>
      </c>
      <c r="F170" s="118">
        <f>'Office Minor'!F382</f>
        <v>44596000</v>
      </c>
      <c r="G170" s="118">
        <f>'Office Minor'!G382</f>
        <v>5017000</v>
      </c>
      <c r="H170" s="118">
        <f>'Office Minor'!H382</f>
        <v>20</v>
      </c>
    </row>
    <row r="171" spans="1:8" s="557" customFormat="1" ht="16.5" customHeight="1">
      <c r="A171" s="143">
        <v>11</v>
      </c>
      <c r="B171" s="558" t="s">
        <v>117</v>
      </c>
      <c r="C171" s="67">
        <f>'Office Minor'!C401</f>
        <v>274</v>
      </c>
      <c r="D171" s="67">
        <f>'Office Minor'!D401</f>
        <v>35.1</v>
      </c>
      <c r="E171" s="67">
        <f>'Office Minor'!E401</f>
        <v>6208</v>
      </c>
      <c r="F171" s="67">
        <f>'Office Minor'!F401</f>
        <v>4966400</v>
      </c>
      <c r="G171" s="67">
        <f>'Office Minor'!G401</f>
        <v>7217000</v>
      </c>
      <c r="H171" s="67">
        <f>'Office Minor'!H401</f>
        <v>45</v>
      </c>
    </row>
    <row r="172" spans="1:8" s="557" customFormat="1" ht="16.5" customHeight="1">
      <c r="A172" s="143">
        <v>12</v>
      </c>
      <c r="B172" s="558" t="s">
        <v>135</v>
      </c>
      <c r="C172" s="110">
        <f>'Office Minor'!C417</f>
        <v>1</v>
      </c>
      <c r="D172" s="110">
        <f>'Office Minor'!D417</f>
        <v>1</v>
      </c>
      <c r="E172" s="110">
        <f>'Office Minor'!E417</f>
        <v>0</v>
      </c>
      <c r="F172" s="110">
        <f>'Office Minor'!F417</f>
        <v>0</v>
      </c>
      <c r="G172" s="110">
        <f>'Office Minor'!G417</f>
        <v>73000</v>
      </c>
      <c r="H172" s="110">
        <f>'Office Minor'!H417</f>
        <v>0</v>
      </c>
    </row>
    <row r="173" spans="1:8" s="557" customFormat="1" ht="16.5" customHeight="1">
      <c r="A173" s="143">
        <v>13</v>
      </c>
      <c r="B173" s="558" t="s">
        <v>88</v>
      </c>
      <c r="C173" s="143">
        <f>'Office Minor'!C491</f>
        <v>1</v>
      </c>
      <c r="D173" s="143">
        <f>'Office Minor'!D491</f>
        <v>1</v>
      </c>
      <c r="E173" s="143">
        <f>'Office Minor'!E491</f>
        <v>0</v>
      </c>
      <c r="F173" s="143">
        <f>'Office Minor'!F491</f>
        <v>0</v>
      </c>
      <c r="G173" s="143">
        <f>'Office Minor'!G491</f>
        <v>25000</v>
      </c>
      <c r="H173" s="143">
        <f>'Office Minor'!H491</f>
        <v>0</v>
      </c>
    </row>
    <row r="174" spans="1:8" s="557" customFormat="1" ht="16.5" customHeight="1">
      <c r="A174" s="143">
        <v>14</v>
      </c>
      <c r="B174" s="558" t="s">
        <v>107</v>
      </c>
      <c r="C174" s="143">
        <f>'Office Minor'!C510</f>
        <v>1</v>
      </c>
      <c r="D174" s="143">
        <f>'Office Minor'!D510</f>
        <v>3</v>
      </c>
      <c r="E174" s="143">
        <f>'Office Minor'!E510</f>
        <v>595</v>
      </c>
      <c r="F174" s="143">
        <f>'Office Minor'!F510</f>
        <v>154700</v>
      </c>
      <c r="G174" s="143">
        <f>'Office Minor'!G510</f>
        <v>78750</v>
      </c>
      <c r="H174" s="143">
        <f>'Office Minor'!H510</f>
        <v>1</v>
      </c>
    </row>
    <row r="175" spans="1:8" s="557" customFormat="1" ht="16.5" customHeight="1">
      <c r="A175" s="143">
        <v>15</v>
      </c>
      <c r="B175" s="558" t="s">
        <v>89</v>
      </c>
      <c r="C175" s="110">
        <f>'Office Minor'!C554</f>
        <v>7</v>
      </c>
      <c r="D175" s="110">
        <f>'Office Minor'!D554</f>
        <v>16.88</v>
      </c>
      <c r="E175" s="110">
        <f>'Office Minor'!E554</f>
        <v>7297.67</v>
      </c>
      <c r="F175" s="110">
        <f>'Office Minor'!F554</f>
        <v>13865573</v>
      </c>
      <c r="G175" s="110">
        <f>'Office Minor'!G554</f>
        <v>1569000</v>
      </c>
      <c r="H175" s="110">
        <f>'Office Minor'!H554</f>
        <v>1012</v>
      </c>
    </row>
    <row r="176" spans="1:8" s="557" customFormat="1" ht="16.5" customHeight="1">
      <c r="A176" s="143">
        <v>16</v>
      </c>
      <c r="B176" s="204" t="s">
        <v>299</v>
      </c>
      <c r="C176" s="110">
        <f>'Office Minor'!C633</f>
        <v>26</v>
      </c>
      <c r="D176" s="110">
        <f>'Office Minor'!D633</f>
        <v>60.41</v>
      </c>
      <c r="E176" s="110">
        <f>'Office Minor'!E633</f>
        <v>144358</v>
      </c>
      <c r="F176" s="110">
        <f>'Office Minor'!F633</f>
        <v>210769100</v>
      </c>
      <c r="G176" s="110">
        <f>'Office Minor'!G633</f>
        <v>30707612</v>
      </c>
      <c r="H176" s="110">
        <f>'Office Minor'!H633</f>
        <v>240</v>
      </c>
    </row>
    <row r="177" spans="1:8" s="557" customFormat="1" ht="16.5" customHeight="1">
      <c r="A177" s="143">
        <v>17</v>
      </c>
      <c r="B177" s="558" t="s">
        <v>99</v>
      </c>
      <c r="C177" s="143">
        <f>'Office Minor'!C649</f>
        <v>2</v>
      </c>
      <c r="D177" s="143">
        <f>'Office Minor'!D649</f>
        <v>2.87</v>
      </c>
      <c r="E177" s="143">
        <f>'Office Minor'!E649</f>
        <v>0</v>
      </c>
      <c r="F177" s="143">
        <f>'Office Minor'!F649</f>
        <v>0</v>
      </c>
      <c r="G177" s="143">
        <f>'Office Minor'!G649</f>
        <v>19600</v>
      </c>
      <c r="H177" s="143">
        <f>'Office Minor'!H649</f>
        <v>0</v>
      </c>
    </row>
    <row r="178" spans="1:8" s="557" customFormat="1" ht="16.5" customHeight="1">
      <c r="A178" s="143">
        <v>18</v>
      </c>
      <c r="B178" s="558" t="s">
        <v>90</v>
      </c>
      <c r="C178" s="192">
        <f>'Office Minor'!C668</f>
        <v>56</v>
      </c>
      <c r="D178" s="192">
        <f>'Office Minor'!D668</f>
        <v>118.14</v>
      </c>
      <c r="E178" s="192">
        <f>'Office Minor'!E668</f>
        <v>365820</v>
      </c>
      <c r="F178" s="192">
        <f>'Office Minor'!F668</f>
        <v>332896200</v>
      </c>
      <c r="G178" s="192">
        <f>'Office Minor'!G668</f>
        <v>101042000</v>
      </c>
      <c r="H178" s="192">
        <f>'Office Minor'!H668</f>
        <v>745</v>
      </c>
    </row>
    <row r="179" spans="1:8" s="557" customFormat="1" ht="16.5" customHeight="1">
      <c r="A179" s="143">
        <v>19</v>
      </c>
      <c r="B179" s="558" t="s">
        <v>138</v>
      </c>
      <c r="C179" s="118">
        <f>'Office Minor'!C685</f>
        <v>91</v>
      </c>
      <c r="D179" s="118">
        <f>'Office Minor'!D685</f>
        <v>216.96</v>
      </c>
      <c r="E179" s="118">
        <f>'Office Minor'!E685</f>
        <v>289770</v>
      </c>
      <c r="F179" s="118">
        <f>'Office Minor'!F685</f>
        <v>289770000</v>
      </c>
      <c r="G179" s="118">
        <f>'Office Minor'!G685</f>
        <v>37302000</v>
      </c>
      <c r="H179" s="118">
        <f>'Office Minor'!H685</f>
        <v>950</v>
      </c>
    </row>
    <row r="180" spans="1:8" s="557" customFormat="1" ht="16.5" customHeight="1">
      <c r="A180" s="143">
        <v>20</v>
      </c>
      <c r="B180" s="558" t="s">
        <v>82</v>
      </c>
      <c r="C180" s="110">
        <f>'Office Minor'!C724</f>
        <v>3</v>
      </c>
      <c r="D180" s="110">
        <f>'Office Minor'!D724</f>
        <v>6.35</v>
      </c>
      <c r="E180" s="110">
        <f>'Office Minor'!E724</f>
        <v>8702</v>
      </c>
      <c r="F180" s="110">
        <f>'Office Minor'!F724</f>
        <v>16098700</v>
      </c>
      <c r="G180" s="110">
        <f>'Office Minor'!G724</f>
        <v>1871000</v>
      </c>
      <c r="H180" s="110">
        <f>'Office Minor'!H724</f>
        <v>35</v>
      </c>
    </row>
    <row r="181" spans="1:8" s="557" customFormat="1" ht="16.5" customHeight="1">
      <c r="A181" s="823" t="s">
        <v>49</v>
      </c>
      <c r="B181" s="824"/>
      <c r="C181" s="275">
        <f aca="true" t="shared" si="13" ref="C181:H181">SUM(C161:C180)</f>
        <v>1211</v>
      </c>
      <c r="D181" s="554">
        <f t="shared" si="13"/>
        <v>2311.028</v>
      </c>
      <c r="E181" s="555">
        <f t="shared" si="13"/>
        <v>2586617.4</v>
      </c>
      <c r="F181" s="555">
        <f t="shared" si="13"/>
        <v>7050765423</v>
      </c>
      <c r="G181" s="555">
        <f t="shared" si="13"/>
        <v>677544369</v>
      </c>
      <c r="H181" s="555">
        <f t="shared" si="13"/>
        <v>7810</v>
      </c>
    </row>
    <row r="182" spans="1:8" s="557" customFormat="1" ht="16.5" customHeight="1">
      <c r="A182" s="573"/>
      <c r="B182" s="573"/>
      <c r="C182" s="573"/>
      <c r="D182" s="574"/>
      <c r="E182" s="575"/>
      <c r="F182" s="573"/>
      <c r="G182" s="575"/>
      <c r="H182" s="575"/>
    </row>
    <row r="183" spans="1:8" s="557" customFormat="1" ht="16.5" customHeight="1">
      <c r="A183" s="825" t="s">
        <v>30</v>
      </c>
      <c r="B183" s="825"/>
      <c r="C183" s="825"/>
      <c r="D183" s="825"/>
      <c r="E183" s="825"/>
      <c r="F183" s="825"/>
      <c r="G183" s="825"/>
      <c r="H183" s="825"/>
    </row>
    <row r="184" spans="1:8" s="557" customFormat="1" ht="16.5" customHeight="1">
      <c r="A184" s="826" t="s">
        <v>2</v>
      </c>
      <c r="B184" s="828" t="s">
        <v>76</v>
      </c>
      <c r="C184" s="264" t="s">
        <v>4</v>
      </c>
      <c r="D184" s="264" t="s">
        <v>5</v>
      </c>
      <c r="E184" s="264" t="s">
        <v>6</v>
      </c>
      <c r="F184" s="264" t="s">
        <v>7</v>
      </c>
      <c r="G184" s="264" t="s">
        <v>8</v>
      </c>
      <c r="H184" s="264" t="s">
        <v>9</v>
      </c>
    </row>
    <row r="185" spans="1:8" s="557" customFormat="1" ht="16.5" customHeight="1">
      <c r="A185" s="827"/>
      <c r="B185" s="829"/>
      <c r="C185" s="4" t="s">
        <v>10</v>
      </c>
      <c r="D185" s="4" t="s">
        <v>77</v>
      </c>
      <c r="E185" s="4" t="s">
        <v>78</v>
      </c>
      <c r="F185" s="57" t="s">
        <v>79</v>
      </c>
      <c r="G185" s="57" t="s">
        <v>79</v>
      </c>
      <c r="H185" s="4" t="s">
        <v>12</v>
      </c>
    </row>
    <row r="186" spans="1:8" s="557" customFormat="1" ht="16.5" customHeight="1">
      <c r="A186" s="143">
        <v>1</v>
      </c>
      <c r="B186" s="204" t="s">
        <v>150</v>
      </c>
      <c r="C186" s="143">
        <f>'Office Minor'!C101</f>
        <v>2</v>
      </c>
      <c r="D186" s="143">
        <f>'Office Minor'!D101</f>
        <v>340.68</v>
      </c>
      <c r="E186" s="143">
        <f>'Office Minor'!E101</f>
        <v>11821</v>
      </c>
      <c r="F186" s="143">
        <f>'Office Minor'!F101</f>
        <v>6501550</v>
      </c>
      <c r="G186" s="143">
        <f>'Office Minor'!G101</f>
        <v>2098250</v>
      </c>
      <c r="H186" s="143">
        <f>'Office Minor'!H101</f>
        <v>10</v>
      </c>
    </row>
    <row r="187" spans="1:8" s="557" customFormat="1" ht="16.5" customHeight="1">
      <c r="A187" s="143">
        <v>2</v>
      </c>
      <c r="B187" s="204" t="s">
        <v>95</v>
      </c>
      <c r="C187" s="118">
        <f>'Office Minor'!C181</f>
        <v>37</v>
      </c>
      <c r="D187" s="118">
        <f>'Office Minor'!D181</f>
        <v>5464.54</v>
      </c>
      <c r="E187" s="118">
        <f>'Office Minor'!E181</f>
        <v>1337838</v>
      </c>
      <c r="F187" s="118">
        <f>'Office Minor'!F181</f>
        <v>668919200</v>
      </c>
      <c r="G187" s="118">
        <f>'Office Minor'!G181</f>
        <v>169263795</v>
      </c>
      <c r="H187" s="118">
        <f>'Office Minor'!H181</f>
        <v>500</v>
      </c>
    </row>
    <row r="188" spans="1:8" s="557" customFormat="1" ht="16.5" customHeight="1">
      <c r="A188" s="143">
        <v>3</v>
      </c>
      <c r="B188" s="204" t="s">
        <v>116</v>
      </c>
      <c r="C188" s="143">
        <f>'Office Minor'!C303</f>
        <v>5</v>
      </c>
      <c r="D188" s="143">
        <f>'Office Minor'!D303</f>
        <v>2923.38</v>
      </c>
      <c r="E188" s="143">
        <f>'Office Minor'!E303</f>
        <v>0</v>
      </c>
      <c r="F188" s="143">
        <f>'Office Minor'!F303</f>
        <v>0</v>
      </c>
      <c r="G188" s="143">
        <f>'Office Minor'!G303</f>
        <v>7596892</v>
      </c>
      <c r="H188" s="143">
        <f>'Office Minor'!H303</f>
        <v>0</v>
      </c>
    </row>
    <row r="189" spans="1:8" s="557" customFormat="1" ht="16.5" customHeight="1">
      <c r="A189" s="143">
        <v>4</v>
      </c>
      <c r="B189" s="204" t="s">
        <v>153</v>
      </c>
      <c r="C189" s="118">
        <f>'Office Minor'!C314</f>
        <v>3</v>
      </c>
      <c r="D189" s="118">
        <f>'Office Minor'!D314</f>
        <v>922.476</v>
      </c>
      <c r="E189" s="118">
        <f>'Office Minor'!E314</f>
        <v>163670.1</v>
      </c>
      <c r="F189" s="118">
        <f>'Office Minor'!F314</f>
        <v>122752575</v>
      </c>
      <c r="G189" s="118">
        <f>'Office Minor'!G314</f>
        <v>21599000</v>
      </c>
      <c r="H189" s="118">
        <f>'Office Minor'!H314</f>
        <v>80</v>
      </c>
    </row>
    <row r="190" spans="1:8" s="557" customFormat="1" ht="16.5" customHeight="1">
      <c r="A190" s="143">
        <v>5</v>
      </c>
      <c r="B190" s="204" t="s">
        <v>96</v>
      </c>
      <c r="C190" s="118">
        <f>'Office Minor'!C355</f>
        <v>1</v>
      </c>
      <c r="D190" s="118">
        <f>'Office Minor'!D355</f>
        <v>178.05</v>
      </c>
      <c r="E190" s="118">
        <f>'Office Minor'!E355</f>
        <v>0</v>
      </c>
      <c r="F190" s="118">
        <f>'Office Minor'!F355</f>
        <v>0</v>
      </c>
      <c r="G190" s="118">
        <f>'Office Minor'!G355</f>
        <v>178000</v>
      </c>
      <c r="H190" s="118">
        <f>'Office Minor'!H355</f>
        <v>0</v>
      </c>
    </row>
    <row r="191" spans="1:8" s="557" customFormat="1" ht="16.5" customHeight="1">
      <c r="A191" s="143">
        <v>6</v>
      </c>
      <c r="B191" s="204" t="s">
        <v>106</v>
      </c>
      <c r="C191" s="183">
        <f>'Office Minor'!C479</f>
        <v>2</v>
      </c>
      <c r="D191" s="183">
        <f>'Office Minor'!D479</f>
        <v>1993.12</v>
      </c>
      <c r="E191" s="183">
        <f>'Office Minor'!E479</f>
        <v>190675.71</v>
      </c>
      <c r="F191" s="183">
        <f>'Office Minor'!F479</f>
        <v>113452048</v>
      </c>
      <c r="G191" s="183">
        <f>'Office Minor'!G479</f>
        <v>20545000</v>
      </c>
      <c r="H191" s="183">
        <f>'Office Minor'!H479</f>
        <v>1750</v>
      </c>
    </row>
    <row r="192" spans="1:8" s="557" customFormat="1" ht="16.5" customHeight="1">
      <c r="A192" s="143">
        <v>7</v>
      </c>
      <c r="B192" s="204" t="s">
        <v>177</v>
      </c>
      <c r="C192" s="192">
        <f>'Office Minor'!C699</f>
        <v>13</v>
      </c>
      <c r="D192" s="192">
        <f>'Office Minor'!D699</f>
        <v>929.75</v>
      </c>
      <c r="E192" s="192">
        <f>'Office Minor'!E699</f>
        <v>434709.59</v>
      </c>
      <c r="F192" s="192">
        <f>'Office Minor'!F699</f>
        <v>228222225</v>
      </c>
      <c r="G192" s="192">
        <f>'Office Minor'!G699</f>
        <v>56501000</v>
      </c>
      <c r="H192" s="192">
        <f>'Office Minor'!H699</f>
        <v>130</v>
      </c>
    </row>
    <row r="193" spans="1:8" s="557" customFormat="1" ht="16.5" customHeight="1">
      <c r="A193" s="823" t="s">
        <v>49</v>
      </c>
      <c r="B193" s="824"/>
      <c r="C193" s="276">
        <f aca="true" t="shared" si="14" ref="C193:H193">SUM(C186:C192)</f>
        <v>63</v>
      </c>
      <c r="D193" s="277">
        <f t="shared" si="14"/>
        <v>12751.996</v>
      </c>
      <c r="E193" s="278">
        <f t="shared" si="14"/>
        <v>2138714.4</v>
      </c>
      <c r="F193" s="278">
        <f t="shared" si="14"/>
        <v>1139847598</v>
      </c>
      <c r="G193" s="278">
        <f t="shared" si="14"/>
        <v>277781937</v>
      </c>
      <c r="H193" s="278">
        <f t="shared" si="14"/>
        <v>2470</v>
      </c>
    </row>
    <row r="194" spans="1:8" s="557" customFormat="1" ht="16.5" customHeight="1">
      <c r="A194" s="576"/>
      <c r="B194" s="576"/>
      <c r="C194" s="576"/>
      <c r="D194" s="577"/>
      <c r="E194" s="475"/>
      <c r="F194" s="576"/>
      <c r="G194" s="475"/>
      <c r="H194" s="475"/>
    </row>
    <row r="195" spans="1:8" s="557" customFormat="1" ht="16.5" customHeight="1">
      <c r="A195" s="852" t="s">
        <v>328</v>
      </c>
      <c r="B195" s="852"/>
      <c r="C195" s="852"/>
      <c r="D195" s="852"/>
      <c r="E195" s="852"/>
      <c r="F195" s="852"/>
      <c r="G195" s="852"/>
      <c r="H195" s="852"/>
    </row>
    <row r="196" spans="1:8" s="557" customFormat="1" ht="16.5" customHeight="1">
      <c r="A196" s="826" t="s">
        <v>2</v>
      </c>
      <c r="B196" s="828" t="s">
        <v>76</v>
      </c>
      <c r="C196" s="264" t="s">
        <v>4</v>
      </c>
      <c r="D196" s="264" t="s">
        <v>5</v>
      </c>
      <c r="E196" s="264" t="s">
        <v>6</v>
      </c>
      <c r="F196" s="264" t="s">
        <v>7</v>
      </c>
      <c r="G196" s="264" t="s">
        <v>8</v>
      </c>
      <c r="H196" s="264" t="s">
        <v>9</v>
      </c>
    </row>
    <row r="197" spans="1:8" s="557" customFormat="1" ht="16.5" customHeight="1">
      <c r="A197" s="827"/>
      <c r="B197" s="829"/>
      <c r="C197" s="4" t="s">
        <v>10</v>
      </c>
      <c r="D197" s="4" t="s">
        <v>77</v>
      </c>
      <c r="E197" s="4" t="s">
        <v>78</v>
      </c>
      <c r="F197" s="57" t="s">
        <v>79</v>
      </c>
      <c r="G197" s="57" t="s">
        <v>79</v>
      </c>
      <c r="H197" s="4" t="s">
        <v>12</v>
      </c>
    </row>
    <row r="198" spans="1:8" s="557" customFormat="1" ht="16.5" customHeight="1">
      <c r="A198" s="143">
        <v>1</v>
      </c>
      <c r="B198" s="23" t="s">
        <v>329</v>
      </c>
      <c r="C198" s="67">
        <f>'Office Minor'!C481</f>
        <v>2</v>
      </c>
      <c r="D198" s="67">
        <f>'Office Minor'!D481</f>
        <v>8.0025</v>
      </c>
      <c r="E198" s="67">
        <f>'Office Minor'!E481</f>
        <v>1325</v>
      </c>
      <c r="F198" s="67">
        <f>'Office Minor'!F481</f>
        <v>357750</v>
      </c>
      <c r="G198" s="67">
        <f>'Office Minor'!G481</f>
        <v>70000</v>
      </c>
      <c r="H198" s="67">
        <f>'Office Minor'!H481</f>
        <v>30</v>
      </c>
    </row>
    <row r="199" spans="1:8" s="557" customFormat="1" ht="16.5" customHeight="1">
      <c r="A199" s="823" t="s">
        <v>49</v>
      </c>
      <c r="B199" s="824"/>
      <c r="C199" s="276">
        <f aca="true" t="shared" si="15" ref="C199:H199">SUM(C198:C198)</f>
        <v>2</v>
      </c>
      <c r="D199" s="277">
        <f t="shared" si="15"/>
        <v>8.0025</v>
      </c>
      <c r="E199" s="278">
        <f t="shared" si="15"/>
        <v>1325</v>
      </c>
      <c r="F199" s="278">
        <f t="shared" si="15"/>
        <v>357750</v>
      </c>
      <c r="G199" s="278">
        <f t="shared" si="15"/>
        <v>70000</v>
      </c>
      <c r="H199" s="276">
        <f t="shared" si="15"/>
        <v>30</v>
      </c>
    </row>
    <row r="200" spans="1:8" s="557" customFormat="1" ht="16.5" customHeight="1">
      <c r="A200" s="576"/>
      <c r="B200" s="576"/>
      <c r="C200" s="576"/>
      <c r="D200" s="577"/>
      <c r="E200" s="475"/>
      <c r="F200" s="576"/>
      <c r="G200" s="475"/>
      <c r="H200" s="475"/>
    </row>
    <row r="201" spans="1:8" s="557" customFormat="1" ht="16.5" customHeight="1">
      <c r="A201" s="578"/>
      <c r="B201" s="578"/>
      <c r="C201" s="578"/>
      <c r="D201" s="248" t="s">
        <v>58</v>
      </c>
      <c r="E201" s="248"/>
      <c r="F201" s="578"/>
      <c r="G201" s="578"/>
      <c r="H201" s="578"/>
    </row>
    <row r="202" spans="1:8" s="557" customFormat="1" ht="16.5" customHeight="1">
      <c r="A202" s="826" t="s">
        <v>2</v>
      </c>
      <c r="B202" s="828" t="s">
        <v>76</v>
      </c>
      <c r="C202" s="264" t="s">
        <v>4</v>
      </c>
      <c r="D202" s="264" t="s">
        <v>5</v>
      </c>
      <c r="E202" s="264" t="s">
        <v>6</v>
      </c>
      <c r="F202" s="264" t="s">
        <v>7</v>
      </c>
      <c r="G202" s="264" t="s">
        <v>8</v>
      </c>
      <c r="H202" s="264" t="s">
        <v>9</v>
      </c>
    </row>
    <row r="203" spans="1:8" s="557" customFormat="1" ht="16.5" customHeight="1">
      <c r="A203" s="827"/>
      <c r="B203" s="829"/>
      <c r="C203" s="4" t="s">
        <v>10</v>
      </c>
      <c r="D203" s="4" t="s">
        <v>51</v>
      </c>
      <c r="E203" s="4" t="s">
        <v>78</v>
      </c>
      <c r="F203" s="57" t="s">
        <v>79</v>
      </c>
      <c r="G203" s="57" t="s">
        <v>79</v>
      </c>
      <c r="H203" s="4" t="s">
        <v>12</v>
      </c>
    </row>
    <row r="204" spans="1:8" s="557" customFormat="1" ht="16.5" customHeight="1">
      <c r="A204" s="143">
        <v>1</v>
      </c>
      <c r="B204" s="558" t="s">
        <v>137</v>
      </c>
      <c r="C204" s="67">
        <f>'Office Minor'!C12</f>
        <v>0</v>
      </c>
      <c r="D204" s="67">
        <f>'Office Minor'!D12</f>
        <v>0</v>
      </c>
      <c r="E204" s="67">
        <f>'Office Minor'!E12</f>
        <v>94538</v>
      </c>
      <c r="F204" s="67">
        <f>'Office Minor'!F12</f>
        <v>9453800</v>
      </c>
      <c r="G204" s="67">
        <f>'Office Minor'!G12</f>
        <v>5049000</v>
      </c>
      <c r="H204" s="67">
        <f>'Office Minor'!H12</f>
        <v>0</v>
      </c>
    </row>
    <row r="205" spans="1:8" s="557" customFormat="1" ht="16.5" customHeight="1">
      <c r="A205" s="143">
        <v>2</v>
      </c>
      <c r="B205" s="558" t="s">
        <v>85</v>
      </c>
      <c r="C205" s="110">
        <f>'Office Minor'!C42</f>
        <v>1</v>
      </c>
      <c r="D205" s="110">
        <f>'Office Minor'!D42</f>
        <v>1096.56</v>
      </c>
      <c r="E205" s="110">
        <f>'Office Minor'!E42</f>
        <v>117960</v>
      </c>
      <c r="F205" s="110">
        <f>'Office Minor'!F42</f>
        <v>41286000</v>
      </c>
      <c r="G205" s="110">
        <f>'Office Minor'!G42</f>
        <v>10042824</v>
      </c>
      <c r="H205" s="110">
        <f>'Office Minor'!H42</f>
        <v>445</v>
      </c>
    </row>
    <row r="206" spans="1:8" s="557" customFormat="1" ht="16.5" customHeight="1">
      <c r="A206" s="143">
        <v>3</v>
      </c>
      <c r="B206" s="572" t="s">
        <v>192</v>
      </c>
      <c r="C206" s="110">
        <f>'Office Minor'!C113</f>
        <v>1</v>
      </c>
      <c r="D206" s="110">
        <f>'Office Minor'!D113</f>
        <v>2467.77</v>
      </c>
      <c r="E206" s="110">
        <f>'Office Minor'!E113</f>
        <v>684522</v>
      </c>
      <c r="F206" s="110">
        <f>'Office Minor'!F113</f>
        <v>51184000</v>
      </c>
      <c r="G206" s="110">
        <f>'Office Minor'!G113</f>
        <v>23800000</v>
      </c>
      <c r="H206" s="110">
        <f>'Office Minor'!H113</f>
        <v>30</v>
      </c>
    </row>
    <row r="207" spans="1:8" s="557" customFormat="1" ht="16.5" customHeight="1">
      <c r="A207" s="143">
        <v>4</v>
      </c>
      <c r="B207" s="558" t="s">
        <v>139</v>
      </c>
      <c r="C207" s="192">
        <f>'Office Minor'!C83</f>
        <v>1</v>
      </c>
      <c r="D207" s="192">
        <f>'Office Minor'!D83</f>
        <v>159.27</v>
      </c>
      <c r="E207" s="192">
        <f>'Office Minor'!E83</f>
        <v>65200</v>
      </c>
      <c r="F207" s="192">
        <f>'Office Minor'!F83</f>
        <v>24971600</v>
      </c>
      <c r="G207" s="192">
        <f>'Office Minor'!G83</f>
        <v>1956000</v>
      </c>
      <c r="H207" s="192">
        <f>'Office Minor'!H83</f>
        <v>100</v>
      </c>
    </row>
    <row r="208" spans="1:8" s="557" customFormat="1" ht="16.5" customHeight="1">
      <c r="A208" s="143">
        <v>5</v>
      </c>
      <c r="B208" s="558" t="s">
        <v>149</v>
      </c>
      <c r="C208" s="579">
        <f>'Office Minor'!C69</f>
        <v>0</v>
      </c>
      <c r="D208" s="579">
        <f>'Office Minor'!D69</f>
        <v>0</v>
      </c>
      <c r="E208" s="579">
        <f>'Office Minor'!E69</f>
        <v>0</v>
      </c>
      <c r="F208" s="579">
        <f>'Office Minor'!F69</f>
        <v>0</v>
      </c>
      <c r="G208" s="579">
        <f>'Office Minor'!G69</f>
        <v>0</v>
      </c>
      <c r="H208" s="579">
        <f>'Office Minor'!H69</f>
        <v>0</v>
      </c>
    </row>
    <row r="209" spans="1:8" s="557" customFormat="1" ht="16.5" customHeight="1">
      <c r="A209" s="143">
        <v>6</v>
      </c>
      <c r="B209" s="558" t="s">
        <v>144</v>
      </c>
      <c r="C209" s="110">
        <f>'Office Minor'!C56</f>
        <v>0</v>
      </c>
      <c r="D209" s="110">
        <f>'Office Minor'!D56</f>
        <v>0</v>
      </c>
      <c r="E209" s="110">
        <f>'Office Minor'!E56</f>
        <v>41280</v>
      </c>
      <c r="F209" s="110">
        <f>'Office Minor'!F56</f>
        <v>7224000</v>
      </c>
      <c r="G209" s="110">
        <f>'Office Minor'!G56</f>
        <v>2580340</v>
      </c>
      <c r="H209" s="110">
        <f>'Office Minor'!H56</f>
        <v>2460</v>
      </c>
    </row>
    <row r="210" spans="1:8" s="557" customFormat="1" ht="16.5" customHeight="1">
      <c r="A210" s="143">
        <v>7</v>
      </c>
      <c r="B210" s="558" t="s">
        <v>150</v>
      </c>
      <c r="C210" s="250">
        <f>'Office Minor'!C99</f>
        <v>4</v>
      </c>
      <c r="D210" s="250">
        <f>'Office Minor'!D99</f>
        <v>8287.8009</v>
      </c>
      <c r="E210" s="250">
        <f>'Office Minor'!E99</f>
        <v>2453858</v>
      </c>
      <c r="F210" s="250">
        <f>'Office Minor'!F99</f>
        <v>404886570</v>
      </c>
      <c r="G210" s="250">
        <f>'Office Minor'!G99</f>
        <v>209512004</v>
      </c>
      <c r="H210" s="250">
        <f>'Office Minor'!H99</f>
        <v>233</v>
      </c>
    </row>
    <row r="211" spans="1:8" s="557" customFormat="1" ht="16.5" customHeight="1">
      <c r="A211" s="143">
        <v>8</v>
      </c>
      <c r="B211" s="558" t="s">
        <v>140</v>
      </c>
      <c r="C211" s="67">
        <f>'Office Minor'!C129</f>
        <v>1</v>
      </c>
      <c r="D211" s="67">
        <f>'Office Minor'!D129</f>
        <v>1675.85</v>
      </c>
      <c r="E211" s="67">
        <f>'Office Minor'!E129</f>
        <v>529260</v>
      </c>
      <c r="F211" s="67">
        <f>'Office Minor'!F129</f>
        <v>105852000</v>
      </c>
      <c r="G211" s="67">
        <f>'Office Minor'!G129</f>
        <v>28697000</v>
      </c>
      <c r="H211" s="67">
        <f>'Office Minor'!H129</f>
        <v>700</v>
      </c>
    </row>
    <row r="212" spans="1:8" s="557" customFormat="1" ht="16.5" customHeight="1">
      <c r="A212" s="143">
        <v>9</v>
      </c>
      <c r="B212" s="558" t="s">
        <v>80</v>
      </c>
      <c r="C212" s="110">
        <f>'Office Minor'!C156</f>
        <v>6</v>
      </c>
      <c r="D212" s="110">
        <f>'Office Minor'!D156</f>
        <v>6263</v>
      </c>
      <c r="E212" s="110">
        <f>'Office Minor'!E156</f>
        <v>8089433</v>
      </c>
      <c r="F212" s="110">
        <f>'Office Minor'!F156</f>
        <v>2831301550</v>
      </c>
      <c r="G212" s="110">
        <f>'Office Minor'!G156</f>
        <v>253348197</v>
      </c>
      <c r="H212" s="110">
        <f>'Office Minor'!H156</f>
        <v>2363</v>
      </c>
    </row>
    <row r="213" spans="1:8" s="557" customFormat="1" ht="16.5" customHeight="1">
      <c r="A213" s="143">
        <v>10</v>
      </c>
      <c r="B213" s="558" t="s">
        <v>95</v>
      </c>
      <c r="C213" s="67">
        <f>'Office Minor'!C173</f>
        <v>64</v>
      </c>
      <c r="D213" s="67">
        <f>'Office Minor'!D173</f>
        <v>197.15</v>
      </c>
      <c r="E213" s="67">
        <f>'Office Minor'!E173</f>
        <v>9216081</v>
      </c>
      <c r="F213" s="67">
        <f>'Office Minor'!F173</f>
        <v>921608100</v>
      </c>
      <c r="G213" s="67">
        <f>'Office Minor'!G173</f>
        <v>344330106</v>
      </c>
      <c r="H213" s="67">
        <f>'Office Minor'!H173</f>
        <v>800</v>
      </c>
    </row>
    <row r="214" spans="1:8" s="557" customFormat="1" ht="16.5" customHeight="1">
      <c r="A214" s="143">
        <v>11</v>
      </c>
      <c r="B214" s="558" t="s">
        <v>141</v>
      </c>
      <c r="C214" s="192">
        <f>'Office Minor'!C203</f>
        <v>1</v>
      </c>
      <c r="D214" s="192">
        <f>'Office Minor'!D203</f>
        <v>28.28</v>
      </c>
      <c r="E214" s="192">
        <f>'Office Minor'!E203</f>
        <v>30427</v>
      </c>
      <c r="F214" s="192">
        <f>'Office Minor'!F203</f>
        <v>3042700</v>
      </c>
      <c r="G214" s="192">
        <f>'Office Minor'!G203</f>
        <v>1856550</v>
      </c>
      <c r="H214" s="192">
        <f>'Office Minor'!H203</f>
        <v>200</v>
      </c>
    </row>
    <row r="215" spans="1:8" s="557" customFormat="1" ht="16.5" customHeight="1">
      <c r="A215" s="143">
        <v>12</v>
      </c>
      <c r="B215" s="558" t="s">
        <v>103</v>
      </c>
      <c r="C215" s="118">
        <f>'Office Minor'!C228</f>
        <v>0</v>
      </c>
      <c r="D215" s="118">
        <f>'Office Minor'!D228</f>
        <v>1831.8</v>
      </c>
      <c r="E215" s="118">
        <f>'Office Minor'!E228</f>
        <v>383257</v>
      </c>
      <c r="F215" s="118">
        <f>'Office Minor'!F228</f>
        <v>76651400</v>
      </c>
      <c r="G215" s="118">
        <f>'Office Minor'!G228</f>
        <v>11497716</v>
      </c>
      <c r="H215" s="118">
        <f>'Office Minor'!H228</f>
        <v>0</v>
      </c>
    </row>
    <row r="216" spans="1:8" s="557" customFormat="1" ht="16.5" customHeight="1">
      <c r="A216" s="143">
        <v>13</v>
      </c>
      <c r="B216" s="558" t="s">
        <v>109</v>
      </c>
      <c r="C216" s="110">
        <f>'Office Minor'!C253</f>
        <v>0</v>
      </c>
      <c r="D216" s="110">
        <f>'Office Minor'!D253</f>
        <v>0</v>
      </c>
      <c r="E216" s="110">
        <f>'Office Minor'!E253</f>
        <v>0</v>
      </c>
      <c r="F216" s="110">
        <f>'Office Minor'!F253</f>
        <v>0</v>
      </c>
      <c r="G216" s="110">
        <f>'Office Minor'!G253</f>
        <v>10709450</v>
      </c>
      <c r="H216" s="110">
        <f>'Office Minor'!H253</f>
        <v>0</v>
      </c>
    </row>
    <row r="217" spans="1:8" s="557" customFormat="1" ht="16.5" customHeight="1">
      <c r="A217" s="143">
        <v>14</v>
      </c>
      <c r="B217" s="558" t="s">
        <v>133</v>
      </c>
      <c r="C217" s="118">
        <f>'Office Minor'!C267</f>
        <v>0</v>
      </c>
      <c r="D217" s="118">
        <f>'Office Minor'!D267</f>
        <v>0</v>
      </c>
      <c r="E217" s="118">
        <f>'Office Minor'!E267</f>
        <v>0</v>
      </c>
      <c r="F217" s="118">
        <f>'Office Minor'!F267</f>
        <v>0</v>
      </c>
      <c r="G217" s="118">
        <f>'Office Minor'!G267</f>
        <v>797363</v>
      </c>
      <c r="H217" s="118">
        <f>'Office Minor'!H267</f>
        <v>0</v>
      </c>
    </row>
    <row r="218" spans="1:8" s="557" customFormat="1" ht="16.5" customHeight="1">
      <c r="A218" s="143">
        <v>15</v>
      </c>
      <c r="B218" s="558" t="s">
        <v>152</v>
      </c>
      <c r="C218" s="110">
        <f>'Office Minor'!C278</f>
        <v>0</v>
      </c>
      <c r="D218" s="110">
        <f>'Office Minor'!D278</f>
        <v>0</v>
      </c>
      <c r="E218" s="110">
        <f>'Office Minor'!E278</f>
        <v>0</v>
      </c>
      <c r="F218" s="110">
        <f>'Office Minor'!F278</f>
        <v>0</v>
      </c>
      <c r="G218" s="110">
        <f>'Office Minor'!G278</f>
        <v>0</v>
      </c>
      <c r="H218" s="110">
        <f>'Office Minor'!H278</f>
        <v>0</v>
      </c>
    </row>
    <row r="219" spans="1:8" s="557" customFormat="1" ht="16.5" customHeight="1">
      <c r="A219" s="143">
        <v>16</v>
      </c>
      <c r="B219" s="558" t="s">
        <v>311</v>
      </c>
      <c r="C219" s="67">
        <f>'Office Minor'!C291</f>
        <v>1</v>
      </c>
      <c r="D219" s="67">
        <f>'Office Minor'!D291</f>
        <v>1.827</v>
      </c>
      <c r="E219" s="67">
        <f>'Office Minor'!E291</f>
        <v>1064445</v>
      </c>
      <c r="F219" s="67">
        <f>'Office Minor'!F291</f>
        <v>106098600</v>
      </c>
      <c r="G219" s="67">
        <f>'Office Minor'!G291</f>
        <v>72133400</v>
      </c>
      <c r="H219" s="67">
        <f>'Office Minor'!H291</f>
        <v>300</v>
      </c>
    </row>
    <row r="220" spans="1:8" s="557" customFormat="1" ht="16.5" customHeight="1">
      <c r="A220" s="143">
        <v>17</v>
      </c>
      <c r="B220" s="558" t="s">
        <v>153</v>
      </c>
      <c r="C220" s="67">
        <f>'Office Minor'!C320</f>
        <v>0</v>
      </c>
      <c r="D220" s="67">
        <f>'Office Minor'!D320</f>
        <v>72</v>
      </c>
      <c r="E220" s="67">
        <f>'Office Minor'!E320</f>
        <v>117400</v>
      </c>
      <c r="F220" s="67">
        <f>'Office Minor'!F320</f>
        <v>17610000</v>
      </c>
      <c r="G220" s="67">
        <f>'Office Minor'!G320</f>
        <v>3225000</v>
      </c>
      <c r="H220" s="67">
        <f>'Office Minor'!H320</f>
        <v>30</v>
      </c>
    </row>
    <row r="221" spans="1:8" s="557" customFormat="1" ht="16.5" customHeight="1">
      <c r="A221" s="143">
        <v>18</v>
      </c>
      <c r="B221" s="558" t="s">
        <v>86</v>
      </c>
      <c r="C221" s="110">
        <f>'Office Minor'!C336</f>
        <v>0</v>
      </c>
      <c r="D221" s="110">
        <f>'Office Minor'!D336</f>
        <v>0</v>
      </c>
      <c r="E221" s="110">
        <f>'Office Minor'!E336</f>
        <v>392000</v>
      </c>
      <c r="F221" s="110">
        <f>'Office Minor'!F336</f>
        <v>39200000</v>
      </c>
      <c r="G221" s="110">
        <f>'Office Minor'!G336</f>
        <v>25743000</v>
      </c>
      <c r="H221" s="110">
        <f>'Office Minor'!H336</f>
        <v>900</v>
      </c>
    </row>
    <row r="222" spans="1:8" s="557" customFormat="1" ht="16.5" customHeight="1">
      <c r="A222" s="143">
        <v>19</v>
      </c>
      <c r="B222" s="558" t="s">
        <v>96</v>
      </c>
      <c r="C222" s="67">
        <f>'Office Minor'!C353</f>
        <v>0</v>
      </c>
      <c r="D222" s="67">
        <f>'Office Minor'!D353</f>
        <v>42097.31</v>
      </c>
      <c r="E222" s="67">
        <f>'Office Minor'!E353</f>
        <v>4065980</v>
      </c>
      <c r="F222" s="67">
        <f>'Office Minor'!F353</f>
        <v>1016495000</v>
      </c>
      <c r="G222" s="67">
        <f>'Office Minor'!G353</f>
        <v>101428200</v>
      </c>
      <c r="H222" s="67">
        <f>'Office Minor'!H353</f>
        <v>510</v>
      </c>
    </row>
    <row r="223" spans="1:8" s="557" customFormat="1" ht="16.5" customHeight="1">
      <c r="A223" s="143">
        <v>20</v>
      </c>
      <c r="B223" s="558" t="s">
        <v>127</v>
      </c>
      <c r="C223" s="272">
        <f>'Office Minor'!C370</f>
        <v>2</v>
      </c>
      <c r="D223" s="272">
        <f>'Office Minor'!D370</f>
        <v>2874.9</v>
      </c>
      <c r="E223" s="272">
        <f>'Office Minor'!E370</f>
        <v>685951</v>
      </c>
      <c r="F223" s="272">
        <f>'Office Minor'!F370</f>
        <v>171487750</v>
      </c>
      <c r="G223" s="272">
        <f>'Office Minor'!G370</f>
        <v>2503000</v>
      </c>
      <c r="H223" s="272">
        <f>'Office Minor'!H370</f>
        <v>475</v>
      </c>
    </row>
    <row r="224" spans="1:8" s="557" customFormat="1" ht="16.5" customHeight="1">
      <c r="A224" s="143">
        <v>21</v>
      </c>
      <c r="B224" s="558" t="s">
        <v>134</v>
      </c>
      <c r="C224" s="118">
        <f>'Office Minor'!C385</f>
        <v>0</v>
      </c>
      <c r="D224" s="118">
        <f>'Office Minor'!D385</f>
        <v>0</v>
      </c>
      <c r="E224" s="118">
        <f>'Office Minor'!E385</f>
        <v>0</v>
      </c>
      <c r="F224" s="118">
        <f>'Office Minor'!F385</f>
        <v>0</v>
      </c>
      <c r="G224" s="118">
        <f>'Office Minor'!G385</f>
        <v>266032000</v>
      </c>
      <c r="H224" s="118">
        <f>'Office Minor'!H385</f>
        <v>1440</v>
      </c>
    </row>
    <row r="225" spans="1:8" s="557" customFormat="1" ht="16.5" customHeight="1">
      <c r="A225" s="143">
        <v>22</v>
      </c>
      <c r="B225" s="558" t="s">
        <v>117</v>
      </c>
      <c r="C225" s="67">
        <f>'Office Minor'!C405</f>
        <v>4</v>
      </c>
      <c r="D225" s="67">
        <f>'Office Minor'!D405</f>
        <v>0</v>
      </c>
      <c r="E225" s="67">
        <f>'Office Minor'!E405</f>
        <v>1585453</v>
      </c>
      <c r="F225" s="67">
        <f>'Office Minor'!F405</f>
        <v>95127180</v>
      </c>
      <c r="G225" s="67">
        <f>'Office Minor'!G405</f>
        <v>125100000</v>
      </c>
      <c r="H225" s="67">
        <f>'Office Minor'!H405</f>
        <v>0</v>
      </c>
    </row>
    <row r="226" spans="1:8" s="557" customFormat="1" ht="16.5" customHeight="1">
      <c r="A226" s="143">
        <v>23</v>
      </c>
      <c r="B226" s="558" t="s">
        <v>135</v>
      </c>
      <c r="C226" s="67">
        <f>'Office Minor'!C418</f>
        <v>0</v>
      </c>
      <c r="D226" s="67">
        <f>'Office Minor'!D418</f>
        <v>0</v>
      </c>
      <c r="E226" s="67">
        <f>'Office Minor'!E418</f>
        <v>427800</v>
      </c>
      <c r="F226" s="67">
        <f>'Office Minor'!F418</f>
        <v>128340000</v>
      </c>
      <c r="G226" s="67">
        <f>'Office Minor'!G418</f>
        <v>12834000</v>
      </c>
      <c r="H226" s="67">
        <f>'Office Minor'!H418</f>
        <v>300</v>
      </c>
    </row>
    <row r="227" spans="1:8" s="557" customFormat="1" ht="16.5" customHeight="1">
      <c r="A227" s="143">
        <v>24</v>
      </c>
      <c r="B227" s="558" t="s">
        <v>118</v>
      </c>
      <c r="C227" s="67">
        <f>'Office Minor'!C435</f>
        <v>0</v>
      </c>
      <c r="D227" s="67">
        <f>'Office Minor'!D435</f>
        <v>145.23</v>
      </c>
      <c r="E227" s="67">
        <f>'Office Minor'!E435</f>
        <v>170000</v>
      </c>
      <c r="F227" s="67">
        <f>'Office Minor'!F435</f>
        <v>71400000</v>
      </c>
      <c r="G227" s="67">
        <f>'Office Minor'!G435</f>
        <v>510000</v>
      </c>
      <c r="H227" s="67">
        <f>'Office Minor'!H435</f>
        <v>0</v>
      </c>
    </row>
    <row r="228" spans="1:8" s="557" customFormat="1" ht="16.5" customHeight="1">
      <c r="A228" s="143">
        <v>25</v>
      </c>
      <c r="B228" s="558" t="s">
        <v>87</v>
      </c>
      <c r="C228" s="67">
        <f>'Office Minor'!C450</f>
        <v>0</v>
      </c>
      <c r="D228" s="67">
        <f>'Office Minor'!D450</f>
        <v>0</v>
      </c>
      <c r="E228" s="67">
        <f>'Office Minor'!E450</f>
        <v>0</v>
      </c>
      <c r="F228" s="67">
        <f>'Office Minor'!F450</f>
        <v>0</v>
      </c>
      <c r="G228" s="67">
        <f>'Office Minor'!G450</f>
        <v>0</v>
      </c>
      <c r="H228" s="67">
        <f>'Office Minor'!H450</f>
        <v>0</v>
      </c>
    </row>
    <row r="229" spans="1:8" s="557" customFormat="1" ht="16.5" customHeight="1">
      <c r="A229" s="143">
        <v>27</v>
      </c>
      <c r="B229" s="558" t="s">
        <v>329</v>
      </c>
      <c r="C229" s="110">
        <f>'Office Minor'!C480</f>
        <v>1</v>
      </c>
      <c r="D229" s="110">
        <f>'Office Minor'!D480</f>
        <v>2.1577</v>
      </c>
      <c r="E229" s="110">
        <f>'Office Minor'!E480</f>
        <v>2515</v>
      </c>
      <c r="F229" s="110">
        <f>'Office Minor'!F480</f>
        <v>326950</v>
      </c>
      <c r="G229" s="110">
        <f>'Office Minor'!G480</f>
        <v>81000</v>
      </c>
      <c r="H229" s="110">
        <f>'Office Minor'!H480</f>
        <v>595</v>
      </c>
    </row>
    <row r="230" spans="1:8" s="557" customFormat="1" ht="16.5" customHeight="1">
      <c r="A230" s="143">
        <v>28</v>
      </c>
      <c r="B230" s="558" t="s">
        <v>88</v>
      </c>
      <c r="C230" s="143">
        <f>'Office Minor'!C494</f>
        <v>0</v>
      </c>
      <c r="D230" s="143">
        <f>'Office Minor'!D494</f>
        <v>0</v>
      </c>
      <c r="E230" s="143">
        <f>'Office Minor'!E494</f>
        <v>516829</v>
      </c>
      <c r="F230" s="143">
        <f>'Office Minor'!F494</f>
        <v>15504870</v>
      </c>
      <c r="G230" s="143">
        <f>'Office Minor'!G494</f>
        <v>26495000</v>
      </c>
      <c r="H230" s="143">
        <f>'Office Minor'!H494</f>
        <v>0</v>
      </c>
    </row>
    <row r="231" spans="1:8" s="557" customFormat="1" ht="16.5" customHeight="1">
      <c r="A231" s="143">
        <v>29</v>
      </c>
      <c r="B231" s="558" t="s">
        <v>107</v>
      </c>
      <c r="C231" s="67">
        <f>'Office Minor'!C512</f>
        <v>0</v>
      </c>
      <c r="D231" s="67">
        <f>'Office Minor'!D512</f>
        <v>0</v>
      </c>
      <c r="E231" s="67">
        <f>'Office Minor'!E512</f>
        <v>30600</v>
      </c>
      <c r="F231" s="67">
        <f>'Office Minor'!F512</f>
        <v>918000</v>
      </c>
      <c r="G231" s="67">
        <f>'Office Minor'!G512</f>
        <v>4175591</v>
      </c>
      <c r="H231" s="67">
        <f>'Office Minor'!H512</f>
        <v>0</v>
      </c>
    </row>
    <row r="232" spans="1:8" s="557" customFormat="1" ht="16.5" customHeight="1">
      <c r="A232" s="143">
        <v>30</v>
      </c>
      <c r="B232" s="204" t="s">
        <v>110</v>
      </c>
      <c r="C232" s="110">
        <f>'Office Minor'!C527</f>
        <v>0</v>
      </c>
      <c r="D232" s="110">
        <f>'Office Minor'!D527</f>
        <v>0</v>
      </c>
      <c r="E232" s="110">
        <f>'Office Minor'!E527</f>
        <v>0</v>
      </c>
      <c r="F232" s="110">
        <f>'Office Minor'!F527</f>
        <v>0</v>
      </c>
      <c r="G232" s="110">
        <f>'Office Minor'!G527</f>
        <v>0</v>
      </c>
      <c r="H232" s="110">
        <f>'Office Minor'!H527</f>
        <v>0</v>
      </c>
    </row>
    <row r="233" spans="1:8" s="557" customFormat="1" ht="16.5" customHeight="1">
      <c r="A233" s="143">
        <v>31</v>
      </c>
      <c r="B233" s="558" t="s">
        <v>89</v>
      </c>
      <c r="C233" s="110">
        <f>'Office Minor'!C555</f>
        <v>0</v>
      </c>
      <c r="D233" s="110">
        <f>'Office Minor'!D555</f>
        <v>1262.68</v>
      </c>
      <c r="E233" s="110">
        <f>'Office Minor'!E555</f>
        <v>393200</v>
      </c>
      <c r="F233" s="110">
        <f>'Office Minor'!F555</f>
        <v>19660000</v>
      </c>
      <c r="G233" s="110">
        <f>'Office Minor'!G555</f>
        <v>11796000</v>
      </c>
      <c r="H233" s="110">
        <f>'Office Minor'!H555</f>
        <v>1670</v>
      </c>
    </row>
    <row r="234" spans="1:8" s="557" customFormat="1" ht="16.5" customHeight="1">
      <c r="A234" s="143">
        <v>32</v>
      </c>
      <c r="B234" s="558" t="s">
        <v>119</v>
      </c>
      <c r="C234" s="192">
        <f>'Office Minor'!C570</f>
        <v>0</v>
      </c>
      <c r="D234" s="192">
        <f>'Office Minor'!D570</f>
        <v>0</v>
      </c>
      <c r="E234" s="192">
        <f>'Office Minor'!E570</f>
        <v>0</v>
      </c>
      <c r="F234" s="192">
        <f>'Office Minor'!F570</f>
        <v>0</v>
      </c>
      <c r="G234" s="192">
        <f>'Office Minor'!G570</f>
        <v>1390000</v>
      </c>
      <c r="H234" s="192">
        <f>'Office Minor'!H570</f>
        <v>0</v>
      </c>
    </row>
    <row r="235" spans="1:8" s="557" customFormat="1" ht="16.5" customHeight="1">
      <c r="A235" s="143">
        <v>33</v>
      </c>
      <c r="B235" s="558" t="s">
        <v>98</v>
      </c>
      <c r="C235" s="110">
        <f>'Office Minor'!C606</f>
        <v>0</v>
      </c>
      <c r="D235" s="110">
        <f>'Office Minor'!D606</f>
        <v>0</v>
      </c>
      <c r="E235" s="110">
        <f>'Office Minor'!E606</f>
        <v>0</v>
      </c>
      <c r="F235" s="110">
        <f>'Office Minor'!F606</f>
        <v>0</v>
      </c>
      <c r="G235" s="110">
        <f>'Office Minor'!G606</f>
        <v>0</v>
      </c>
      <c r="H235" s="110">
        <f>'Office Minor'!H606</f>
        <v>0</v>
      </c>
    </row>
    <row r="236" spans="1:8" s="557" customFormat="1" ht="16.5" customHeight="1">
      <c r="A236" s="143">
        <v>34</v>
      </c>
      <c r="B236" s="558" t="s">
        <v>124</v>
      </c>
      <c r="C236" s="118">
        <f>'Office Minor'!C620</f>
        <v>4</v>
      </c>
      <c r="D236" s="118">
        <f>'Office Minor'!D620</f>
        <v>3164.34</v>
      </c>
      <c r="E236" s="118">
        <f>'Office Minor'!E620</f>
        <v>2554503</v>
      </c>
      <c r="F236" s="118">
        <f>'Office Minor'!F620</f>
        <v>766350900</v>
      </c>
      <c r="G236" s="118">
        <f>'Office Minor'!G620</f>
        <v>288190000</v>
      </c>
      <c r="H236" s="118">
        <f>'Office Minor'!H620</f>
        <v>1000</v>
      </c>
    </row>
    <row r="237" spans="1:8" s="557" customFormat="1" ht="16.5" customHeight="1">
      <c r="A237" s="143">
        <v>35</v>
      </c>
      <c r="B237" s="204" t="s">
        <v>299</v>
      </c>
      <c r="C237" s="194">
        <f>'Office Minor'!C635</f>
        <v>3</v>
      </c>
      <c r="D237" s="194">
        <f>'Office Minor'!D635</f>
        <v>1801.71</v>
      </c>
      <c r="E237" s="194">
        <f>'Office Minor'!E635</f>
        <v>367506</v>
      </c>
      <c r="F237" s="194">
        <f>'Office Minor'!F635</f>
        <v>165377700</v>
      </c>
      <c r="G237" s="194">
        <f>'Office Minor'!G635</f>
        <v>11913197</v>
      </c>
      <c r="H237" s="194">
        <f>'Office Minor'!H635</f>
        <v>185</v>
      </c>
    </row>
    <row r="238" spans="1:8" s="557" customFormat="1" ht="16.5" customHeight="1">
      <c r="A238" s="143">
        <v>36</v>
      </c>
      <c r="B238" s="558" t="s">
        <v>99</v>
      </c>
      <c r="C238" s="250">
        <f>'Office Minor'!C652</f>
        <v>0</v>
      </c>
      <c r="D238" s="250">
        <f>'Office Minor'!D652</f>
        <v>0</v>
      </c>
      <c r="E238" s="250">
        <f>'Office Minor'!E652</f>
        <v>0</v>
      </c>
      <c r="F238" s="250">
        <f>'Office Minor'!F652</f>
        <v>0</v>
      </c>
      <c r="G238" s="250">
        <f>'Office Minor'!G652</f>
        <v>0</v>
      </c>
      <c r="H238" s="250">
        <f>'Office Minor'!H652</f>
        <v>0</v>
      </c>
    </row>
    <row r="239" spans="1:8" s="557" customFormat="1" ht="16.5" customHeight="1">
      <c r="A239" s="143">
        <v>37</v>
      </c>
      <c r="B239" s="558" t="s">
        <v>90</v>
      </c>
      <c r="C239" s="192">
        <f>'Office Minor'!C672</f>
        <v>0</v>
      </c>
      <c r="D239" s="192">
        <f>'Office Minor'!D672</f>
        <v>0</v>
      </c>
      <c r="E239" s="192">
        <f>'Office Minor'!E672</f>
        <v>645300</v>
      </c>
      <c r="F239" s="192">
        <f>'Office Minor'!F672</f>
        <v>141966000</v>
      </c>
      <c r="G239" s="192">
        <f>'Office Minor'!G672</f>
        <v>49286000</v>
      </c>
      <c r="H239" s="192">
        <f>'Office Minor'!H672</f>
        <v>600</v>
      </c>
    </row>
    <row r="240" spans="1:8" s="557" customFormat="1" ht="16.5" customHeight="1">
      <c r="A240" s="143">
        <v>38</v>
      </c>
      <c r="B240" s="558" t="s">
        <v>138</v>
      </c>
      <c r="C240" s="118">
        <f>'Office Minor'!C687</f>
        <v>5</v>
      </c>
      <c r="D240" s="118">
        <f>'Office Minor'!D687</f>
        <v>19484</v>
      </c>
      <c r="E240" s="118">
        <f>'Office Minor'!E687</f>
        <v>7782140</v>
      </c>
      <c r="F240" s="118">
        <f>'Office Minor'!F687</f>
        <v>1945535000</v>
      </c>
      <c r="G240" s="118">
        <f>'Office Minor'!G687</f>
        <v>181805000</v>
      </c>
      <c r="H240" s="118">
        <f>'Office Minor'!H687</f>
        <v>800</v>
      </c>
    </row>
    <row r="241" spans="1:8" s="557" customFormat="1" ht="16.5" customHeight="1">
      <c r="A241" s="143">
        <v>39</v>
      </c>
      <c r="B241" s="558" t="s">
        <v>115</v>
      </c>
      <c r="C241" s="67">
        <f>'Office Minor'!C711</f>
        <v>0</v>
      </c>
      <c r="D241" s="67">
        <f>'Office Minor'!D711</f>
        <v>0</v>
      </c>
      <c r="E241" s="67">
        <f>'Office Minor'!E711</f>
        <v>5960526</v>
      </c>
      <c r="F241" s="67">
        <f>'Office Minor'!F711</f>
        <v>298026300</v>
      </c>
      <c r="G241" s="67">
        <f>'Office Minor'!G711</f>
        <v>227822000</v>
      </c>
      <c r="H241" s="67">
        <f>'Office Minor'!H711</f>
        <v>1350</v>
      </c>
    </row>
    <row r="242" spans="1:8" s="557" customFormat="1" ht="16.5" customHeight="1">
      <c r="A242" s="143">
        <v>40</v>
      </c>
      <c r="B242" s="558" t="s">
        <v>82</v>
      </c>
      <c r="C242" s="110">
        <f>'Office Minor'!C728</f>
        <v>0</v>
      </c>
      <c r="D242" s="110">
        <f>'Office Minor'!D728</f>
        <v>0</v>
      </c>
      <c r="E242" s="110">
        <f>'Office Minor'!E728</f>
        <v>0</v>
      </c>
      <c r="F242" s="110">
        <f>'Office Minor'!F728</f>
        <v>0</v>
      </c>
      <c r="G242" s="110">
        <f>'Office Minor'!G728</f>
        <v>0</v>
      </c>
      <c r="H242" s="110">
        <f>'Office Minor'!H728</f>
        <v>0</v>
      </c>
    </row>
    <row r="243" spans="1:8" s="557" customFormat="1" ht="16.5" customHeight="1">
      <c r="A243" s="275"/>
      <c r="B243" s="275" t="s">
        <v>49</v>
      </c>
      <c r="C243" s="275">
        <f aca="true" t="shared" si="16" ref="C243:H243">SUM(C204:C242)</f>
        <v>99</v>
      </c>
      <c r="D243" s="554">
        <f t="shared" si="16"/>
        <v>92913.63559999998</v>
      </c>
      <c r="E243" s="555">
        <f t="shared" si="16"/>
        <v>48467964</v>
      </c>
      <c r="F243" s="275">
        <f>SUM(F204:F242)</f>
        <v>9476885970</v>
      </c>
      <c r="G243" s="275">
        <f t="shared" si="16"/>
        <v>2316638938</v>
      </c>
      <c r="H243" s="555">
        <f t="shared" si="16"/>
        <v>17486</v>
      </c>
    </row>
    <row r="244" spans="1:8" s="557" customFormat="1" ht="16.5" customHeight="1">
      <c r="A244" s="266"/>
      <c r="B244" s="266"/>
      <c r="C244" s="576"/>
      <c r="D244" s="577"/>
      <c r="E244" s="475"/>
      <c r="F244" s="576"/>
      <c r="G244" s="475"/>
      <c r="H244" s="475"/>
    </row>
    <row r="245" spans="1:8" s="557" customFormat="1" ht="16.5" customHeight="1">
      <c r="A245" s="266"/>
      <c r="B245" s="266"/>
      <c r="C245" s="576"/>
      <c r="D245" s="577"/>
      <c r="E245" s="475"/>
      <c r="F245" s="576"/>
      <c r="G245" s="475"/>
      <c r="H245" s="475"/>
    </row>
    <row r="246" spans="1:8" s="557" customFormat="1" ht="16.5" customHeight="1">
      <c r="A246" s="840" t="s">
        <v>59</v>
      </c>
      <c r="B246" s="840"/>
      <c r="C246" s="840"/>
      <c r="D246" s="840"/>
      <c r="E246" s="840"/>
      <c r="F246" s="840"/>
      <c r="G246" s="840"/>
      <c r="H246" s="840"/>
    </row>
    <row r="247" spans="1:8" s="557" customFormat="1" ht="16.5" customHeight="1">
      <c r="A247" s="826" t="s">
        <v>2</v>
      </c>
      <c r="B247" s="828" t="s">
        <v>76</v>
      </c>
      <c r="C247" s="264" t="s">
        <v>4</v>
      </c>
      <c r="D247" s="264" t="s">
        <v>5</v>
      </c>
      <c r="E247" s="264" t="s">
        <v>6</v>
      </c>
      <c r="F247" s="264" t="s">
        <v>7</v>
      </c>
      <c r="G247" s="264" t="s">
        <v>8</v>
      </c>
      <c r="H247" s="264" t="s">
        <v>9</v>
      </c>
    </row>
    <row r="248" spans="1:8" s="557" customFormat="1" ht="16.5" customHeight="1">
      <c r="A248" s="827"/>
      <c r="B248" s="829"/>
      <c r="C248" s="4" t="s">
        <v>10</v>
      </c>
      <c r="D248" s="4" t="s">
        <v>51</v>
      </c>
      <c r="E248" s="4" t="s">
        <v>78</v>
      </c>
      <c r="F248" s="57" t="s">
        <v>79</v>
      </c>
      <c r="G248" s="57" t="s">
        <v>79</v>
      </c>
      <c r="H248" s="4" t="s">
        <v>12</v>
      </c>
    </row>
    <row r="249" spans="1:8" s="557" customFormat="1" ht="16.5" customHeight="1">
      <c r="A249" s="143">
        <v>1</v>
      </c>
      <c r="B249" s="572" t="s">
        <v>192</v>
      </c>
      <c r="C249" s="143">
        <f>'Office Minor'!C115</f>
        <v>2</v>
      </c>
      <c r="D249" s="143">
        <f>'Office Minor'!D115</f>
        <v>9</v>
      </c>
      <c r="E249" s="143">
        <f>'Office Minor'!E115</f>
        <v>3630</v>
      </c>
      <c r="F249" s="143">
        <f>'Office Minor'!F115</f>
        <v>690000</v>
      </c>
      <c r="G249" s="143">
        <f>'Office Minor'!G115</f>
        <v>186000</v>
      </c>
      <c r="H249" s="143">
        <f>'Office Minor'!H115</f>
        <v>9</v>
      </c>
    </row>
    <row r="250" spans="1:8" s="557" customFormat="1" ht="16.5" customHeight="1">
      <c r="A250" s="143">
        <v>2</v>
      </c>
      <c r="B250" s="558" t="s">
        <v>149</v>
      </c>
      <c r="C250" s="110">
        <f>'Office Minor'!C67</f>
        <v>6</v>
      </c>
      <c r="D250" s="110">
        <f>'Office Minor'!D67</f>
        <v>6</v>
      </c>
      <c r="E250" s="110">
        <f>'Office Minor'!E67</f>
        <v>0</v>
      </c>
      <c r="F250" s="110">
        <f>'Office Minor'!F67</f>
        <v>0</v>
      </c>
      <c r="G250" s="110">
        <f>'Office Minor'!G67</f>
        <v>963000</v>
      </c>
      <c r="H250" s="110">
        <f>'Office Minor'!H67</f>
        <v>0</v>
      </c>
    </row>
    <row r="251" spans="1:8" s="557" customFormat="1" ht="16.5" customHeight="1">
      <c r="A251" s="143">
        <v>3</v>
      </c>
      <c r="B251" s="558" t="s">
        <v>80</v>
      </c>
      <c r="C251" s="110">
        <f>'Office Minor'!C152</f>
        <v>5</v>
      </c>
      <c r="D251" s="110">
        <f>'Office Minor'!D152</f>
        <v>4.56</v>
      </c>
      <c r="E251" s="110">
        <f>'Office Minor'!E152</f>
        <v>5000</v>
      </c>
      <c r="F251" s="110">
        <f>'Office Minor'!F152</f>
        <v>1750000</v>
      </c>
      <c r="G251" s="110">
        <f>'Office Minor'!G152</f>
        <v>2493799</v>
      </c>
      <c r="H251" s="110">
        <f>'Office Minor'!H152</f>
        <v>35</v>
      </c>
    </row>
    <row r="252" spans="1:8" s="557" customFormat="1" ht="16.5" customHeight="1">
      <c r="A252" s="143">
        <v>4</v>
      </c>
      <c r="B252" s="558" t="s">
        <v>95</v>
      </c>
      <c r="C252" s="67">
        <f>'Office Minor'!C175</f>
        <v>12</v>
      </c>
      <c r="D252" s="67">
        <f>'Office Minor'!D175</f>
        <v>50.29</v>
      </c>
      <c r="E252" s="67">
        <f>'Office Minor'!E175</f>
        <v>25455</v>
      </c>
      <c r="F252" s="67">
        <f>'Office Minor'!F175</f>
        <v>6363750</v>
      </c>
      <c r="G252" s="67">
        <f>'Office Minor'!G175</f>
        <v>1654573</v>
      </c>
      <c r="H252" s="67">
        <f>'Office Minor'!H175</f>
        <v>25</v>
      </c>
    </row>
    <row r="253" spans="1:8" s="557" customFormat="1" ht="16.5" customHeight="1">
      <c r="A253" s="143">
        <v>5</v>
      </c>
      <c r="B253" s="558" t="s">
        <v>141</v>
      </c>
      <c r="C253" s="192">
        <f>'Office Minor'!C202</f>
        <v>12</v>
      </c>
      <c r="D253" s="192">
        <f>'Office Minor'!D202</f>
        <v>28.5134</v>
      </c>
      <c r="E253" s="192">
        <f>'Office Minor'!E202</f>
        <v>213730</v>
      </c>
      <c r="F253" s="192">
        <f>'Office Minor'!F202</f>
        <v>32059500</v>
      </c>
      <c r="G253" s="192">
        <f>'Office Minor'!G202</f>
        <v>18210000</v>
      </c>
      <c r="H253" s="192">
        <f>'Office Minor'!H202</f>
        <v>120</v>
      </c>
    </row>
    <row r="254" spans="1:8" s="557" customFormat="1" ht="16.5" customHeight="1">
      <c r="A254" s="143">
        <v>6</v>
      </c>
      <c r="B254" s="558" t="s">
        <v>103</v>
      </c>
      <c r="C254" s="192">
        <f>'Office Minor'!C226</f>
        <v>15</v>
      </c>
      <c r="D254" s="192">
        <f>'Office Minor'!D226</f>
        <v>24.95</v>
      </c>
      <c r="E254" s="192">
        <f>'Office Minor'!E226</f>
        <v>0</v>
      </c>
      <c r="F254" s="192">
        <f>'Office Minor'!F226</f>
        <v>0</v>
      </c>
      <c r="G254" s="192">
        <f>'Office Minor'!G226</f>
        <v>296252</v>
      </c>
      <c r="H254" s="192">
        <f>'Office Minor'!H226</f>
        <v>0</v>
      </c>
    </row>
    <row r="255" spans="1:8" s="557" customFormat="1" ht="16.5" customHeight="1">
      <c r="A255" s="143">
        <v>7</v>
      </c>
      <c r="B255" s="558" t="s">
        <v>104</v>
      </c>
      <c r="C255" s="67">
        <f>'Office Minor'!C288</f>
        <v>42</v>
      </c>
      <c r="D255" s="67">
        <f>'Office Minor'!D288</f>
        <v>5822.48</v>
      </c>
      <c r="E255" s="67">
        <f>'Office Minor'!E288</f>
        <v>1850570.21</v>
      </c>
      <c r="F255" s="67">
        <f>'Office Minor'!F288</f>
        <v>414592900</v>
      </c>
      <c r="G255" s="67">
        <f>'Office Minor'!G288</f>
        <v>179168718</v>
      </c>
      <c r="H255" s="67">
        <f>'Office Minor'!H288</f>
        <v>762</v>
      </c>
    </row>
    <row r="256" spans="1:8" s="557" customFormat="1" ht="16.5" customHeight="1">
      <c r="A256" s="143">
        <v>8</v>
      </c>
      <c r="B256" s="558" t="s">
        <v>86</v>
      </c>
      <c r="C256" s="110">
        <f>'Office Minor'!C333</f>
        <v>5</v>
      </c>
      <c r="D256" s="110">
        <f>'Office Minor'!D333</f>
        <v>13.3123</v>
      </c>
      <c r="E256" s="110">
        <f>'Office Minor'!E333</f>
        <v>0</v>
      </c>
      <c r="F256" s="110">
        <f>'Office Minor'!F333</f>
        <v>0</v>
      </c>
      <c r="G256" s="110">
        <f>'Office Minor'!G333</f>
        <v>24000</v>
      </c>
      <c r="H256" s="110">
        <f>'Office Minor'!H333</f>
        <v>10</v>
      </c>
    </row>
    <row r="257" spans="1:8" s="557" customFormat="1" ht="16.5" customHeight="1">
      <c r="A257" s="143">
        <v>9</v>
      </c>
      <c r="B257" s="558" t="s">
        <v>127</v>
      </c>
      <c r="C257" s="272">
        <f>'Office Minor'!C369</f>
        <v>1</v>
      </c>
      <c r="D257" s="272">
        <f>'Office Minor'!D369</f>
        <v>1</v>
      </c>
      <c r="E257" s="272">
        <f>'Office Minor'!E369</f>
        <v>0</v>
      </c>
      <c r="F257" s="272">
        <f>'Office Minor'!F369</f>
        <v>0</v>
      </c>
      <c r="G257" s="272">
        <f>'Office Minor'!G369</f>
        <v>34988</v>
      </c>
      <c r="H257" s="272">
        <f>'Office Minor'!H369</f>
        <v>0</v>
      </c>
    </row>
    <row r="258" spans="1:8" s="557" customFormat="1" ht="16.5" customHeight="1">
      <c r="A258" s="143">
        <v>10</v>
      </c>
      <c r="B258" s="558" t="s">
        <v>142</v>
      </c>
      <c r="C258" s="118">
        <f>'Office Minor'!C380</f>
        <v>4</v>
      </c>
      <c r="D258" s="118">
        <f>'Office Minor'!D380</f>
        <v>13.6719</v>
      </c>
      <c r="E258" s="118">
        <f>'Office Minor'!E380</f>
        <v>9333</v>
      </c>
      <c r="F258" s="118">
        <f>'Office Minor'!F380</f>
        <v>2799900</v>
      </c>
      <c r="G258" s="118">
        <f>'Office Minor'!G380</f>
        <v>1274000</v>
      </c>
      <c r="H258" s="118">
        <f>'Office Minor'!H380</f>
        <v>10</v>
      </c>
    </row>
    <row r="259" spans="1:8" s="557" customFormat="1" ht="16.5" customHeight="1">
      <c r="A259" s="143">
        <v>11</v>
      </c>
      <c r="B259" s="558" t="s">
        <v>117</v>
      </c>
      <c r="C259" s="67">
        <f>'Office Minor'!C399</f>
        <v>88</v>
      </c>
      <c r="D259" s="67">
        <f>'Office Minor'!D399</f>
        <v>1340.58</v>
      </c>
      <c r="E259" s="67">
        <f>'Office Minor'!E399</f>
        <v>2036792</v>
      </c>
      <c r="F259" s="67">
        <f>'Office Minor'!F399</f>
        <v>203679200</v>
      </c>
      <c r="G259" s="67">
        <f>'Office Minor'!G399</f>
        <v>167709000</v>
      </c>
      <c r="H259" s="67">
        <f>'Office Minor'!H399</f>
        <v>650</v>
      </c>
    </row>
    <row r="260" spans="1:8" s="557" customFormat="1" ht="16.5" customHeight="1">
      <c r="A260" s="143">
        <v>12</v>
      </c>
      <c r="B260" s="558" t="s">
        <v>118</v>
      </c>
      <c r="C260" s="195">
        <f>'Office Minor'!C433</f>
        <v>5</v>
      </c>
      <c r="D260" s="195">
        <f>'Office Minor'!D433</f>
        <v>5</v>
      </c>
      <c r="E260" s="195">
        <f>'Office Minor'!E433</f>
        <v>8400</v>
      </c>
      <c r="F260" s="195">
        <f>'Office Minor'!F433</f>
        <v>2100000</v>
      </c>
      <c r="G260" s="195">
        <f>'Office Minor'!G433</f>
        <v>672000</v>
      </c>
      <c r="H260" s="195">
        <f>'Office Minor'!H433</f>
        <v>15</v>
      </c>
    </row>
    <row r="261" spans="1:8" s="557" customFormat="1" ht="16.5" customHeight="1">
      <c r="A261" s="143">
        <v>13</v>
      </c>
      <c r="B261" s="558" t="s">
        <v>87</v>
      </c>
      <c r="C261" s="67">
        <f>'Office Minor'!C446</f>
        <v>6</v>
      </c>
      <c r="D261" s="67">
        <f>'Office Minor'!D446</f>
        <v>387.387</v>
      </c>
      <c r="E261" s="67">
        <f>'Office Minor'!E446</f>
        <v>339740</v>
      </c>
      <c r="F261" s="67">
        <f>'Office Minor'!F446</f>
        <v>50961000</v>
      </c>
      <c r="G261" s="67">
        <f>'Office Minor'!G446</f>
        <v>17987000</v>
      </c>
      <c r="H261" s="67">
        <f>'Office Minor'!H446</f>
        <v>50</v>
      </c>
    </row>
    <row r="262" spans="1:8" s="557" customFormat="1" ht="16.5" customHeight="1">
      <c r="A262" s="143">
        <v>14</v>
      </c>
      <c r="B262" s="558" t="s">
        <v>106</v>
      </c>
      <c r="C262" s="67">
        <f>'Office Minor'!C475</f>
        <v>140</v>
      </c>
      <c r="D262" s="67">
        <f>'Office Minor'!D475</f>
        <v>562.496</v>
      </c>
      <c r="E262" s="67">
        <f>'Office Minor'!E475</f>
        <v>3151634</v>
      </c>
      <c r="F262" s="67">
        <f>'Office Minor'!F475</f>
        <v>818424840</v>
      </c>
      <c r="G262" s="67">
        <f>'Office Minor'!G475</f>
        <v>286481000</v>
      </c>
      <c r="H262" s="67">
        <f>'Office Minor'!H475</f>
        <v>4655</v>
      </c>
    </row>
    <row r="263" spans="1:8" s="557" customFormat="1" ht="16.5" customHeight="1">
      <c r="A263" s="143">
        <v>15</v>
      </c>
      <c r="B263" s="558" t="s">
        <v>107</v>
      </c>
      <c r="C263" s="67">
        <f>'Office Minor'!C507</f>
        <v>3</v>
      </c>
      <c r="D263" s="67">
        <f>'Office Minor'!D507</f>
        <v>124.1</v>
      </c>
      <c r="E263" s="67">
        <f>'Office Minor'!E507</f>
        <v>21995.09</v>
      </c>
      <c r="F263" s="67">
        <f>'Office Minor'!F507</f>
        <v>2419459.9</v>
      </c>
      <c r="G263" s="67">
        <f>'Office Minor'!G507</f>
        <v>3371370</v>
      </c>
      <c r="H263" s="67">
        <f>'Office Minor'!H507</f>
        <v>3</v>
      </c>
    </row>
    <row r="264" spans="1:8" s="557" customFormat="1" ht="16.5" customHeight="1">
      <c r="A264" s="143">
        <v>16</v>
      </c>
      <c r="B264" s="204" t="s">
        <v>110</v>
      </c>
      <c r="C264" s="110">
        <f>'Office Minor'!C524</f>
        <v>9</v>
      </c>
      <c r="D264" s="110">
        <f>'Office Minor'!D524</f>
        <v>10.48</v>
      </c>
      <c r="E264" s="110">
        <f>'Office Minor'!E524</f>
        <v>2600</v>
      </c>
      <c r="F264" s="110">
        <f>'Office Minor'!F524</f>
        <v>494000</v>
      </c>
      <c r="G264" s="110">
        <f>'Office Minor'!G524</f>
        <v>983000</v>
      </c>
      <c r="H264" s="110">
        <f>'Office Minor'!H524</f>
        <v>6</v>
      </c>
    </row>
    <row r="265" spans="1:8" s="557" customFormat="1" ht="16.5" customHeight="1">
      <c r="A265" s="143">
        <v>17</v>
      </c>
      <c r="B265" s="558" t="s">
        <v>138</v>
      </c>
      <c r="C265" s="118">
        <f>'Office Minor'!C682</f>
        <v>43</v>
      </c>
      <c r="D265" s="118">
        <f>'Office Minor'!D682</f>
        <v>30.72</v>
      </c>
      <c r="E265" s="118">
        <f>'Office Minor'!E682</f>
        <v>3253510</v>
      </c>
      <c r="F265" s="118">
        <f>'Office Minor'!F682</f>
        <v>1301404000</v>
      </c>
      <c r="G265" s="118">
        <f>'Office Minor'!G682</f>
        <v>164616000</v>
      </c>
      <c r="H265" s="118">
        <f>'Office Minor'!H682</f>
        <v>750</v>
      </c>
    </row>
    <row r="266" spans="1:8" s="557" customFormat="1" ht="16.5" customHeight="1">
      <c r="A266" s="143">
        <v>18</v>
      </c>
      <c r="B266" s="558" t="s">
        <v>82</v>
      </c>
      <c r="C266" s="110">
        <f>'Office Minor'!C725</f>
        <v>38</v>
      </c>
      <c r="D266" s="110">
        <f>'Office Minor'!D725</f>
        <v>952.57</v>
      </c>
      <c r="E266" s="110">
        <f>'Office Minor'!E725</f>
        <v>49089</v>
      </c>
      <c r="F266" s="110">
        <f>'Office Minor'!F725</f>
        <v>17181150</v>
      </c>
      <c r="G266" s="110">
        <f>'Office Minor'!G725</f>
        <v>4418000</v>
      </c>
      <c r="H266" s="110">
        <f>'Office Minor'!H725</f>
        <v>296</v>
      </c>
    </row>
    <row r="267" spans="1:8" s="557" customFormat="1" ht="16.5" customHeight="1">
      <c r="A267" s="143">
        <v>19</v>
      </c>
      <c r="B267" s="558" t="s">
        <v>90</v>
      </c>
      <c r="C267" s="192">
        <f>'Office Minor'!C669</f>
        <v>9</v>
      </c>
      <c r="D267" s="192">
        <f>'Office Minor'!D669</f>
        <v>14.72</v>
      </c>
      <c r="E267" s="192">
        <f>'Office Minor'!E669</f>
        <v>2525</v>
      </c>
      <c r="F267" s="192">
        <f>'Office Minor'!F669</f>
        <v>404000</v>
      </c>
      <c r="G267" s="192">
        <f>'Office Minor'!G669</f>
        <v>579000</v>
      </c>
      <c r="H267" s="192">
        <f>'Office Minor'!H669</f>
        <v>156</v>
      </c>
    </row>
    <row r="268" spans="1:8" s="557" customFormat="1" ht="16.5" customHeight="1">
      <c r="A268" s="823" t="s">
        <v>49</v>
      </c>
      <c r="B268" s="824"/>
      <c r="C268" s="275">
        <f aca="true" t="shared" si="17" ref="C268:H268">SUM(C249:C267)</f>
        <v>445</v>
      </c>
      <c r="D268" s="554">
        <f t="shared" si="17"/>
        <v>9401.830599999998</v>
      </c>
      <c r="E268" s="275">
        <f t="shared" si="17"/>
        <v>10974003.3</v>
      </c>
      <c r="F268" s="555">
        <f t="shared" si="17"/>
        <v>2855323699.9</v>
      </c>
      <c r="G268" s="555">
        <f t="shared" si="17"/>
        <v>851121700</v>
      </c>
      <c r="H268" s="275">
        <f t="shared" si="17"/>
        <v>7552</v>
      </c>
    </row>
    <row r="269" spans="1:8" s="557" customFormat="1" ht="16.5" customHeight="1">
      <c r="A269" s="580"/>
      <c r="B269" s="580"/>
      <c r="C269" s="580"/>
      <c r="D269" s="44"/>
      <c r="E269" s="580"/>
      <c r="F269" s="580"/>
      <c r="G269" s="580"/>
      <c r="H269" s="580"/>
    </row>
    <row r="270" spans="1:8" s="557" customFormat="1" ht="16.5" customHeight="1">
      <c r="A270" s="840" t="s">
        <v>143</v>
      </c>
      <c r="B270" s="840"/>
      <c r="C270" s="840"/>
      <c r="D270" s="840"/>
      <c r="E270" s="840"/>
      <c r="F270" s="840"/>
      <c r="G270" s="840"/>
      <c r="H270" s="840"/>
    </row>
    <row r="271" spans="1:8" s="557" customFormat="1" ht="16.5" customHeight="1">
      <c r="A271" s="826" t="s">
        <v>2</v>
      </c>
      <c r="B271" s="828" t="s">
        <v>76</v>
      </c>
      <c r="C271" s="264" t="s">
        <v>4</v>
      </c>
      <c r="D271" s="264" t="s">
        <v>5</v>
      </c>
      <c r="E271" s="264" t="s">
        <v>6</v>
      </c>
      <c r="F271" s="264" t="s">
        <v>7</v>
      </c>
      <c r="G271" s="264" t="s">
        <v>8</v>
      </c>
      <c r="H271" s="264" t="s">
        <v>9</v>
      </c>
    </row>
    <row r="272" spans="1:8" s="557" customFormat="1" ht="16.5" customHeight="1">
      <c r="A272" s="827"/>
      <c r="B272" s="829"/>
      <c r="C272" s="4" t="s">
        <v>10</v>
      </c>
      <c r="D272" s="4" t="s">
        <v>51</v>
      </c>
      <c r="E272" s="4" t="s">
        <v>78</v>
      </c>
      <c r="F272" s="57" t="s">
        <v>79</v>
      </c>
      <c r="G272" s="57" t="s">
        <v>79</v>
      </c>
      <c r="H272" s="4" t="s">
        <v>12</v>
      </c>
    </row>
    <row r="273" spans="1:8" s="557" customFormat="1" ht="16.5" customHeight="1">
      <c r="A273" s="143">
        <v>1</v>
      </c>
      <c r="B273" s="558" t="s">
        <v>103</v>
      </c>
      <c r="C273" s="118">
        <f>'Office Minor'!C229</f>
        <v>0</v>
      </c>
      <c r="D273" s="118">
        <f>'Office Minor'!D229</f>
        <v>0</v>
      </c>
      <c r="E273" s="118">
        <f>'Office Minor'!E229</f>
        <v>795530</v>
      </c>
      <c r="F273" s="118">
        <f>'Office Minor'!F229</f>
        <v>517094500</v>
      </c>
      <c r="G273" s="118">
        <f>'Office Minor'!G229</f>
        <v>22230125</v>
      </c>
      <c r="H273" s="118">
        <f>'Office Minor'!H229</f>
        <v>0</v>
      </c>
    </row>
    <row r="274" spans="1:8" s="557" customFormat="1" ht="16.5" customHeight="1">
      <c r="A274" s="143">
        <v>2</v>
      </c>
      <c r="B274" s="558" t="s">
        <v>153</v>
      </c>
      <c r="C274" s="67">
        <f>'Office Minor'!C313</f>
        <v>346</v>
      </c>
      <c r="D274" s="67">
        <f>'Office Minor'!D313</f>
        <v>350</v>
      </c>
      <c r="E274" s="67">
        <f>'Office Minor'!E313</f>
        <v>192959.52</v>
      </c>
      <c r="F274" s="67">
        <f>'Office Minor'!F313</f>
        <v>96479760</v>
      </c>
      <c r="G274" s="67">
        <f>'Office Minor'!G313</f>
        <v>37427000</v>
      </c>
      <c r="H274" s="67">
        <f>'Office Minor'!H313</f>
        <v>2650</v>
      </c>
    </row>
    <row r="275" spans="1:8" s="557" customFormat="1" ht="16.5" customHeight="1">
      <c r="A275" s="143">
        <v>3</v>
      </c>
      <c r="B275" s="558" t="s">
        <v>127</v>
      </c>
      <c r="C275" s="272">
        <f>'Office Minor'!C368</f>
        <v>59</v>
      </c>
      <c r="D275" s="272">
        <f>'Office Minor'!D368</f>
        <v>250.83</v>
      </c>
      <c r="E275" s="272">
        <f>'Office Minor'!E368</f>
        <v>1406447</v>
      </c>
      <c r="F275" s="272">
        <f>'Office Minor'!F368</f>
        <v>1265802300</v>
      </c>
      <c r="G275" s="272">
        <f>'Office Minor'!G368</f>
        <v>23045774</v>
      </c>
      <c r="H275" s="272">
        <f>'Office Minor'!H368</f>
        <v>1860</v>
      </c>
    </row>
    <row r="276" spans="1:8" s="557" customFormat="1" ht="16.5" customHeight="1">
      <c r="A276" s="143">
        <v>4</v>
      </c>
      <c r="B276" s="558" t="s">
        <v>119</v>
      </c>
      <c r="C276" s="192">
        <f>'Office Minor'!C567</f>
        <v>49</v>
      </c>
      <c r="D276" s="192">
        <f>'Office Minor'!D567</f>
        <v>1493.1</v>
      </c>
      <c r="E276" s="192">
        <f>'Office Minor'!E567</f>
        <v>1749591.56</v>
      </c>
      <c r="F276" s="192">
        <f>'Office Minor'!F567</f>
        <v>2974305652</v>
      </c>
      <c r="G276" s="192">
        <f>'Office Minor'!G567</f>
        <v>548412000</v>
      </c>
      <c r="H276" s="192">
        <f>'Office Minor'!H567</f>
        <v>66</v>
      </c>
    </row>
    <row r="277" spans="1:8" s="557" customFormat="1" ht="16.5" customHeight="1">
      <c r="A277" s="143">
        <v>5</v>
      </c>
      <c r="B277" s="558" t="s">
        <v>118</v>
      </c>
      <c r="C277" s="195">
        <f>'Office Minor'!C434</f>
        <v>4</v>
      </c>
      <c r="D277" s="195">
        <f>'Office Minor'!D434</f>
        <v>4</v>
      </c>
      <c r="E277" s="195">
        <f>'Office Minor'!E434</f>
        <v>2000</v>
      </c>
      <c r="F277" s="195">
        <f>'Office Minor'!F434</f>
        <v>1800000</v>
      </c>
      <c r="G277" s="195">
        <f>'Office Minor'!G434</f>
        <v>160000</v>
      </c>
      <c r="H277" s="195">
        <f>'Office Minor'!H434</f>
        <v>12</v>
      </c>
    </row>
    <row r="278" spans="1:8" s="557" customFormat="1" ht="16.5" customHeight="1">
      <c r="A278" s="143">
        <v>6</v>
      </c>
      <c r="B278" s="558" t="s">
        <v>90</v>
      </c>
      <c r="C278" s="192">
        <f>'Office Minor'!C670</f>
        <v>27</v>
      </c>
      <c r="D278" s="192">
        <f>'Office Minor'!D670</f>
        <v>26.18</v>
      </c>
      <c r="E278" s="192">
        <f>'Office Minor'!E670</f>
        <v>315600</v>
      </c>
      <c r="F278" s="192">
        <f>'Office Minor'!F670</f>
        <v>41028000</v>
      </c>
      <c r="G278" s="192">
        <f>'Office Minor'!G670</f>
        <v>6713000</v>
      </c>
      <c r="H278" s="192">
        <f>'Office Minor'!H670</f>
        <v>760</v>
      </c>
    </row>
    <row r="279" spans="1:8" s="557" customFormat="1" ht="16.5" customHeight="1">
      <c r="A279" s="823" t="s">
        <v>49</v>
      </c>
      <c r="B279" s="824"/>
      <c r="C279" s="275">
        <f aca="true" t="shared" si="18" ref="C279:H279">SUM(C273:C278)</f>
        <v>485</v>
      </c>
      <c r="D279" s="554">
        <f t="shared" si="18"/>
        <v>2124.1099999999997</v>
      </c>
      <c r="E279" s="275">
        <f t="shared" si="18"/>
        <v>4462128.08</v>
      </c>
      <c r="F279" s="275">
        <f t="shared" si="18"/>
        <v>4896510212</v>
      </c>
      <c r="G279" s="275">
        <f t="shared" si="18"/>
        <v>637987899</v>
      </c>
      <c r="H279" s="275">
        <f t="shared" si="18"/>
        <v>5348</v>
      </c>
    </row>
    <row r="280" spans="1:8" s="557" customFormat="1" ht="16.5" customHeight="1">
      <c r="A280" s="266"/>
      <c r="B280" s="266"/>
      <c r="C280" s="576"/>
      <c r="D280" s="577"/>
      <c r="E280" s="475"/>
      <c r="F280" s="576"/>
      <c r="G280" s="475"/>
      <c r="H280" s="475"/>
    </row>
    <row r="281" spans="1:8" s="557" customFormat="1" ht="16.5" customHeight="1">
      <c r="A281" s="840" t="s">
        <v>61</v>
      </c>
      <c r="B281" s="840"/>
      <c r="C281" s="840"/>
      <c r="D281" s="840"/>
      <c r="E281" s="840"/>
      <c r="F281" s="840"/>
      <c r="G281" s="840"/>
      <c r="H281" s="840"/>
    </row>
    <row r="282" spans="1:8" s="557" customFormat="1" ht="16.5" customHeight="1">
      <c r="A282" s="826" t="s">
        <v>2</v>
      </c>
      <c r="B282" s="828" t="s">
        <v>76</v>
      </c>
      <c r="C282" s="264" t="s">
        <v>4</v>
      </c>
      <c r="D282" s="264" t="s">
        <v>5</v>
      </c>
      <c r="E282" s="264" t="s">
        <v>6</v>
      </c>
      <c r="F282" s="264" t="s">
        <v>7</v>
      </c>
      <c r="G282" s="264" t="s">
        <v>8</v>
      </c>
      <c r="H282" s="264" t="s">
        <v>9</v>
      </c>
    </row>
    <row r="283" spans="1:8" s="557" customFormat="1" ht="16.5" customHeight="1">
      <c r="A283" s="827"/>
      <c r="B283" s="829"/>
      <c r="C283" s="4" t="s">
        <v>10</v>
      </c>
      <c r="D283" s="4" t="s">
        <v>51</v>
      </c>
      <c r="E283" s="4" t="s">
        <v>78</v>
      </c>
      <c r="F283" s="57" t="s">
        <v>79</v>
      </c>
      <c r="G283" s="57" t="s">
        <v>79</v>
      </c>
      <c r="H283" s="4" t="s">
        <v>12</v>
      </c>
    </row>
    <row r="284" spans="1:8" s="557" customFormat="1" ht="16.5" customHeight="1">
      <c r="A284" s="143">
        <v>1</v>
      </c>
      <c r="B284" s="558" t="s">
        <v>137</v>
      </c>
      <c r="C284" s="203">
        <f>'Office Minor'!C8</f>
        <v>215</v>
      </c>
      <c r="D284" s="203">
        <f>'Office Minor'!D8</f>
        <v>185.34</v>
      </c>
      <c r="E284" s="203">
        <f>'Office Minor'!E8</f>
        <v>736136</v>
      </c>
      <c r="F284" s="203">
        <f>'Office Minor'!F8</f>
        <v>736136000</v>
      </c>
      <c r="G284" s="203">
        <f>'Office Minor'!G8</f>
        <v>107124000</v>
      </c>
      <c r="H284" s="203">
        <f>'Office Minor'!H8</f>
        <v>5</v>
      </c>
    </row>
    <row r="285" spans="1:8" s="557" customFormat="1" ht="16.5" customHeight="1">
      <c r="A285" s="143">
        <v>2</v>
      </c>
      <c r="B285" s="558" t="s">
        <v>91</v>
      </c>
      <c r="C285" s="67">
        <f>'Office Minor'!C21</f>
        <v>26</v>
      </c>
      <c r="D285" s="67">
        <f>'Office Minor'!D21</f>
        <v>16.95</v>
      </c>
      <c r="E285" s="67">
        <f>'Office Minor'!E21</f>
        <v>28129.75</v>
      </c>
      <c r="F285" s="67">
        <f>'Office Minor'!F21</f>
        <v>42194625</v>
      </c>
      <c r="G285" s="67">
        <f>'Office Minor'!G21</f>
        <v>4677000</v>
      </c>
      <c r="H285" s="67">
        <f>'Office Minor'!H21</f>
        <v>50</v>
      </c>
    </row>
    <row r="286" spans="1:8" s="557" customFormat="1" ht="16.5" customHeight="1">
      <c r="A286" s="143">
        <v>3</v>
      </c>
      <c r="B286" s="558" t="s">
        <v>85</v>
      </c>
      <c r="C286" s="110">
        <f>'Office Minor'!C36</f>
        <v>73</v>
      </c>
      <c r="D286" s="110">
        <f>'Office Minor'!D36</f>
        <v>131.1174</v>
      </c>
      <c r="E286" s="110">
        <f>'Office Minor'!E36</f>
        <v>1950170</v>
      </c>
      <c r="F286" s="110">
        <f>'Office Minor'!F36</f>
        <v>1140983300</v>
      </c>
      <c r="G286" s="110">
        <f>'Office Minor'!G36</f>
        <v>175797000</v>
      </c>
      <c r="H286" s="110">
        <f>'Office Minor'!H36</f>
        <v>550</v>
      </c>
    </row>
    <row r="287" spans="1:8" s="557" customFormat="1" ht="16.5" customHeight="1">
      <c r="A287" s="143"/>
      <c r="B287" s="558" t="s">
        <v>192</v>
      </c>
      <c r="C287" s="110">
        <f>'Office Minor'!C110</f>
        <v>1</v>
      </c>
      <c r="D287" s="110">
        <f>'Office Minor'!D110</f>
        <v>1</v>
      </c>
      <c r="E287" s="110">
        <f>'Office Minor'!E110</f>
        <v>17000</v>
      </c>
      <c r="F287" s="110">
        <f>'Office Minor'!F110</f>
        <v>1530000</v>
      </c>
      <c r="G287" s="110">
        <f>'Office Minor'!G110</f>
        <v>2359000</v>
      </c>
      <c r="H287" s="110">
        <f>'Office Minor'!H110</f>
        <v>6</v>
      </c>
    </row>
    <row r="288" spans="1:8" s="557" customFormat="1" ht="16.5" customHeight="1">
      <c r="A288" s="143">
        <v>4</v>
      </c>
      <c r="B288" s="581" t="s">
        <v>144</v>
      </c>
      <c r="C288" s="143">
        <f>'Office Minor'!C53</f>
        <v>7</v>
      </c>
      <c r="D288" s="143">
        <f>'Office Minor'!D53</f>
        <v>27</v>
      </c>
      <c r="E288" s="143">
        <f>'Office Minor'!E53</f>
        <v>3385</v>
      </c>
      <c r="F288" s="143">
        <f>'Office Minor'!F53</f>
        <v>10155000</v>
      </c>
      <c r="G288" s="143">
        <f>'Office Minor'!G53</f>
        <v>3010000</v>
      </c>
      <c r="H288" s="143">
        <f>'Office Minor'!H53</f>
        <v>146</v>
      </c>
    </row>
    <row r="289" spans="1:8" s="557" customFormat="1" ht="16.5" customHeight="1">
      <c r="A289" s="143">
        <v>5</v>
      </c>
      <c r="B289" s="558" t="s">
        <v>149</v>
      </c>
      <c r="C289" s="110">
        <f>'Office Minor'!C66</f>
        <v>93</v>
      </c>
      <c r="D289" s="110">
        <f>'Office Minor'!D66</f>
        <v>140</v>
      </c>
      <c r="E289" s="110">
        <f>'Office Minor'!E66</f>
        <v>760416.66</v>
      </c>
      <c r="F289" s="110">
        <f>'Office Minor'!F66</f>
        <v>1140618990</v>
      </c>
      <c r="G289" s="110">
        <f>'Office Minor'!G66</f>
        <v>209772000</v>
      </c>
      <c r="H289" s="110">
        <f>'Office Minor'!H66</f>
        <v>1000</v>
      </c>
    </row>
    <row r="290" spans="1:8" s="557" customFormat="1" ht="16.5" customHeight="1">
      <c r="A290" s="143">
        <v>6</v>
      </c>
      <c r="B290" s="558" t="s">
        <v>80</v>
      </c>
      <c r="C290" s="110">
        <f>'Office Minor'!C157</f>
        <v>27</v>
      </c>
      <c r="D290" s="110">
        <f>'Office Minor'!D157</f>
        <v>33</v>
      </c>
      <c r="E290" s="110">
        <f>'Office Minor'!E157</f>
        <v>2633000</v>
      </c>
      <c r="F290" s="110">
        <f>'Office Minor'!F157</f>
        <v>789900000</v>
      </c>
      <c r="G290" s="110">
        <f>'Office Minor'!G157</f>
        <v>6781663</v>
      </c>
      <c r="H290" s="110">
        <f>'Office Minor'!H157</f>
        <v>3168</v>
      </c>
    </row>
    <row r="291" spans="1:8" s="557" customFormat="1" ht="16.5" customHeight="1">
      <c r="A291" s="143">
        <v>7</v>
      </c>
      <c r="B291" s="558" t="s">
        <v>95</v>
      </c>
      <c r="C291" s="67">
        <f>'Office Minor'!C178</f>
        <v>0</v>
      </c>
      <c r="D291" s="67">
        <f>'Office Minor'!D178</f>
        <v>0</v>
      </c>
      <c r="E291" s="67">
        <f>'Office Minor'!E178</f>
        <v>0</v>
      </c>
      <c r="F291" s="67">
        <f>'Office Minor'!F178</f>
        <v>0</v>
      </c>
      <c r="G291" s="67">
        <f>'Office Minor'!G178</f>
        <v>0</v>
      </c>
      <c r="H291" s="67">
        <f>'Office Minor'!H178</f>
        <v>0</v>
      </c>
    </row>
    <row r="292" spans="1:8" s="557" customFormat="1" ht="16.5" customHeight="1">
      <c r="A292" s="143">
        <v>8</v>
      </c>
      <c r="B292" s="558" t="s">
        <v>141</v>
      </c>
      <c r="C292" s="435">
        <f>'Office Minor'!C200</f>
        <v>15</v>
      </c>
      <c r="D292" s="435">
        <f>'Office Minor'!D200</f>
        <v>40.96</v>
      </c>
      <c r="E292" s="435">
        <f>'Office Minor'!E200</f>
        <v>107776</v>
      </c>
      <c r="F292" s="435">
        <f>'Office Minor'!F200</f>
        <v>18914400</v>
      </c>
      <c r="G292" s="435">
        <f>'Office Minor'!G200</f>
        <v>9271485</v>
      </c>
      <c r="H292" s="435">
        <f>'Office Minor'!H200</f>
        <v>120</v>
      </c>
    </row>
    <row r="293" spans="1:8" s="557" customFormat="1" ht="16.5" customHeight="1">
      <c r="A293" s="143">
        <v>9</v>
      </c>
      <c r="B293" s="558" t="s">
        <v>103</v>
      </c>
      <c r="C293" s="110">
        <f>'Office Minor'!C236</f>
        <v>0</v>
      </c>
      <c r="D293" s="110">
        <f>'Office Minor'!D236</f>
        <v>0</v>
      </c>
      <c r="E293" s="110">
        <f>'Office Minor'!E236</f>
        <v>4393</v>
      </c>
      <c r="F293" s="110">
        <f>'Office Minor'!F236</f>
        <v>6589500</v>
      </c>
      <c r="G293" s="110">
        <f>'Office Minor'!G236</f>
        <v>1053408</v>
      </c>
      <c r="H293" s="110">
        <f>'Office Minor'!H236</f>
        <v>0</v>
      </c>
    </row>
    <row r="294" spans="1:8" s="557" customFormat="1" ht="16.5" customHeight="1">
      <c r="A294" s="143">
        <v>10</v>
      </c>
      <c r="B294" s="558" t="s">
        <v>300</v>
      </c>
      <c r="C294" s="110">
        <f>'Office Minor'!C214</f>
        <v>53</v>
      </c>
      <c r="D294" s="110">
        <f>'Office Minor'!D214</f>
        <v>118.44</v>
      </c>
      <c r="E294" s="110">
        <f>'Office Minor'!E214</f>
        <v>108253</v>
      </c>
      <c r="F294" s="110">
        <f>'Office Minor'!F214</f>
        <v>378885500</v>
      </c>
      <c r="G294" s="110">
        <f>'Office Minor'!G214</f>
        <v>25885000</v>
      </c>
      <c r="H294" s="110">
        <f>'Office Minor'!H214</f>
        <v>4</v>
      </c>
    </row>
    <row r="295" spans="1:8" s="557" customFormat="1" ht="16.5" customHeight="1">
      <c r="A295" s="143">
        <v>11</v>
      </c>
      <c r="B295" s="558" t="s">
        <v>109</v>
      </c>
      <c r="C295" s="110">
        <f>'Office Minor'!C251</f>
        <v>2</v>
      </c>
      <c r="D295" s="110">
        <f>'Office Minor'!D251</f>
        <v>5.295</v>
      </c>
      <c r="E295" s="110">
        <f>'Office Minor'!E251</f>
        <v>0</v>
      </c>
      <c r="F295" s="110">
        <f>'Office Minor'!F251</f>
        <v>0</v>
      </c>
      <c r="G295" s="110">
        <f>'Office Minor'!G251</f>
        <v>272000</v>
      </c>
      <c r="H295" s="110">
        <f>'Office Minor'!H251</f>
        <v>0</v>
      </c>
    </row>
    <row r="296" spans="1:8" s="557" customFormat="1" ht="16.5" customHeight="1">
      <c r="A296" s="143">
        <v>12</v>
      </c>
      <c r="B296" s="558" t="s">
        <v>153</v>
      </c>
      <c r="C296" s="143">
        <f>'Office Minor'!C312</f>
        <v>58</v>
      </c>
      <c r="D296" s="143">
        <f>'Office Minor'!D312</f>
        <v>206.3</v>
      </c>
      <c r="E296" s="143">
        <f>'Office Minor'!E312</f>
        <v>39564.725</v>
      </c>
      <c r="F296" s="143">
        <f>'Office Minor'!F312</f>
        <v>35608252.5</v>
      </c>
      <c r="G296" s="143">
        <f>'Office Minor'!G312</f>
        <v>18893001</v>
      </c>
      <c r="H296" s="143">
        <f>'Office Minor'!H312</f>
        <v>270</v>
      </c>
    </row>
    <row r="297" spans="1:8" s="557" customFormat="1" ht="16.5" customHeight="1">
      <c r="A297" s="143">
        <v>13</v>
      </c>
      <c r="B297" s="558" t="s">
        <v>86</v>
      </c>
      <c r="C297" s="110">
        <f>'Office Minor'!C332</f>
        <v>23</v>
      </c>
      <c r="D297" s="110">
        <f>'Office Minor'!D332</f>
        <v>41.0652</v>
      </c>
      <c r="E297" s="110">
        <f>'Office Minor'!E332</f>
        <v>335100</v>
      </c>
      <c r="F297" s="110">
        <f>'Office Minor'!F332</f>
        <v>262120000</v>
      </c>
      <c r="G297" s="110">
        <f>'Office Minor'!G332</f>
        <v>55924000</v>
      </c>
      <c r="H297" s="110">
        <f>'Office Minor'!H332</f>
        <v>610</v>
      </c>
    </row>
    <row r="298" spans="1:8" s="557" customFormat="1" ht="16.5" customHeight="1">
      <c r="A298" s="143">
        <v>14</v>
      </c>
      <c r="B298" s="558" t="s">
        <v>83</v>
      </c>
      <c r="C298" s="118">
        <f>'Office Minor'!C381</f>
        <v>9</v>
      </c>
      <c r="D298" s="118">
        <f>'Office Minor'!D381</f>
        <v>21.48</v>
      </c>
      <c r="E298" s="118">
        <f>'Office Minor'!E381</f>
        <v>59966</v>
      </c>
      <c r="F298" s="118">
        <f>'Office Minor'!F381</f>
        <v>47972800</v>
      </c>
      <c r="G298" s="118">
        <f>'Office Minor'!G381</f>
        <v>5397000</v>
      </c>
      <c r="H298" s="118">
        <f>'Office Minor'!H381</f>
        <v>5</v>
      </c>
    </row>
    <row r="299" spans="1:8" s="557" customFormat="1" ht="16.5" customHeight="1">
      <c r="A299" s="143">
        <v>15</v>
      </c>
      <c r="B299" s="558" t="s">
        <v>87</v>
      </c>
      <c r="C299" s="143">
        <f>'Office Minor'!C447</f>
        <v>11</v>
      </c>
      <c r="D299" s="143">
        <f>'Office Minor'!D447</f>
        <v>11.57</v>
      </c>
      <c r="E299" s="143">
        <f>'Office Minor'!E447</f>
        <v>10146.66</v>
      </c>
      <c r="F299" s="143">
        <f>'Office Minor'!F447</f>
        <v>9131994</v>
      </c>
      <c r="G299" s="143">
        <f>'Office Minor'!G447</f>
        <v>1522000</v>
      </c>
      <c r="H299" s="143">
        <f>'Office Minor'!H447</f>
        <v>50</v>
      </c>
    </row>
    <row r="300" spans="1:8" s="557" customFormat="1" ht="16.5" customHeight="1">
      <c r="A300" s="143">
        <v>16</v>
      </c>
      <c r="B300" s="558" t="s">
        <v>123</v>
      </c>
      <c r="C300" s="110">
        <f>'Office Minor'!C466</f>
        <v>0</v>
      </c>
      <c r="D300" s="110">
        <f>'Office Minor'!D466</f>
        <v>0</v>
      </c>
      <c r="E300" s="110">
        <f>'Office Minor'!E466</f>
        <v>562954</v>
      </c>
      <c r="F300" s="110">
        <f>'Office Minor'!F466</f>
        <v>4948196500</v>
      </c>
      <c r="G300" s="110">
        <f>'Office Minor'!G466</f>
        <v>234378000</v>
      </c>
      <c r="H300" s="110">
        <f>'Office Minor'!H466</f>
        <v>11350</v>
      </c>
    </row>
    <row r="301" spans="1:8" s="557" customFormat="1" ht="16.5" customHeight="1">
      <c r="A301" s="143">
        <v>17</v>
      </c>
      <c r="B301" s="558" t="s">
        <v>106</v>
      </c>
      <c r="C301" s="143">
        <f>'Office Minor'!C478</f>
        <v>1</v>
      </c>
      <c r="D301" s="143">
        <f>'Office Minor'!D478</f>
        <v>1</v>
      </c>
      <c r="E301" s="143">
        <f>'Office Minor'!E478</f>
        <v>0</v>
      </c>
      <c r="F301" s="143">
        <f>'Office Minor'!F478</f>
        <v>0</v>
      </c>
      <c r="G301" s="143">
        <f>'Office Minor'!G478</f>
        <v>70000</v>
      </c>
      <c r="H301" s="143">
        <f>'Office Minor'!H478</f>
        <v>30</v>
      </c>
    </row>
    <row r="302" spans="1:8" s="557" customFormat="1" ht="16.5" customHeight="1">
      <c r="A302" s="143">
        <v>18</v>
      </c>
      <c r="B302" s="558" t="s">
        <v>107</v>
      </c>
      <c r="C302" s="143">
        <f>'Office Minor'!C509</f>
        <v>25</v>
      </c>
      <c r="D302" s="143">
        <f>'Office Minor'!D509</f>
        <v>91.39</v>
      </c>
      <c r="E302" s="143">
        <f>'Office Minor'!E509</f>
        <v>2350</v>
      </c>
      <c r="F302" s="143">
        <f>'Office Minor'!F509</f>
        <v>611000</v>
      </c>
      <c r="G302" s="143">
        <f>'Office Minor'!G509</f>
        <v>6472123</v>
      </c>
      <c r="H302" s="143">
        <f>'Office Minor'!H509</f>
        <v>4</v>
      </c>
    </row>
    <row r="303" spans="1:8" s="557" customFormat="1" ht="16.5" customHeight="1">
      <c r="A303" s="143">
        <v>19</v>
      </c>
      <c r="B303" s="558" t="s">
        <v>88</v>
      </c>
      <c r="C303" s="143">
        <f>'Office Minor'!C490</f>
        <v>13</v>
      </c>
      <c r="D303" s="143">
        <f>'Office Minor'!D490</f>
        <v>19</v>
      </c>
      <c r="E303" s="143">
        <f>'Office Minor'!E490</f>
        <v>43024</v>
      </c>
      <c r="F303" s="143">
        <f>'Office Minor'!F490</f>
        <v>38721600</v>
      </c>
      <c r="G303" s="143">
        <f>'Office Minor'!G490</f>
        <v>7201000</v>
      </c>
      <c r="H303" s="143">
        <f>'Office Minor'!H490</f>
        <v>0</v>
      </c>
    </row>
    <row r="304" spans="1:8" s="557" customFormat="1" ht="16.5" customHeight="1">
      <c r="A304" s="143">
        <v>20</v>
      </c>
      <c r="B304" s="204" t="s">
        <v>110</v>
      </c>
      <c r="C304" s="110">
        <f>'Office Minor'!C523</f>
        <v>16</v>
      </c>
      <c r="D304" s="110">
        <f>'Office Minor'!D523</f>
        <v>19</v>
      </c>
      <c r="E304" s="110">
        <f>'Office Minor'!E523</f>
        <v>1630</v>
      </c>
      <c r="F304" s="110">
        <f>'Office Minor'!F523</f>
        <v>1385500</v>
      </c>
      <c r="G304" s="110">
        <f>'Office Minor'!G523</f>
        <v>864000</v>
      </c>
      <c r="H304" s="110">
        <f>'Office Minor'!H523</f>
        <v>4</v>
      </c>
    </row>
    <row r="305" spans="1:8" s="557" customFormat="1" ht="16.5" customHeight="1">
      <c r="A305" s="143">
        <v>21</v>
      </c>
      <c r="B305" s="558" t="s">
        <v>97</v>
      </c>
      <c r="C305" s="67">
        <f>'Office Minor'!C540</f>
        <v>574</v>
      </c>
      <c r="D305" s="67">
        <f>'Office Minor'!D540</f>
        <v>793.65</v>
      </c>
      <c r="E305" s="67">
        <f>'Office Minor'!E540</f>
        <v>4722940</v>
      </c>
      <c r="F305" s="67">
        <f>'Office Minor'!F540</f>
        <v>5431381000</v>
      </c>
      <c r="G305" s="67">
        <f>'Office Minor'!G540</f>
        <v>1136172344</v>
      </c>
      <c r="H305" s="67">
        <f>'Office Minor'!H540</f>
        <v>6012</v>
      </c>
    </row>
    <row r="306" spans="1:8" s="557" customFormat="1" ht="16.5" customHeight="1">
      <c r="A306" s="143">
        <v>22</v>
      </c>
      <c r="B306" s="558" t="s">
        <v>89</v>
      </c>
      <c r="C306" s="110">
        <f>'Office Minor'!C551</f>
        <v>312</v>
      </c>
      <c r="D306" s="110">
        <f>'Office Minor'!D551</f>
        <v>356.81</v>
      </c>
      <c r="E306" s="110">
        <f>'Office Minor'!E551</f>
        <v>597904.16</v>
      </c>
      <c r="F306" s="110">
        <f>'Office Minor'!F551</f>
        <v>1016437072</v>
      </c>
      <c r="G306" s="110">
        <f>'Office Minor'!G551</f>
        <v>143497000</v>
      </c>
      <c r="H306" s="110">
        <f>'Office Minor'!H551</f>
        <v>5048</v>
      </c>
    </row>
    <row r="307" spans="1:8" s="557" customFormat="1" ht="16.5" customHeight="1">
      <c r="A307" s="143">
        <v>23</v>
      </c>
      <c r="B307" s="204" t="s">
        <v>299</v>
      </c>
      <c r="C307" s="194">
        <f>'Office Minor'!C632</f>
        <v>83</v>
      </c>
      <c r="D307" s="194">
        <f>'Office Minor'!D632</f>
        <v>168.29</v>
      </c>
      <c r="E307" s="194">
        <f>'Office Minor'!E632</f>
        <v>1601087</v>
      </c>
      <c r="F307" s="194">
        <f>'Office Minor'!F632</f>
        <v>2081413100</v>
      </c>
      <c r="G307" s="194">
        <f>'Office Minor'!G632</f>
        <v>404652994</v>
      </c>
      <c r="H307" s="194">
        <f>'Office Minor'!H632</f>
        <v>780</v>
      </c>
    </row>
    <row r="308" spans="1:8" s="557" customFormat="1" ht="16.5" customHeight="1">
      <c r="A308" s="143">
        <v>24</v>
      </c>
      <c r="B308" s="558" t="s">
        <v>98</v>
      </c>
      <c r="C308" s="67">
        <f>'Office Minor'!C603</f>
        <v>44</v>
      </c>
      <c r="D308" s="67">
        <f>'Office Minor'!D603</f>
        <v>60.11</v>
      </c>
      <c r="E308" s="67">
        <f>'Office Minor'!E603</f>
        <v>283222</v>
      </c>
      <c r="F308" s="67">
        <f>'Office Minor'!F603</f>
        <v>268821400</v>
      </c>
      <c r="G308" s="67">
        <f>'Office Minor'!G603</f>
        <v>26667000</v>
      </c>
      <c r="H308" s="67">
        <f>'Office Minor'!H603</f>
        <v>720</v>
      </c>
    </row>
    <row r="309" spans="1:8" s="557" customFormat="1" ht="16.5" customHeight="1">
      <c r="A309" s="143">
        <v>25</v>
      </c>
      <c r="B309" s="558" t="s">
        <v>99</v>
      </c>
      <c r="C309" s="143">
        <f>'Office Minor'!C648</f>
        <v>7</v>
      </c>
      <c r="D309" s="143">
        <f>'Office Minor'!D648</f>
        <v>543.88</v>
      </c>
      <c r="E309" s="143">
        <f>'Office Minor'!E648</f>
        <v>58739</v>
      </c>
      <c r="F309" s="143">
        <f>'Office Minor'!F648</f>
        <v>35243400</v>
      </c>
      <c r="G309" s="143">
        <f>'Office Minor'!G648</f>
        <v>13860562</v>
      </c>
      <c r="H309" s="143">
        <f>'Office Minor'!H648</f>
        <v>25</v>
      </c>
    </row>
    <row r="310" spans="1:8" s="557" customFormat="1" ht="16.5" customHeight="1">
      <c r="A310" s="143">
        <v>26</v>
      </c>
      <c r="B310" s="558" t="s">
        <v>90</v>
      </c>
      <c r="C310" s="192">
        <f>'Office Minor'!C667</f>
        <v>83</v>
      </c>
      <c r="D310" s="192">
        <f>'Office Minor'!D667</f>
        <v>90.11</v>
      </c>
      <c r="E310" s="192">
        <f>'Office Minor'!E667</f>
        <v>710150</v>
      </c>
      <c r="F310" s="192">
        <f>'Office Minor'!F667</f>
        <v>681744000</v>
      </c>
      <c r="G310" s="192">
        <f>'Office Minor'!G667</f>
        <v>77428000</v>
      </c>
      <c r="H310" s="192">
        <f>'Office Minor'!H667</f>
        <v>2405</v>
      </c>
    </row>
    <row r="311" spans="1:8" s="557" customFormat="1" ht="16.5" customHeight="1">
      <c r="A311" s="143">
        <v>27</v>
      </c>
      <c r="B311" s="558" t="s">
        <v>138</v>
      </c>
      <c r="C311" s="118">
        <f>'Office Minor'!C683</f>
        <v>1</v>
      </c>
      <c r="D311" s="118">
        <f>'Office Minor'!D683</f>
        <v>1</v>
      </c>
      <c r="E311" s="118">
        <f>'Office Minor'!E683</f>
        <v>0</v>
      </c>
      <c r="F311" s="118">
        <f>'Office Minor'!F683</f>
        <v>0</v>
      </c>
      <c r="G311" s="118">
        <f>'Office Minor'!G683</f>
        <v>0</v>
      </c>
      <c r="H311" s="118">
        <f>'Office Minor'!H683</f>
        <v>0</v>
      </c>
    </row>
    <row r="312" spans="1:8" s="557" customFormat="1" ht="16.5" customHeight="1">
      <c r="A312" s="143">
        <v>28</v>
      </c>
      <c r="B312" s="558" t="s">
        <v>82</v>
      </c>
      <c r="C312" s="110">
        <f>'Office Minor'!C722</f>
        <v>76</v>
      </c>
      <c r="D312" s="110">
        <f>'Office Minor'!D722</f>
        <v>122.27</v>
      </c>
      <c r="E312" s="110">
        <f>'Office Minor'!E722</f>
        <v>299465</v>
      </c>
      <c r="F312" s="110">
        <f>'Office Minor'!F722</f>
        <v>479144000</v>
      </c>
      <c r="G312" s="110">
        <f>'Office Minor'!G722</f>
        <v>112627000</v>
      </c>
      <c r="H312" s="110">
        <f>'Office Minor'!H722</f>
        <v>532</v>
      </c>
    </row>
    <row r="313" spans="1:8" s="557" customFormat="1" ht="16.5" customHeight="1">
      <c r="A313" s="823" t="s">
        <v>49</v>
      </c>
      <c r="B313" s="824"/>
      <c r="C313" s="275">
        <f aca="true" t="shared" si="19" ref="C313:H313">SUM(C284:C312)</f>
        <v>1848</v>
      </c>
      <c r="D313" s="554">
        <f t="shared" si="19"/>
        <v>3246.0276000000003</v>
      </c>
      <c r="E313" s="555">
        <f t="shared" si="19"/>
        <v>15676901.955</v>
      </c>
      <c r="F313" s="275">
        <f t="shared" si="19"/>
        <v>19603838933.5</v>
      </c>
      <c r="G313" s="555">
        <f t="shared" si="19"/>
        <v>2791628580</v>
      </c>
      <c r="H313" s="555">
        <f t="shared" si="19"/>
        <v>32894</v>
      </c>
    </row>
    <row r="314" spans="1:8" s="557" customFormat="1" ht="16.5" customHeight="1">
      <c r="A314" s="266"/>
      <c r="B314" s="266"/>
      <c r="C314" s="576"/>
      <c r="D314" s="577"/>
      <c r="E314" s="475"/>
      <c r="F314" s="576"/>
      <c r="G314" s="475"/>
      <c r="H314" s="475"/>
    </row>
    <row r="315" spans="1:8" s="557" customFormat="1" ht="16.5" customHeight="1">
      <c r="A315" s="840" t="s">
        <v>145</v>
      </c>
      <c r="B315" s="840"/>
      <c r="C315" s="840"/>
      <c r="D315" s="840"/>
      <c r="E315" s="840"/>
      <c r="F315" s="840"/>
      <c r="G315" s="840"/>
      <c r="H315" s="840"/>
    </row>
    <row r="316" spans="1:8" s="557" customFormat="1" ht="16.5" customHeight="1">
      <c r="A316" s="826" t="s">
        <v>2</v>
      </c>
      <c r="B316" s="828" t="s">
        <v>76</v>
      </c>
      <c r="C316" s="264" t="s">
        <v>4</v>
      </c>
      <c r="D316" s="264" t="s">
        <v>5</v>
      </c>
      <c r="E316" s="264" t="s">
        <v>6</v>
      </c>
      <c r="F316" s="264" t="s">
        <v>7</v>
      </c>
      <c r="G316" s="264" t="s">
        <v>8</v>
      </c>
      <c r="H316" s="264" t="s">
        <v>9</v>
      </c>
    </row>
    <row r="317" spans="1:8" s="557" customFormat="1" ht="16.5" customHeight="1">
      <c r="A317" s="827"/>
      <c r="B317" s="829"/>
      <c r="C317" s="4" t="s">
        <v>10</v>
      </c>
      <c r="D317" s="4" t="s">
        <v>51</v>
      </c>
      <c r="E317" s="4" t="s">
        <v>78</v>
      </c>
      <c r="F317" s="57" t="s">
        <v>79</v>
      </c>
      <c r="G317" s="57" t="s">
        <v>79</v>
      </c>
      <c r="H317" s="4" t="s">
        <v>12</v>
      </c>
    </row>
    <row r="318" spans="1:8" s="557" customFormat="1" ht="16.5" customHeight="1">
      <c r="A318" s="143">
        <v>1</v>
      </c>
      <c r="B318" s="558" t="s">
        <v>91</v>
      </c>
      <c r="C318" s="67">
        <f>'Office Minor'!C23</f>
        <v>175</v>
      </c>
      <c r="D318" s="67">
        <f>'Office Minor'!D23</f>
        <v>168</v>
      </c>
      <c r="E318" s="67">
        <f>'Office Minor'!E23</f>
        <v>25993278</v>
      </c>
      <c r="F318" s="67">
        <f>'Office Minor'!F23</f>
        <v>6498319500</v>
      </c>
      <c r="G318" s="67">
        <f>'Office Minor'!G23</f>
        <v>39432000</v>
      </c>
      <c r="H318" s="67">
        <f>'Office Minor'!H23</f>
        <v>750</v>
      </c>
    </row>
    <row r="319" spans="1:8" s="557" customFormat="1" ht="16.5" customHeight="1">
      <c r="A319" s="143">
        <v>2</v>
      </c>
      <c r="B319" s="558" t="s">
        <v>150</v>
      </c>
      <c r="C319" s="377">
        <f>'Office Minor'!C97</f>
        <v>284</v>
      </c>
      <c r="D319" s="377">
        <f>'Office Minor'!D97</f>
        <v>282</v>
      </c>
      <c r="E319" s="377">
        <f>'Office Minor'!E97</f>
        <v>1947839</v>
      </c>
      <c r="F319" s="377">
        <f>'Office Minor'!F97</f>
        <v>389567800</v>
      </c>
      <c r="G319" s="377">
        <f>'Office Minor'!G97</f>
        <v>131060570</v>
      </c>
      <c r="H319" s="377">
        <f>'Office Minor'!H97</f>
        <v>1040</v>
      </c>
    </row>
    <row r="320" spans="1:8" s="557" customFormat="1" ht="16.5" customHeight="1">
      <c r="A320" s="143">
        <v>3</v>
      </c>
      <c r="B320" s="558" t="s">
        <v>192</v>
      </c>
      <c r="C320" s="143">
        <f>'Office Minor'!C112</f>
        <v>61</v>
      </c>
      <c r="D320" s="143">
        <f>'Office Minor'!D112</f>
        <v>61</v>
      </c>
      <c r="E320" s="143">
        <f>'Office Minor'!E112</f>
        <v>4111648</v>
      </c>
      <c r="F320" s="143">
        <f>'Office Minor'!F112</f>
        <v>336930000</v>
      </c>
      <c r="G320" s="143">
        <f>'Office Minor'!G112</f>
        <v>47073000</v>
      </c>
      <c r="H320" s="143">
        <f>'Office Minor'!H112</f>
        <v>261</v>
      </c>
    </row>
    <row r="321" spans="1:8" s="557" customFormat="1" ht="16.5" customHeight="1">
      <c r="A321" s="143">
        <v>4</v>
      </c>
      <c r="B321" s="558" t="s">
        <v>90</v>
      </c>
      <c r="C321" s="192">
        <f>'Office Minor'!C671</f>
        <v>92</v>
      </c>
      <c r="D321" s="192">
        <f>'Office Minor'!D671</f>
        <v>91.88</v>
      </c>
      <c r="E321" s="192">
        <f>'Office Minor'!E671</f>
        <v>677400</v>
      </c>
      <c r="F321" s="192">
        <f>'Office Minor'!F671</f>
        <v>108384000</v>
      </c>
      <c r="G321" s="192">
        <f>'Office Minor'!G671</f>
        <v>11252000</v>
      </c>
      <c r="H321" s="192">
        <f>'Office Minor'!H671</f>
        <v>1040</v>
      </c>
    </row>
    <row r="322" spans="1:8" s="557" customFormat="1" ht="16.5" customHeight="1">
      <c r="A322" s="143">
        <v>5</v>
      </c>
      <c r="B322" s="558" t="s">
        <v>137</v>
      </c>
      <c r="C322" s="203">
        <f>'Office Minor'!C10</f>
        <v>11</v>
      </c>
      <c r="D322" s="203">
        <f>'Office Minor'!D10</f>
        <v>11</v>
      </c>
      <c r="E322" s="203">
        <f>'Office Minor'!E10</f>
        <v>13600</v>
      </c>
      <c r="F322" s="203">
        <f>'Office Minor'!F10</f>
        <v>680000</v>
      </c>
      <c r="G322" s="203">
        <f>'Office Minor'!G10</f>
        <v>3394000</v>
      </c>
      <c r="H322" s="203">
        <f>'Office Minor'!H10</f>
        <v>5</v>
      </c>
    </row>
    <row r="323" spans="1:8" s="557" customFormat="1" ht="16.5" customHeight="1">
      <c r="A323" s="143">
        <v>6</v>
      </c>
      <c r="B323" s="558" t="s">
        <v>85</v>
      </c>
      <c r="C323" s="110">
        <f>'Office Minor'!C37</f>
        <v>146</v>
      </c>
      <c r="D323" s="110">
        <f>'Office Minor'!D37</f>
        <v>144.8932</v>
      </c>
      <c r="E323" s="110">
        <f>'Office Minor'!E37</f>
        <v>2875372</v>
      </c>
      <c r="F323" s="110">
        <f>'Office Minor'!F37</f>
        <v>1293917400</v>
      </c>
      <c r="G323" s="110">
        <f>'Office Minor'!G37</f>
        <v>110842184</v>
      </c>
      <c r="H323" s="110">
        <f>'Office Minor'!H37</f>
        <v>1150</v>
      </c>
    </row>
    <row r="324" spans="1:8" s="557" customFormat="1" ht="16.5" customHeight="1">
      <c r="A324" s="143">
        <v>7</v>
      </c>
      <c r="B324" s="558" t="s">
        <v>139</v>
      </c>
      <c r="C324" s="192">
        <f>'Office Minor'!C81</f>
        <v>41</v>
      </c>
      <c r="D324" s="192">
        <f>'Office Minor'!D81</f>
        <v>41</v>
      </c>
      <c r="E324" s="192">
        <f>'Office Minor'!E81</f>
        <v>858784</v>
      </c>
      <c r="F324" s="192">
        <f>'Office Minor'!F81</f>
        <v>154581120</v>
      </c>
      <c r="G324" s="192">
        <f>'Office Minor'!G81</f>
        <v>39421000</v>
      </c>
      <c r="H324" s="192">
        <f>'Office Minor'!H81</f>
        <v>410</v>
      </c>
    </row>
    <row r="325" spans="1:8" s="557" customFormat="1" ht="16.5" customHeight="1">
      <c r="A325" s="143">
        <v>8</v>
      </c>
      <c r="B325" s="581" t="s">
        <v>144</v>
      </c>
      <c r="C325" s="250">
        <f>'Office Minor'!C55</f>
        <v>61</v>
      </c>
      <c r="D325" s="250">
        <f>'Office Minor'!D55</f>
        <v>61</v>
      </c>
      <c r="E325" s="250">
        <f>'Office Minor'!E55</f>
        <v>1050980</v>
      </c>
      <c r="F325" s="250">
        <f>'Office Minor'!F55</f>
        <v>210196000</v>
      </c>
      <c r="G325" s="250">
        <f>'Office Minor'!G55</f>
        <v>102480728</v>
      </c>
      <c r="H325" s="250">
        <f>'Office Minor'!H55</f>
        <v>9180</v>
      </c>
    </row>
    <row r="326" spans="1:8" s="557" customFormat="1" ht="16.5" customHeight="1">
      <c r="A326" s="143">
        <v>9</v>
      </c>
      <c r="B326" s="558" t="s">
        <v>149</v>
      </c>
      <c r="C326" s="110">
        <f>'Office Minor'!C68</f>
        <v>26</v>
      </c>
      <c r="D326" s="110">
        <f>'Office Minor'!D68</f>
        <v>26</v>
      </c>
      <c r="E326" s="110">
        <f>'Office Minor'!E68</f>
        <v>750261.17</v>
      </c>
      <c r="F326" s="110">
        <f>'Office Minor'!F68</f>
        <v>150052234</v>
      </c>
      <c r="G326" s="110">
        <f>'Office Minor'!G68</f>
        <v>17256000</v>
      </c>
      <c r="H326" s="110">
        <f>'Office Minor'!H68</f>
        <v>250</v>
      </c>
    </row>
    <row r="327" spans="1:8" s="557" customFormat="1" ht="16.5" customHeight="1">
      <c r="A327" s="143">
        <v>10</v>
      </c>
      <c r="B327" s="558" t="s">
        <v>140</v>
      </c>
      <c r="C327" s="67">
        <f>'Office Minor'!C128</f>
        <v>2</v>
      </c>
      <c r="D327" s="67">
        <f>'Office Minor'!D128</f>
        <v>2</v>
      </c>
      <c r="E327" s="67">
        <f>'Office Minor'!E128</f>
        <v>8992</v>
      </c>
      <c r="F327" s="67">
        <f>'Office Minor'!F128</f>
        <v>1798400</v>
      </c>
      <c r="G327" s="67">
        <f>'Office Minor'!G128</f>
        <v>235000</v>
      </c>
      <c r="H327" s="67">
        <f>'Office Minor'!H128</f>
        <v>10</v>
      </c>
    </row>
    <row r="328" spans="1:8" s="557" customFormat="1" ht="16.5" customHeight="1">
      <c r="A328" s="143">
        <v>11</v>
      </c>
      <c r="B328" s="558" t="s">
        <v>112</v>
      </c>
      <c r="C328" s="184">
        <f>'Office Minor'!C141</f>
        <v>477</v>
      </c>
      <c r="D328" s="184">
        <f>'Office Minor'!D141</f>
        <v>487.8835</v>
      </c>
      <c r="E328" s="184">
        <f>'Office Minor'!E141</f>
        <v>13539173</v>
      </c>
      <c r="F328" s="184">
        <f>'Office Minor'!F141</f>
        <v>406175190</v>
      </c>
      <c r="G328" s="184">
        <f>'Office Minor'!G141</f>
        <v>441411539</v>
      </c>
      <c r="H328" s="184">
        <f>'Office Minor'!H141</f>
        <v>2198</v>
      </c>
    </row>
    <row r="329" spans="1:8" s="557" customFormat="1" ht="16.5" customHeight="1">
      <c r="A329" s="143">
        <v>12</v>
      </c>
      <c r="B329" s="558" t="s">
        <v>80</v>
      </c>
      <c r="C329" s="110">
        <f>'Office Minor'!C150</f>
        <v>157</v>
      </c>
      <c r="D329" s="110">
        <f>'Office Minor'!D150</f>
        <v>157</v>
      </c>
      <c r="E329" s="110">
        <f>'Office Minor'!E150</f>
        <v>2633000</v>
      </c>
      <c r="F329" s="110">
        <f>'Office Minor'!F150</f>
        <v>789900000</v>
      </c>
      <c r="G329" s="110">
        <f>'Office Minor'!G150</f>
        <v>55073879</v>
      </c>
      <c r="H329" s="110">
        <f>'Office Minor'!H150</f>
        <v>3168</v>
      </c>
    </row>
    <row r="330" spans="1:8" s="557" customFormat="1" ht="16.5" customHeight="1">
      <c r="A330" s="143">
        <v>13</v>
      </c>
      <c r="B330" s="558" t="s">
        <v>95</v>
      </c>
      <c r="C330" s="67">
        <f>'Office Minor'!C176</f>
        <v>10</v>
      </c>
      <c r="D330" s="67">
        <f>'Office Minor'!D176</f>
        <v>10</v>
      </c>
      <c r="E330" s="67">
        <f>'Office Minor'!E176</f>
        <v>10400</v>
      </c>
      <c r="F330" s="67">
        <f>'Office Minor'!F176</f>
        <v>832000</v>
      </c>
      <c r="G330" s="67">
        <f>'Office Minor'!G176</f>
        <v>238815</v>
      </c>
      <c r="H330" s="67">
        <f>'Office Minor'!H176</f>
        <v>30</v>
      </c>
    </row>
    <row r="331" spans="1:8" s="557" customFormat="1" ht="16.5" customHeight="1">
      <c r="A331" s="143">
        <v>14</v>
      </c>
      <c r="B331" s="558" t="s">
        <v>141</v>
      </c>
      <c r="C331" s="435">
        <f>'Office Minor'!C199</f>
        <v>67</v>
      </c>
      <c r="D331" s="435">
        <f>'Office Minor'!D199</f>
        <v>68.68</v>
      </c>
      <c r="E331" s="435">
        <f>'Office Minor'!E199</f>
        <v>40981</v>
      </c>
      <c r="F331" s="435">
        <f>'Office Minor'!F199</f>
        <v>2049050</v>
      </c>
      <c r="G331" s="435">
        <f>'Office Minor'!G199</f>
        <v>19732265</v>
      </c>
      <c r="H331" s="435">
        <f>'Office Minor'!H199</f>
        <v>536</v>
      </c>
    </row>
    <row r="332" spans="1:8" s="557" customFormat="1" ht="16.5" customHeight="1">
      <c r="A332" s="143">
        <v>15</v>
      </c>
      <c r="B332" s="558" t="s">
        <v>103</v>
      </c>
      <c r="C332" s="192">
        <f>'Office Minor'!C227</f>
        <v>8</v>
      </c>
      <c r="D332" s="192">
        <f>'Office Minor'!D227</f>
        <v>8</v>
      </c>
      <c r="E332" s="192">
        <f>'Office Minor'!E227</f>
        <v>44100</v>
      </c>
      <c r="F332" s="192">
        <f>'Office Minor'!F227</f>
        <v>7938000</v>
      </c>
      <c r="G332" s="192">
        <f>'Office Minor'!G227</f>
        <v>600300</v>
      </c>
      <c r="H332" s="192">
        <f>'Office Minor'!H227</f>
        <v>0</v>
      </c>
    </row>
    <row r="333" spans="1:8" s="557" customFormat="1" ht="16.5" customHeight="1">
      <c r="A333" s="143">
        <v>16</v>
      </c>
      <c r="B333" s="558" t="s">
        <v>300</v>
      </c>
      <c r="C333" s="192">
        <f>'Office Minor'!C215</f>
        <v>156</v>
      </c>
      <c r="D333" s="192">
        <f>'Office Minor'!D215</f>
        <v>121.95</v>
      </c>
      <c r="E333" s="192">
        <f>'Office Minor'!E215</f>
        <v>3936998</v>
      </c>
      <c r="F333" s="192">
        <f>'Office Minor'!F215</f>
        <v>688974650</v>
      </c>
      <c r="G333" s="192">
        <f>'Office Minor'!G215</f>
        <v>90658360</v>
      </c>
      <c r="H333" s="192">
        <f>'Office Minor'!H215</f>
        <v>11</v>
      </c>
    </row>
    <row r="334" spans="1:8" s="557" customFormat="1" ht="16.5" customHeight="1">
      <c r="A334" s="143">
        <v>17</v>
      </c>
      <c r="B334" s="558" t="s">
        <v>109</v>
      </c>
      <c r="C334" s="110">
        <f>'Office Minor'!C250</f>
        <v>104</v>
      </c>
      <c r="D334" s="110">
        <f>'Office Minor'!D250</f>
        <v>217.85</v>
      </c>
      <c r="E334" s="110">
        <f>'Office Minor'!E250</f>
        <v>160198</v>
      </c>
      <c r="F334" s="110">
        <f>'Office Minor'!F250</f>
        <v>36845540</v>
      </c>
      <c r="G334" s="110">
        <f>'Office Minor'!G250</f>
        <v>50392958</v>
      </c>
      <c r="H334" s="110">
        <f>'Office Minor'!H250</f>
        <v>360</v>
      </c>
    </row>
    <row r="335" spans="1:8" s="557" customFormat="1" ht="16.5" customHeight="1">
      <c r="A335" s="143">
        <v>18</v>
      </c>
      <c r="B335" s="558" t="s">
        <v>133</v>
      </c>
      <c r="C335" s="192">
        <f>'Office Minor'!C265</f>
        <v>27</v>
      </c>
      <c r="D335" s="192">
        <f>'Office Minor'!D265</f>
        <v>169.73</v>
      </c>
      <c r="E335" s="192">
        <f>'Office Minor'!E265</f>
        <v>113896</v>
      </c>
      <c r="F335" s="192">
        <f>'Office Minor'!F265</f>
        <v>14237000</v>
      </c>
      <c r="G335" s="192">
        <f>'Office Minor'!G265</f>
        <v>292802</v>
      </c>
      <c r="H335" s="192">
        <f>'Office Minor'!H265</f>
        <v>150</v>
      </c>
    </row>
    <row r="336" spans="1:8" s="557" customFormat="1" ht="16.5" customHeight="1">
      <c r="A336" s="143">
        <v>19</v>
      </c>
      <c r="B336" s="558" t="s">
        <v>152</v>
      </c>
      <c r="C336" s="110">
        <f>'Office Minor'!C276</f>
        <v>12</v>
      </c>
      <c r="D336" s="110">
        <f>'Office Minor'!D276</f>
        <v>12.28</v>
      </c>
      <c r="E336" s="110">
        <f>'Office Minor'!E276</f>
        <v>139231.57</v>
      </c>
      <c r="F336" s="110">
        <f>'Office Minor'!F276</f>
        <v>20884734.78</v>
      </c>
      <c r="G336" s="110">
        <f>'Office Minor'!G276</f>
        <v>3202326</v>
      </c>
      <c r="H336" s="110">
        <f>'Office Minor'!H276</f>
        <v>85</v>
      </c>
    </row>
    <row r="337" spans="1:8" s="557" customFormat="1" ht="16.5" customHeight="1">
      <c r="A337" s="143">
        <v>20</v>
      </c>
      <c r="B337" s="558" t="s">
        <v>104</v>
      </c>
      <c r="C337" s="67">
        <f>'Office Minor'!C289</f>
        <v>107</v>
      </c>
      <c r="D337" s="67">
        <f>'Office Minor'!D289</f>
        <v>107</v>
      </c>
      <c r="E337" s="67">
        <f>'Office Minor'!E289</f>
        <v>872434</v>
      </c>
      <c r="F337" s="67">
        <f>'Office Minor'!F289</f>
        <v>95049780</v>
      </c>
      <c r="G337" s="67">
        <f>'Office Minor'!G289</f>
        <v>20165282</v>
      </c>
      <c r="H337" s="67">
        <f>'Office Minor'!H289</f>
        <v>655</v>
      </c>
    </row>
    <row r="338" spans="1:8" s="557" customFormat="1" ht="16.5" customHeight="1">
      <c r="A338" s="143">
        <v>21</v>
      </c>
      <c r="B338" s="558" t="s">
        <v>153</v>
      </c>
      <c r="C338" s="67">
        <f>'Office Minor'!C318</f>
        <v>38</v>
      </c>
      <c r="D338" s="67">
        <f>'Office Minor'!D318</f>
        <v>40</v>
      </c>
      <c r="E338" s="67">
        <f>'Office Minor'!E318</f>
        <v>539913.91</v>
      </c>
      <c r="F338" s="67">
        <f>'Office Minor'!F318</f>
        <v>12892608.3</v>
      </c>
      <c r="G338" s="67">
        <f>'Office Minor'!G318</f>
        <v>10108200</v>
      </c>
      <c r="H338" s="67">
        <f>'Office Minor'!H318</f>
        <v>140</v>
      </c>
    </row>
    <row r="339" spans="1:8" s="557" customFormat="1" ht="16.5" customHeight="1">
      <c r="A339" s="143">
        <v>22</v>
      </c>
      <c r="B339" s="558" t="s">
        <v>86</v>
      </c>
      <c r="C339" s="110">
        <f>'Office Minor'!C331</f>
        <v>758</v>
      </c>
      <c r="D339" s="110">
        <f>'Office Minor'!D331</f>
        <v>761.56</v>
      </c>
      <c r="E339" s="110">
        <f>'Office Minor'!E331</f>
        <v>15540000</v>
      </c>
      <c r="F339" s="110">
        <f>'Office Minor'!F331</f>
        <v>1554000000</v>
      </c>
      <c r="G339" s="110">
        <f>'Office Minor'!G331</f>
        <v>507295000</v>
      </c>
      <c r="H339" s="110">
        <f>'Office Minor'!H331</f>
        <v>9700</v>
      </c>
    </row>
    <row r="340" spans="1:8" s="557" customFormat="1" ht="16.5" customHeight="1">
      <c r="A340" s="143">
        <v>23</v>
      </c>
      <c r="B340" s="558" t="s">
        <v>96</v>
      </c>
      <c r="C340" s="67">
        <f>'Office Minor'!C354</f>
        <v>244</v>
      </c>
      <c r="D340" s="67">
        <f>'Office Minor'!D354</f>
        <v>248.5</v>
      </c>
      <c r="E340" s="67">
        <f>'Office Minor'!E354</f>
        <v>289739</v>
      </c>
      <c r="F340" s="67">
        <f>'Office Minor'!F354</f>
        <v>52153020</v>
      </c>
      <c r="G340" s="67">
        <f>'Office Minor'!G354</f>
        <v>41460607</v>
      </c>
      <c r="H340" s="67">
        <f>'Office Minor'!H354</f>
        <v>1370</v>
      </c>
    </row>
    <row r="341" spans="1:8" s="557" customFormat="1" ht="16.5" customHeight="1">
      <c r="A341" s="143">
        <v>24</v>
      </c>
      <c r="B341" s="558" t="s">
        <v>127</v>
      </c>
      <c r="C341" s="272">
        <f>'Office Minor'!C366</f>
        <v>19</v>
      </c>
      <c r="D341" s="272">
        <f>'Office Minor'!D366</f>
        <v>19.5</v>
      </c>
      <c r="E341" s="272">
        <f>'Office Minor'!E366</f>
        <v>1211686</v>
      </c>
      <c r="F341" s="272">
        <f>'Office Minor'!F366</f>
        <v>339272080</v>
      </c>
      <c r="G341" s="272">
        <f>'Office Minor'!G366</f>
        <v>87555000</v>
      </c>
      <c r="H341" s="272">
        <f>'Office Minor'!H366</f>
        <v>1420</v>
      </c>
    </row>
    <row r="342" spans="1:8" s="557" customFormat="1" ht="16.5" customHeight="1">
      <c r="A342" s="143">
        <v>25</v>
      </c>
      <c r="B342" s="558" t="s">
        <v>142</v>
      </c>
      <c r="C342" s="118">
        <f>'Office Minor'!C384</f>
        <v>398</v>
      </c>
      <c r="D342" s="118">
        <f>'Office Minor'!D384</f>
        <v>567.73</v>
      </c>
      <c r="E342" s="118">
        <f>'Office Minor'!E384</f>
        <v>9911736</v>
      </c>
      <c r="F342" s="118">
        <f>'Office Minor'!F384</f>
        <v>2973520800</v>
      </c>
      <c r="G342" s="118">
        <f>'Office Minor'!G384</f>
        <v>297352000</v>
      </c>
      <c r="H342" s="118">
        <f>'Office Minor'!H384</f>
        <v>2000</v>
      </c>
    </row>
    <row r="343" spans="1:8" s="557" customFormat="1" ht="16.5" customHeight="1">
      <c r="A343" s="143">
        <v>26</v>
      </c>
      <c r="B343" s="558" t="s">
        <v>117</v>
      </c>
      <c r="C343" s="191">
        <f>'Office Minor'!C403</f>
        <v>85</v>
      </c>
      <c r="D343" s="191">
        <f>'Office Minor'!D403</f>
        <v>85</v>
      </c>
      <c r="E343" s="191">
        <f>'Office Minor'!E403</f>
        <v>1238602</v>
      </c>
      <c r="F343" s="191">
        <f>'Office Minor'!F403</f>
        <v>92895150</v>
      </c>
      <c r="G343" s="191">
        <f>'Office Minor'!G403</f>
        <v>25287000</v>
      </c>
      <c r="H343" s="191">
        <f>'Office Minor'!H403</f>
        <v>640</v>
      </c>
    </row>
    <row r="344" spans="1:8" s="557" customFormat="1" ht="16.5" customHeight="1">
      <c r="A344" s="143">
        <v>27</v>
      </c>
      <c r="B344" s="582" t="s">
        <v>135</v>
      </c>
      <c r="C344" s="143">
        <f>'Office Minor'!C415</f>
        <v>90</v>
      </c>
      <c r="D344" s="143">
        <f>'Office Minor'!D415</f>
        <v>183.45</v>
      </c>
      <c r="E344" s="143">
        <f>'Office Minor'!E415</f>
        <v>7141217</v>
      </c>
      <c r="F344" s="143">
        <f>'Office Minor'!F415</f>
        <v>2142365100</v>
      </c>
      <c r="G344" s="143">
        <f>'Office Minor'!G415</f>
        <v>37915000</v>
      </c>
      <c r="H344" s="143">
        <f>'Office Minor'!H415</f>
        <v>1500</v>
      </c>
    </row>
    <row r="345" spans="1:8" s="557" customFormat="1" ht="16.5" customHeight="1">
      <c r="A345" s="143">
        <v>28</v>
      </c>
      <c r="B345" s="558" t="s">
        <v>118</v>
      </c>
      <c r="C345" s="198">
        <f>'Office Minor'!C432</f>
        <v>72</v>
      </c>
      <c r="D345" s="198">
        <f>'Office Minor'!D432</f>
        <v>72</v>
      </c>
      <c r="E345" s="198">
        <f>'Office Minor'!E432</f>
        <v>5327496</v>
      </c>
      <c r="F345" s="198">
        <f>'Office Minor'!F432</f>
        <v>1065499200</v>
      </c>
      <c r="G345" s="198">
        <f>'Office Minor'!G432</f>
        <v>43068000</v>
      </c>
      <c r="H345" s="198">
        <f>'Office Minor'!H432</f>
        <v>222</v>
      </c>
    </row>
    <row r="346" spans="1:8" s="557" customFormat="1" ht="16.5" customHeight="1">
      <c r="A346" s="143">
        <v>29</v>
      </c>
      <c r="B346" s="558" t="s">
        <v>87</v>
      </c>
      <c r="C346" s="67">
        <f>'Office Minor'!C445</f>
        <v>242</v>
      </c>
      <c r="D346" s="67">
        <f>'Office Minor'!D445</f>
        <v>260.827</v>
      </c>
      <c r="E346" s="67">
        <f>'Office Minor'!E445</f>
        <v>5674033.33</v>
      </c>
      <c r="F346" s="67">
        <f>'Office Minor'!F445</f>
        <v>680884000</v>
      </c>
      <c r="G346" s="67">
        <f>'Office Minor'!G445</f>
        <v>179400000</v>
      </c>
      <c r="H346" s="67">
        <f>'Office Minor'!H445</f>
        <v>600</v>
      </c>
    </row>
    <row r="347" spans="1:8" s="557" customFormat="1" ht="16.5" customHeight="1">
      <c r="A347" s="143">
        <v>30</v>
      </c>
      <c r="B347" s="558" t="s">
        <v>123</v>
      </c>
      <c r="C347" s="110">
        <f>'Office Minor'!C467</f>
        <v>159</v>
      </c>
      <c r="D347" s="110">
        <f>'Office Minor'!D467</f>
        <v>159.05</v>
      </c>
      <c r="E347" s="110">
        <f>'Office Minor'!E467</f>
        <v>268374</v>
      </c>
      <c r="F347" s="110">
        <f>'Office Minor'!F467</f>
        <v>26837400</v>
      </c>
      <c r="G347" s="110">
        <f>'Office Minor'!G467</f>
        <v>9062000</v>
      </c>
      <c r="H347" s="110">
        <f>'Office Minor'!H467</f>
        <v>900</v>
      </c>
    </row>
    <row r="348" spans="1:8" s="557" customFormat="1" ht="16.5" customHeight="1">
      <c r="A348" s="143">
        <v>31</v>
      </c>
      <c r="B348" s="558" t="s">
        <v>106</v>
      </c>
      <c r="C348" s="67">
        <f>'Office Minor'!C476</f>
        <v>293</v>
      </c>
      <c r="D348" s="67">
        <f>'Office Minor'!D476</f>
        <v>291.85</v>
      </c>
      <c r="E348" s="67">
        <f>'Office Minor'!E476</f>
        <v>786813</v>
      </c>
      <c r="F348" s="67">
        <f>'Office Minor'!F476</f>
        <v>55076910</v>
      </c>
      <c r="G348" s="67">
        <f>'Office Minor'!G476</f>
        <v>93988000</v>
      </c>
      <c r="H348" s="67">
        <f>'Office Minor'!H476</f>
        <v>4764</v>
      </c>
    </row>
    <row r="349" spans="1:8" s="557" customFormat="1" ht="16.5" customHeight="1">
      <c r="A349" s="143">
        <v>32</v>
      </c>
      <c r="B349" s="558" t="s">
        <v>88</v>
      </c>
      <c r="C349" s="143">
        <f>'Office Minor'!C493</f>
        <v>300</v>
      </c>
      <c r="D349" s="143">
        <f>'Office Minor'!D493</f>
        <v>300</v>
      </c>
      <c r="E349" s="143">
        <f>'Office Minor'!E493</f>
        <v>6840089</v>
      </c>
      <c r="F349" s="143">
        <f>'Office Minor'!F493</f>
        <v>1710022250</v>
      </c>
      <c r="G349" s="143">
        <f>'Office Minor'!G493</f>
        <v>170803000</v>
      </c>
      <c r="H349" s="143">
        <f>'Office Minor'!H493</f>
        <v>0</v>
      </c>
    </row>
    <row r="350" spans="1:8" s="557" customFormat="1" ht="16.5" customHeight="1">
      <c r="A350" s="143">
        <v>33</v>
      </c>
      <c r="B350" s="558" t="s">
        <v>107</v>
      </c>
      <c r="C350" s="67">
        <f>'Office Minor'!C508</f>
        <v>4</v>
      </c>
      <c r="D350" s="67">
        <f>'Office Minor'!D508</f>
        <v>4</v>
      </c>
      <c r="E350" s="67">
        <f>'Office Minor'!E508</f>
        <v>1624.945</v>
      </c>
      <c r="F350" s="67">
        <f>'Office Minor'!F508</f>
        <v>64997.8</v>
      </c>
      <c r="G350" s="67">
        <f>'Office Minor'!G508</f>
        <v>79436</v>
      </c>
      <c r="H350" s="67">
        <f>'Office Minor'!H508</f>
        <v>4</v>
      </c>
    </row>
    <row r="351" spans="1:8" s="557" customFormat="1" ht="16.5" customHeight="1">
      <c r="A351" s="143">
        <v>34</v>
      </c>
      <c r="B351" s="204" t="s">
        <v>110</v>
      </c>
      <c r="C351" s="110">
        <f>'Office Minor'!C525</f>
        <v>14</v>
      </c>
      <c r="D351" s="110">
        <f>'Office Minor'!D525</f>
        <v>16</v>
      </c>
      <c r="E351" s="110">
        <f>'Office Minor'!E525</f>
        <v>0</v>
      </c>
      <c r="F351" s="110">
        <f>'Office Minor'!F525</f>
        <v>0</v>
      </c>
      <c r="G351" s="110">
        <f>'Office Minor'!G525</f>
        <v>12910000</v>
      </c>
      <c r="H351" s="110">
        <f>'Office Minor'!H525</f>
        <v>0</v>
      </c>
    </row>
    <row r="352" spans="1:8" s="557" customFormat="1" ht="16.5" customHeight="1">
      <c r="A352" s="143">
        <v>35</v>
      </c>
      <c r="B352" s="558" t="s">
        <v>97</v>
      </c>
      <c r="C352" s="67">
        <f>'Office Minor'!C541</f>
        <v>24</v>
      </c>
      <c r="D352" s="67">
        <f>'Office Minor'!D541</f>
        <v>24</v>
      </c>
      <c r="E352" s="67">
        <f>'Office Minor'!E541</f>
        <v>100826</v>
      </c>
      <c r="F352" s="67">
        <f>'Office Minor'!F541</f>
        <v>8066080</v>
      </c>
      <c r="G352" s="67">
        <f>'Office Minor'!G541</f>
        <v>2353200</v>
      </c>
      <c r="H352" s="67">
        <f>'Office Minor'!H541</f>
        <v>2385</v>
      </c>
    </row>
    <row r="353" spans="1:8" s="557" customFormat="1" ht="16.5" customHeight="1">
      <c r="A353" s="143">
        <v>36</v>
      </c>
      <c r="B353" s="558" t="s">
        <v>89</v>
      </c>
      <c r="C353" s="110">
        <f>'Office Minor'!C553</f>
        <v>35</v>
      </c>
      <c r="D353" s="110">
        <f>'Office Minor'!D553</f>
        <v>35.95</v>
      </c>
      <c r="E353" s="110">
        <f>'Office Minor'!E553</f>
        <v>606500</v>
      </c>
      <c r="F353" s="110">
        <f>'Office Minor'!F553</f>
        <v>30325000</v>
      </c>
      <c r="G353" s="110">
        <f>'Office Minor'!G553</f>
        <v>16584000</v>
      </c>
      <c r="H353" s="110">
        <f>'Office Minor'!H553</f>
        <v>1503</v>
      </c>
    </row>
    <row r="354" spans="1:8" s="557" customFormat="1" ht="16.5" customHeight="1">
      <c r="A354" s="143">
        <v>37</v>
      </c>
      <c r="B354" s="558" t="s">
        <v>119</v>
      </c>
      <c r="C354" s="192">
        <f>'Office Minor'!C569</f>
        <v>9</v>
      </c>
      <c r="D354" s="192">
        <f>'Office Minor'!D569</f>
        <v>9</v>
      </c>
      <c r="E354" s="192">
        <f>'Office Minor'!E569</f>
        <v>68720</v>
      </c>
      <c r="F354" s="192">
        <f>'Office Minor'!F569</f>
        <v>20616000</v>
      </c>
      <c r="G354" s="192">
        <f>'Office Minor'!G569</f>
        <v>4367000</v>
      </c>
      <c r="H354" s="192">
        <f>'Office Minor'!H569</f>
        <v>6</v>
      </c>
    </row>
    <row r="355" spans="1:8" s="557" customFormat="1" ht="16.5" customHeight="1">
      <c r="A355" s="143">
        <v>38</v>
      </c>
      <c r="B355" s="23" t="s">
        <v>315</v>
      </c>
      <c r="C355" s="192">
        <f>'Office Minor'!C589</f>
        <v>165</v>
      </c>
      <c r="D355" s="192">
        <f>'Office Minor'!D589</f>
        <v>168.86</v>
      </c>
      <c r="E355" s="192">
        <f>'Office Minor'!E589</f>
        <v>7400670.497</v>
      </c>
      <c r="F355" s="192">
        <f>'Office Minor'!F589</f>
        <v>222020114.913</v>
      </c>
      <c r="G355" s="192">
        <f>'Office Minor'!G589</f>
        <v>223609000</v>
      </c>
      <c r="H355" s="192">
        <f>'Office Minor'!H589</f>
        <v>2500</v>
      </c>
    </row>
    <row r="356" spans="1:8" s="557" customFormat="1" ht="16.5" customHeight="1">
      <c r="A356" s="143">
        <v>39</v>
      </c>
      <c r="B356" s="558" t="s">
        <v>126</v>
      </c>
      <c r="C356" s="110">
        <f>'Office Minor'!C579</f>
        <v>6</v>
      </c>
      <c r="D356" s="110">
        <f>'Office Minor'!D579</f>
        <v>6</v>
      </c>
      <c r="E356" s="110">
        <f>'Office Minor'!E579</f>
        <v>10193.478</v>
      </c>
      <c r="F356" s="110">
        <f>'Office Minor'!F579</f>
        <v>1019447.8</v>
      </c>
      <c r="G356" s="110">
        <f>'Office Minor'!G579</f>
        <v>234450</v>
      </c>
      <c r="H356" s="110">
        <f>'Office Minor'!H579</f>
        <v>30</v>
      </c>
    </row>
    <row r="357" spans="1:8" s="557" customFormat="1" ht="16.5" customHeight="1">
      <c r="A357" s="143">
        <v>40</v>
      </c>
      <c r="B357" s="572" t="s">
        <v>299</v>
      </c>
      <c r="C357" s="110">
        <f>'Office Minor'!C634</f>
        <v>36</v>
      </c>
      <c r="D357" s="110">
        <f>'Office Minor'!D634</f>
        <v>36</v>
      </c>
      <c r="E357" s="110">
        <f>'Office Minor'!E634</f>
        <v>349295</v>
      </c>
      <c r="F357" s="110">
        <f>'Office Minor'!F634</f>
        <v>25149240</v>
      </c>
      <c r="G357" s="110">
        <f>'Office Minor'!G634</f>
        <v>7777741</v>
      </c>
      <c r="H357" s="110">
        <f>'Office Minor'!H634</f>
        <v>190</v>
      </c>
    </row>
    <row r="358" spans="1:8" s="557" customFormat="1" ht="16.5" customHeight="1">
      <c r="A358" s="143">
        <v>41</v>
      </c>
      <c r="B358" s="558" t="s">
        <v>98</v>
      </c>
      <c r="C358" s="110">
        <f>'Office Minor'!C605</f>
        <v>3</v>
      </c>
      <c r="D358" s="110">
        <f>'Office Minor'!D605</f>
        <v>4</v>
      </c>
      <c r="E358" s="110">
        <f>'Office Minor'!E605</f>
        <v>2500</v>
      </c>
      <c r="F358" s="110">
        <f>'Office Minor'!F605</f>
        <v>250000</v>
      </c>
      <c r="G358" s="110">
        <f>'Office Minor'!G605</f>
        <v>82000</v>
      </c>
      <c r="H358" s="110">
        <f>'Office Minor'!H605</f>
        <v>20</v>
      </c>
    </row>
    <row r="359" spans="1:8" s="557" customFormat="1" ht="16.5" customHeight="1">
      <c r="A359" s="143">
        <v>42</v>
      </c>
      <c r="B359" s="558" t="s">
        <v>124</v>
      </c>
      <c r="C359" s="118">
        <f>'Office Minor'!C619</f>
        <v>122</v>
      </c>
      <c r="D359" s="118">
        <f>'Office Minor'!D619</f>
        <v>121.239</v>
      </c>
      <c r="E359" s="118">
        <f>'Office Minor'!E619</f>
        <v>231114</v>
      </c>
      <c r="F359" s="118">
        <f>'Office Minor'!F619</f>
        <v>69334200</v>
      </c>
      <c r="G359" s="118">
        <f>'Office Minor'!G619</f>
        <v>5927000</v>
      </c>
      <c r="H359" s="118">
        <f>'Office Minor'!H619</f>
        <v>1400</v>
      </c>
    </row>
    <row r="360" spans="1:8" s="557" customFormat="1" ht="16.5" customHeight="1">
      <c r="A360" s="143">
        <v>43</v>
      </c>
      <c r="B360" s="558" t="s">
        <v>99</v>
      </c>
      <c r="C360" s="250">
        <f>'Office Minor'!C651</f>
        <v>148</v>
      </c>
      <c r="D360" s="250">
        <f>'Office Minor'!D651</f>
        <v>148</v>
      </c>
      <c r="E360" s="250">
        <f>'Office Minor'!E651</f>
        <v>1060148</v>
      </c>
      <c r="F360" s="250">
        <f>'Office Minor'!F651</f>
        <v>265037000</v>
      </c>
      <c r="G360" s="250">
        <f>'Office Minor'!G651</f>
        <v>104054934</v>
      </c>
      <c r="H360" s="250">
        <f>'Office Minor'!H651</f>
        <v>315</v>
      </c>
    </row>
    <row r="361" spans="1:8" s="557" customFormat="1" ht="16.5" customHeight="1">
      <c r="A361" s="143">
        <v>44</v>
      </c>
      <c r="B361" s="558" t="s">
        <v>138</v>
      </c>
      <c r="C361" s="118">
        <f>'Office Minor'!C686</f>
        <v>183</v>
      </c>
      <c r="D361" s="118">
        <f>'Office Minor'!D686</f>
        <v>205</v>
      </c>
      <c r="E361" s="118">
        <f>'Office Minor'!E686</f>
        <v>2385640</v>
      </c>
      <c r="F361" s="118">
        <f>'Office Minor'!F686</f>
        <v>477128000</v>
      </c>
      <c r="G361" s="118">
        <f>'Office Minor'!G686</f>
        <v>39507000</v>
      </c>
      <c r="H361" s="118">
        <f>'Office Minor'!H686</f>
        <v>1550</v>
      </c>
    </row>
    <row r="362" spans="1:8" s="557" customFormat="1" ht="16.5" customHeight="1">
      <c r="A362" s="143">
        <v>45</v>
      </c>
      <c r="B362" s="558" t="s">
        <v>115</v>
      </c>
      <c r="C362" s="67">
        <f>'Office Minor'!C707</f>
        <v>64</v>
      </c>
      <c r="D362" s="67">
        <f>'Office Minor'!D707</f>
        <v>58.92</v>
      </c>
      <c r="E362" s="67">
        <f>'Office Minor'!E707</f>
        <v>103703</v>
      </c>
      <c r="F362" s="67">
        <f>'Office Minor'!F707</f>
        <v>5185150</v>
      </c>
      <c r="G362" s="67">
        <f>'Office Minor'!G707</f>
        <v>2800000</v>
      </c>
      <c r="H362" s="67">
        <f>'Office Minor'!H707</f>
        <v>155</v>
      </c>
    </row>
    <row r="363" spans="1:8" s="557" customFormat="1" ht="16.5" customHeight="1">
      <c r="A363" s="143">
        <v>46</v>
      </c>
      <c r="B363" s="558" t="s">
        <v>82</v>
      </c>
      <c r="C363" s="110">
        <f>'Office Minor'!C726</f>
        <v>143</v>
      </c>
      <c r="D363" s="110">
        <f>'Office Minor'!D726</f>
        <v>153.3</v>
      </c>
      <c r="E363" s="110">
        <f>'Office Minor'!E726</f>
        <v>2418957</v>
      </c>
      <c r="F363" s="110">
        <f>'Office Minor'!F726</f>
        <v>1088530650</v>
      </c>
      <c r="G363" s="110">
        <f>'Office Minor'!G726</f>
        <v>114194820</v>
      </c>
      <c r="H363" s="110">
        <f>'Office Minor'!H726</f>
        <v>685</v>
      </c>
    </row>
    <row r="364" spans="1:8" s="557" customFormat="1" ht="16.5" customHeight="1">
      <c r="A364" s="823" t="s">
        <v>49</v>
      </c>
      <c r="B364" s="824"/>
      <c r="C364" s="275">
        <f>SUM(C318:C363)</f>
        <v>5678</v>
      </c>
      <c r="D364" s="554">
        <f>SUM(D318:D363)</f>
        <v>6228.8827</v>
      </c>
      <c r="E364" s="555">
        <f>SUM(E318:E363)</f>
        <v>129288156.89999999</v>
      </c>
      <c r="F364" s="555">
        <f>SUM(F318:F363)</f>
        <v>24125456797.593</v>
      </c>
      <c r="G364" s="555">
        <f>SUM(G318:G363)</f>
        <v>3221989396</v>
      </c>
      <c r="H364" s="555">
        <f>SUM(H318:H363)</f>
        <v>55288</v>
      </c>
    </row>
    <row r="365" spans="1:8" s="557" customFormat="1" ht="16.5" customHeight="1">
      <c r="A365" s="580"/>
      <c r="B365" s="580"/>
      <c r="C365" s="580"/>
      <c r="D365" s="580"/>
      <c r="E365" s="580"/>
      <c r="F365" s="580"/>
      <c r="G365" s="580"/>
      <c r="H365" s="580"/>
    </row>
    <row r="366" spans="1:8" s="557" customFormat="1" ht="16.5" customHeight="1">
      <c r="A366" s="825" t="s">
        <v>36</v>
      </c>
      <c r="B366" s="825"/>
      <c r="C366" s="825"/>
      <c r="D366" s="825"/>
      <c r="E366" s="825"/>
      <c r="F366" s="825"/>
      <c r="G366" s="825"/>
      <c r="H366" s="825"/>
    </row>
    <row r="367" spans="1:8" s="557" customFormat="1" ht="16.5" customHeight="1">
      <c r="A367" s="826" t="s">
        <v>2</v>
      </c>
      <c r="B367" s="828" t="s">
        <v>76</v>
      </c>
      <c r="C367" s="264" t="s">
        <v>4</v>
      </c>
      <c r="D367" s="264" t="s">
        <v>5</v>
      </c>
      <c r="E367" s="264" t="s">
        <v>6</v>
      </c>
      <c r="F367" s="264" t="s">
        <v>7</v>
      </c>
      <c r="G367" s="264" t="s">
        <v>8</v>
      </c>
      <c r="H367" s="264" t="s">
        <v>9</v>
      </c>
    </row>
    <row r="368" spans="1:8" s="557" customFormat="1" ht="16.5" customHeight="1">
      <c r="A368" s="827"/>
      <c r="B368" s="829"/>
      <c r="C368" s="4" t="s">
        <v>10</v>
      </c>
      <c r="D368" s="4" t="s">
        <v>77</v>
      </c>
      <c r="E368" s="4" t="s">
        <v>78</v>
      </c>
      <c r="F368" s="57" t="s">
        <v>79</v>
      </c>
      <c r="G368" s="57" t="s">
        <v>79</v>
      </c>
      <c r="H368" s="4" t="s">
        <v>12</v>
      </c>
    </row>
    <row r="369" spans="1:8" s="557" customFormat="1" ht="16.5" customHeight="1">
      <c r="A369" s="143">
        <v>1</v>
      </c>
      <c r="B369" s="23" t="s">
        <v>80</v>
      </c>
      <c r="C369" s="143">
        <f>'Office Minor'!C158</f>
        <v>3</v>
      </c>
      <c r="D369" s="143">
        <f>'Office Minor'!D158</f>
        <v>121.38</v>
      </c>
      <c r="E369" s="143">
        <f>'Office Minor'!E158</f>
        <v>2350</v>
      </c>
      <c r="F369" s="143">
        <f>'Office Minor'!F158</f>
        <v>3055000</v>
      </c>
      <c r="G369" s="143">
        <f>'Office Minor'!G158</f>
        <v>689840</v>
      </c>
      <c r="H369" s="143">
        <f>'Office Minor'!H158</f>
        <v>15</v>
      </c>
    </row>
    <row r="370" spans="1:8" s="557" customFormat="1" ht="16.5" customHeight="1">
      <c r="A370" s="143">
        <v>2</v>
      </c>
      <c r="B370" s="572" t="s">
        <v>299</v>
      </c>
      <c r="C370" s="143">
        <f>'Office Minor'!C639</f>
        <v>7</v>
      </c>
      <c r="D370" s="143">
        <f>'Office Minor'!D639</f>
        <v>33.6</v>
      </c>
      <c r="E370" s="143">
        <f>'Office Minor'!E639</f>
        <v>3163</v>
      </c>
      <c r="F370" s="143">
        <f>'Office Minor'!F639</f>
        <v>6326000</v>
      </c>
      <c r="G370" s="143">
        <f>'Office Minor'!G639</f>
        <v>155715</v>
      </c>
      <c r="H370" s="143">
        <f>'Office Minor'!H639</f>
        <v>7</v>
      </c>
    </row>
    <row r="371" spans="1:8" s="557" customFormat="1" ht="16.5" customHeight="1">
      <c r="A371" s="143">
        <v>3</v>
      </c>
      <c r="B371" s="23" t="s">
        <v>86</v>
      </c>
      <c r="C371" s="143">
        <f>'Office Minor'!C343</f>
        <v>5</v>
      </c>
      <c r="D371" s="143">
        <f>'Office Minor'!D343</f>
        <v>53.13</v>
      </c>
      <c r="E371" s="143">
        <f>'Office Minor'!E343</f>
        <v>0</v>
      </c>
      <c r="F371" s="143">
        <f>'Office Minor'!F343</f>
        <v>0</v>
      </c>
      <c r="G371" s="143">
        <f>'Office Minor'!G343</f>
        <v>0</v>
      </c>
      <c r="H371" s="143">
        <f>'Office Minor'!H343</f>
        <v>0</v>
      </c>
    </row>
    <row r="372" spans="1:8" s="557" customFormat="1" ht="16.5" customHeight="1">
      <c r="A372" s="823" t="s">
        <v>49</v>
      </c>
      <c r="B372" s="824"/>
      <c r="C372" s="276">
        <f aca="true" t="shared" si="20" ref="C372:H372">SUM(C369:C371)</f>
        <v>15</v>
      </c>
      <c r="D372" s="277">
        <f t="shared" si="20"/>
        <v>208.10999999999999</v>
      </c>
      <c r="E372" s="278">
        <f t="shared" si="20"/>
        <v>5513</v>
      </c>
      <c r="F372" s="278">
        <f t="shared" si="20"/>
        <v>9381000</v>
      </c>
      <c r="G372" s="278">
        <f t="shared" si="20"/>
        <v>845555</v>
      </c>
      <c r="H372" s="276">
        <f t="shared" si="20"/>
        <v>22</v>
      </c>
    </row>
    <row r="373" spans="1:8" s="557" customFormat="1" ht="16.5" customHeight="1">
      <c r="A373" s="580"/>
      <c r="B373" s="580"/>
      <c r="C373" s="580"/>
      <c r="D373" s="580"/>
      <c r="E373" s="580"/>
      <c r="F373" s="580"/>
      <c r="G373" s="580"/>
      <c r="H373" s="580"/>
    </row>
    <row r="374" spans="1:8" s="557" customFormat="1" ht="16.5" customHeight="1">
      <c r="A374" s="825" t="s">
        <v>301</v>
      </c>
      <c r="B374" s="825"/>
      <c r="C374" s="825"/>
      <c r="D374" s="825"/>
      <c r="E374" s="825"/>
      <c r="F374" s="825"/>
      <c r="G374" s="825"/>
      <c r="H374" s="825"/>
    </row>
    <row r="375" spans="1:8" s="557" customFormat="1" ht="16.5" customHeight="1">
      <c r="A375" s="826" t="s">
        <v>2</v>
      </c>
      <c r="B375" s="828" t="s">
        <v>76</v>
      </c>
      <c r="C375" s="264" t="s">
        <v>4</v>
      </c>
      <c r="D375" s="264" t="s">
        <v>5</v>
      </c>
      <c r="E375" s="264" t="s">
        <v>6</v>
      </c>
      <c r="F375" s="264" t="s">
        <v>7</v>
      </c>
      <c r="G375" s="264" t="s">
        <v>8</v>
      </c>
      <c r="H375" s="264" t="s">
        <v>9</v>
      </c>
    </row>
    <row r="376" spans="1:8" s="557" customFormat="1" ht="16.5" customHeight="1">
      <c r="A376" s="827"/>
      <c r="B376" s="829"/>
      <c r="C376" s="4" t="s">
        <v>10</v>
      </c>
      <c r="D376" s="4" t="s">
        <v>77</v>
      </c>
      <c r="E376" s="4" t="s">
        <v>78</v>
      </c>
      <c r="F376" s="57" t="s">
        <v>79</v>
      </c>
      <c r="G376" s="57" t="s">
        <v>79</v>
      </c>
      <c r="H376" s="4" t="s">
        <v>12</v>
      </c>
    </row>
    <row r="377" spans="1:8" s="557" customFormat="1" ht="16.5" customHeight="1">
      <c r="A377" s="143">
        <v>1</v>
      </c>
      <c r="B377" s="23" t="s">
        <v>315</v>
      </c>
      <c r="C377" s="118">
        <f>'Office Minor'!C592</f>
        <v>3</v>
      </c>
      <c r="D377" s="118">
        <f>'Office Minor'!D592</f>
        <v>966.95</v>
      </c>
      <c r="E377" s="118">
        <f>'Office Minor'!E592</f>
        <v>0</v>
      </c>
      <c r="F377" s="118">
        <f>'Office Minor'!F592</f>
        <v>0</v>
      </c>
      <c r="G377" s="118">
        <f>'Office Minor'!G592</f>
        <v>1337000</v>
      </c>
      <c r="H377" s="118">
        <f>'Office Minor'!H592</f>
        <v>0</v>
      </c>
    </row>
    <row r="378" spans="1:8" s="557" customFormat="1" ht="16.5" customHeight="1">
      <c r="A378" s="143">
        <v>2</v>
      </c>
      <c r="B378" s="23" t="s">
        <v>135</v>
      </c>
      <c r="C378" s="143">
        <f>'Office Minor'!C414</f>
        <v>4</v>
      </c>
      <c r="D378" s="143">
        <f>'Office Minor'!D414</f>
        <v>87.5482</v>
      </c>
      <c r="E378" s="143">
        <f>'Office Minor'!E414</f>
        <v>1340</v>
      </c>
      <c r="F378" s="143">
        <f>'Office Minor'!F414</f>
        <v>804000</v>
      </c>
      <c r="G378" s="143">
        <f>'Office Minor'!G414</f>
        <v>134000</v>
      </c>
      <c r="H378" s="143">
        <f>'Office Minor'!H414</f>
        <v>20</v>
      </c>
    </row>
    <row r="379" spans="1:8" s="557" customFormat="1" ht="16.5" customHeight="1">
      <c r="A379" s="823" t="s">
        <v>49</v>
      </c>
      <c r="B379" s="824"/>
      <c r="C379" s="276">
        <f aca="true" t="shared" si="21" ref="C379:H379">SUM(C377:C378)</f>
        <v>7</v>
      </c>
      <c r="D379" s="277">
        <f t="shared" si="21"/>
        <v>1054.4982</v>
      </c>
      <c r="E379" s="278">
        <f t="shared" si="21"/>
        <v>1340</v>
      </c>
      <c r="F379" s="278">
        <f t="shared" si="21"/>
        <v>804000</v>
      </c>
      <c r="G379" s="278">
        <f t="shared" si="21"/>
        <v>1471000</v>
      </c>
      <c r="H379" s="276">
        <f t="shared" si="21"/>
        <v>20</v>
      </c>
    </row>
    <row r="380" spans="1:8" s="557" customFormat="1" ht="16.5" customHeight="1">
      <c r="A380" s="580"/>
      <c r="B380" s="580"/>
      <c r="C380" s="580"/>
      <c r="D380" s="580"/>
      <c r="E380" s="580"/>
      <c r="F380" s="580"/>
      <c r="G380" s="580"/>
      <c r="H380" s="580"/>
    </row>
    <row r="381" spans="1:8" s="557" customFormat="1" ht="16.5" customHeight="1">
      <c r="A381" s="840" t="s">
        <v>64</v>
      </c>
      <c r="B381" s="840"/>
      <c r="C381" s="840"/>
      <c r="D381" s="840"/>
      <c r="E381" s="840"/>
      <c r="F381" s="840"/>
      <c r="G381" s="840"/>
      <c r="H381" s="840"/>
    </row>
    <row r="382" spans="1:8" s="557" customFormat="1" ht="16.5" customHeight="1">
      <c r="A382" s="826" t="s">
        <v>2</v>
      </c>
      <c r="B382" s="828" t="s">
        <v>76</v>
      </c>
      <c r="C382" s="264" t="s">
        <v>4</v>
      </c>
      <c r="D382" s="264" t="s">
        <v>5</v>
      </c>
      <c r="E382" s="264" t="s">
        <v>6</v>
      </c>
      <c r="F382" s="264" t="s">
        <v>7</v>
      </c>
      <c r="G382" s="264" t="s">
        <v>8</v>
      </c>
      <c r="H382" s="264" t="s">
        <v>9</v>
      </c>
    </row>
    <row r="383" spans="1:8" s="557" customFormat="1" ht="16.5" customHeight="1">
      <c r="A383" s="827"/>
      <c r="B383" s="829"/>
      <c r="C383" s="4" t="s">
        <v>10</v>
      </c>
      <c r="D383" s="4" t="s">
        <v>51</v>
      </c>
      <c r="E383" s="4" t="s">
        <v>78</v>
      </c>
      <c r="F383" s="57" t="s">
        <v>79</v>
      </c>
      <c r="G383" s="57" t="s">
        <v>79</v>
      </c>
      <c r="H383" s="4" t="s">
        <v>12</v>
      </c>
    </row>
    <row r="384" spans="1:8" s="557" customFormat="1" ht="16.5" customHeight="1">
      <c r="A384" s="200">
        <v>1</v>
      </c>
      <c r="B384" s="201" t="s">
        <v>91</v>
      </c>
      <c r="C384" s="171">
        <f>'Office Minor'!C28</f>
        <v>0</v>
      </c>
      <c r="D384" s="171">
        <f>'Office Minor'!D28</f>
        <v>0</v>
      </c>
      <c r="E384" s="171">
        <f>'Office Minor'!E28</f>
        <v>578209</v>
      </c>
      <c r="F384" s="171">
        <f>'Office Minor'!F28</f>
        <v>20237315</v>
      </c>
      <c r="G384" s="171">
        <f>'Office Minor'!G28</f>
        <v>2023732</v>
      </c>
      <c r="H384" s="171">
        <f>'Office Minor'!H28</f>
        <v>25</v>
      </c>
    </row>
    <row r="385" spans="1:8" s="557" customFormat="1" ht="16.5" customHeight="1">
      <c r="A385" s="143">
        <v>2</v>
      </c>
      <c r="B385" s="581" t="s">
        <v>144</v>
      </c>
      <c r="C385" s="143">
        <f>'Office Minor'!C58</f>
        <v>0</v>
      </c>
      <c r="D385" s="143">
        <f>'Office Minor'!D58</f>
        <v>0</v>
      </c>
      <c r="E385" s="143">
        <f>'Office Minor'!E58</f>
        <v>48900</v>
      </c>
      <c r="F385" s="143">
        <f>'Office Minor'!F58</f>
        <v>2200500</v>
      </c>
      <c r="G385" s="143">
        <f>'Office Minor'!G58</f>
        <v>1349160</v>
      </c>
      <c r="H385" s="143">
        <f>'Office Minor'!H58</f>
        <v>610</v>
      </c>
    </row>
    <row r="386" spans="1:8" s="557" customFormat="1" ht="16.5" customHeight="1">
      <c r="A386" s="143">
        <v>3</v>
      </c>
      <c r="B386" s="558" t="s">
        <v>139</v>
      </c>
      <c r="C386" s="192">
        <f>'Office Minor'!C84</f>
        <v>0</v>
      </c>
      <c r="D386" s="192">
        <f>'Office Minor'!D84</f>
        <v>0</v>
      </c>
      <c r="E386" s="192">
        <f>'Office Minor'!E84</f>
        <v>962327</v>
      </c>
      <c r="F386" s="192">
        <f>'Office Minor'!F84</f>
        <v>67362890</v>
      </c>
      <c r="G386" s="192">
        <f>'Office Minor'!G84</f>
        <v>2887000</v>
      </c>
      <c r="H386" s="192">
        <f>'Office Minor'!H84</f>
        <v>0</v>
      </c>
    </row>
    <row r="387" spans="1:8" s="557" customFormat="1" ht="16.5" customHeight="1">
      <c r="A387" s="143">
        <v>4</v>
      </c>
      <c r="B387" s="558" t="s">
        <v>103</v>
      </c>
      <c r="C387" s="110">
        <f>'Office Minor'!C232</f>
        <v>0</v>
      </c>
      <c r="D387" s="110">
        <f>'Office Minor'!D232</f>
        <v>0</v>
      </c>
      <c r="E387" s="110">
        <f>'Office Minor'!E232</f>
        <v>229773</v>
      </c>
      <c r="F387" s="110">
        <f>'Office Minor'!F232</f>
        <v>25275030</v>
      </c>
      <c r="G387" s="110">
        <f>'Office Minor'!G232</f>
        <v>12831702</v>
      </c>
      <c r="H387" s="110">
        <f>'Office Minor'!H232</f>
        <v>0</v>
      </c>
    </row>
    <row r="388" spans="1:8" s="557" customFormat="1" ht="16.5" customHeight="1">
      <c r="A388" s="143">
        <v>5</v>
      </c>
      <c r="B388" s="558" t="s">
        <v>153</v>
      </c>
      <c r="C388" s="110">
        <f>'Office Minor'!C322</f>
        <v>0</v>
      </c>
      <c r="D388" s="110">
        <f>'Office Minor'!D322</f>
        <v>0</v>
      </c>
      <c r="E388" s="110">
        <f>'Office Minor'!E322</f>
        <v>559767</v>
      </c>
      <c r="F388" s="110">
        <f>'Office Minor'!F322</f>
        <v>13994175</v>
      </c>
      <c r="G388" s="110">
        <f>'Office Minor'!G322</f>
        <v>1679300</v>
      </c>
      <c r="H388" s="110">
        <f>'Office Minor'!H322</f>
        <v>0</v>
      </c>
    </row>
    <row r="389" spans="1:8" s="557" customFormat="1" ht="16.5" customHeight="1">
      <c r="A389" s="143">
        <v>6</v>
      </c>
      <c r="B389" s="558" t="s">
        <v>117</v>
      </c>
      <c r="C389" s="110">
        <f>'Office Minor'!C404</f>
        <v>7</v>
      </c>
      <c r="D389" s="110">
        <f>'Office Minor'!D404</f>
        <v>7</v>
      </c>
      <c r="E389" s="110">
        <f>'Office Minor'!E404</f>
        <v>0</v>
      </c>
      <c r="F389" s="110">
        <f>'Office Minor'!F404</f>
        <v>0</v>
      </c>
      <c r="G389" s="110">
        <f>'Office Minor'!G404</f>
        <v>71000</v>
      </c>
      <c r="H389" s="110">
        <f>'Office Minor'!H404</f>
        <v>0</v>
      </c>
    </row>
    <row r="390" spans="1:8" s="557" customFormat="1" ht="16.5" customHeight="1">
      <c r="A390" s="143">
        <v>7</v>
      </c>
      <c r="B390" s="558" t="s">
        <v>127</v>
      </c>
      <c r="C390" s="272">
        <f>'Office Minor'!C372</f>
        <v>0</v>
      </c>
      <c r="D390" s="272">
        <f>'Office Minor'!D372</f>
        <v>0</v>
      </c>
      <c r="E390" s="272">
        <f>'Office Minor'!E372</f>
        <v>1936878</v>
      </c>
      <c r="F390" s="272">
        <f>'Office Minor'!F372</f>
        <v>48421950</v>
      </c>
      <c r="G390" s="272">
        <f>'Office Minor'!G372</f>
        <v>2799000</v>
      </c>
      <c r="H390" s="272">
        <f>'Office Minor'!H372</f>
        <v>350</v>
      </c>
    </row>
    <row r="391" spans="1:8" s="557" customFormat="1" ht="16.5" customHeight="1">
      <c r="A391" s="143">
        <v>8</v>
      </c>
      <c r="B391" s="558" t="s">
        <v>135</v>
      </c>
      <c r="C391" s="110">
        <f>'Office Minor'!C420</f>
        <v>0</v>
      </c>
      <c r="D391" s="110">
        <f>'Office Minor'!D420</f>
        <v>0</v>
      </c>
      <c r="E391" s="110">
        <f>'Office Minor'!E420</f>
        <v>66667</v>
      </c>
      <c r="F391" s="110">
        <f>'Office Minor'!F420</f>
        <v>20000010</v>
      </c>
      <c r="G391" s="110">
        <f>'Office Minor'!G420</f>
        <v>2000000</v>
      </c>
      <c r="H391" s="110">
        <f>'Office Minor'!H420</f>
        <v>200</v>
      </c>
    </row>
    <row r="392" spans="1:8" s="557" customFormat="1" ht="16.5" customHeight="1">
      <c r="A392" s="143">
        <v>9</v>
      </c>
      <c r="B392" s="558" t="s">
        <v>118</v>
      </c>
      <c r="C392" s="67">
        <f>'Office Minor'!C436</f>
        <v>0</v>
      </c>
      <c r="D392" s="67">
        <f>'Office Minor'!D436</f>
        <v>0</v>
      </c>
      <c r="E392" s="67">
        <f>'Office Minor'!E436</f>
        <v>0</v>
      </c>
      <c r="F392" s="67">
        <f>'Office Minor'!F436</f>
        <v>0</v>
      </c>
      <c r="G392" s="67">
        <f>'Office Minor'!G436</f>
        <v>0</v>
      </c>
      <c r="H392" s="67">
        <f>'Office Minor'!H436</f>
        <v>0</v>
      </c>
    </row>
    <row r="393" spans="1:8" s="557" customFormat="1" ht="16.5" customHeight="1">
      <c r="A393" s="143">
        <v>10</v>
      </c>
      <c r="B393" s="204" t="s">
        <v>110</v>
      </c>
      <c r="C393" s="67">
        <f>'Office Minor'!C528</f>
        <v>0</v>
      </c>
      <c r="D393" s="67">
        <f>'Office Minor'!D528</f>
        <v>0</v>
      </c>
      <c r="E393" s="67">
        <f>'Office Minor'!E528</f>
        <v>0</v>
      </c>
      <c r="F393" s="67">
        <f>'Office Minor'!F528</f>
        <v>0</v>
      </c>
      <c r="G393" s="67">
        <f>'Office Minor'!G528</f>
        <v>3136000</v>
      </c>
      <c r="H393" s="67">
        <f>'Office Minor'!H528</f>
        <v>0</v>
      </c>
    </row>
    <row r="394" spans="1:8" s="557" customFormat="1" ht="16.5" customHeight="1">
      <c r="A394" s="823" t="s">
        <v>49</v>
      </c>
      <c r="B394" s="824"/>
      <c r="C394" s="275">
        <f aca="true" t="shared" si="22" ref="C394:H394">SUM(C384:C393)</f>
        <v>7</v>
      </c>
      <c r="D394" s="555">
        <f t="shared" si="22"/>
        <v>7</v>
      </c>
      <c r="E394" s="555">
        <f t="shared" si="22"/>
        <v>4382521</v>
      </c>
      <c r="F394" s="275">
        <f t="shared" si="22"/>
        <v>197491870</v>
      </c>
      <c r="G394" s="555">
        <f t="shared" si="22"/>
        <v>28776894</v>
      </c>
      <c r="H394" s="555">
        <f t="shared" si="22"/>
        <v>1185</v>
      </c>
    </row>
    <row r="395" spans="1:8" s="557" customFormat="1" ht="16.5" customHeight="1">
      <c r="A395" s="580"/>
      <c r="B395" s="580"/>
      <c r="C395" s="580"/>
      <c r="D395" s="580"/>
      <c r="E395" s="580"/>
      <c r="F395" s="580"/>
      <c r="G395" s="580"/>
      <c r="H395" s="580"/>
    </row>
    <row r="396" spans="1:8" s="557" customFormat="1" ht="16.5" customHeight="1">
      <c r="A396" s="840" t="s">
        <v>146</v>
      </c>
      <c r="B396" s="840"/>
      <c r="C396" s="840"/>
      <c r="D396" s="840"/>
      <c r="E396" s="840"/>
      <c r="F396" s="840"/>
      <c r="G396" s="840"/>
      <c r="H396" s="840"/>
    </row>
    <row r="397" spans="1:8" s="557" customFormat="1" ht="16.5" customHeight="1">
      <c r="A397" s="826" t="s">
        <v>2</v>
      </c>
      <c r="B397" s="828" t="s">
        <v>76</v>
      </c>
      <c r="C397" s="264" t="s">
        <v>4</v>
      </c>
      <c r="D397" s="264" t="s">
        <v>5</v>
      </c>
      <c r="E397" s="264" t="s">
        <v>6</v>
      </c>
      <c r="F397" s="264" t="s">
        <v>7</v>
      </c>
      <c r="G397" s="264" t="s">
        <v>8</v>
      </c>
      <c r="H397" s="264" t="s">
        <v>9</v>
      </c>
    </row>
    <row r="398" spans="1:8" s="557" customFormat="1" ht="16.5" customHeight="1">
      <c r="A398" s="827"/>
      <c r="B398" s="829"/>
      <c r="C398" s="4" t="s">
        <v>10</v>
      </c>
      <c r="D398" s="4" t="s">
        <v>51</v>
      </c>
      <c r="E398" s="4" t="s">
        <v>78</v>
      </c>
      <c r="F398" s="57" t="s">
        <v>79</v>
      </c>
      <c r="G398" s="57" t="s">
        <v>79</v>
      </c>
      <c r="H398" s="4" t="s">
        <v>12</v>
      </c>
    </row>
    <row r="399" spans="1:8" s="557" customFormat="1" ht="16.5" customHeight="1">
      <c r="A399" s="294">
        <v>1</v>
      </c>
      <c r="B399" s="202" t="s">
        <v>139</v>
      </c>
      <c r="C399" s="110">
        <f>'Office Minor'!C85</f>
        <v>0</v>
      </c>
      <c r="D399" s="110">
        <f>'Office Minor'!D85</f>
        <v>0</v>
      </c>
      <c r="E399" s="110">
        <f>'Office Minor'!E85</f>
        <v>292072</v>
      </c>
      <c r="F399" s="110">
        <f>'Office Minor'!F85</f>
        <v>73018000</v>
      </c>
      <c r="G399" s="110">
        <f>'Office Minor'!G85</f>
        <v>6718000</v>
      </c>
      <c r="H399" s="110">
        <f>'Office Minor'!H85</f>
        <v>0</v>
      </c>
    </row>
    <row r="400" spans="1:8" s="557" customFormat="1" ht="16.5" customHeight="1">
      <c r="A400" s="294">
        <v>2</v>
      </c>
      <c r="B400" s="558" t="s">
        <v>103</v>
      </c>
      <c r="C400" s="118">
        <f>'Office Minor'!C234+'Office Minor'!C235</f>
        <v>0</v>
      </c>
      <c r="D400" s="118">
        <f>'Office Minor'!D234+'Office Minor'!D235</f>
        <v>0</v>
      </c>
      <c r="E400" s="118">
        <f>'Office Minor'!E234+'Office Minor'!E235</f>
        <v>41232</v>
      </c>
      <c r="F400" s="118">
        <f>'Office Minor'!F234+'Office Minor'!F235</f>
        <v>5156880</v>
      </c>
      <c r="G400" s="118">
        <f>'Office Minor'!G234+'Office Minor'!G235</f>
        <v>2302600</v>
      </c>
      <c r="H400" s="118">
        <f>'Office Minor'!H234+'Office Minor'!H235</f>
        <v>0</v>
      </c>
    </row>
    <row r="401" spans="1:8" s="557" customFormat="1" ht="16.5" customHeight="1">
      <c r="A401" s="294">
        <v>3</v>
      </c>
      <c r="B401" s="581" t="s">
        <v>144</v>
      </c>
      <c r="C401" s="301">
        <f>'Office Minor'!C57</f>
        <v>0</v>
      </c>
      <c r="D401" s="301">
        <f>'Office Minor'!D57</f>
        <v>0</v>
      </c>
      <c r="E401" s="301">
        <f>'Office Minor'!E57</f>
        <v>180400</v>
      </c>
      <c r="F401" s="301">
        <f>'Office Minor'!F57</f>
        <v>22550000</v>
      </c>
      <c r="G401" s="301">
        <f>'Office Minor'!G57</f>
        <v>820850</v>
      </c>
      <c r="H401" s="301">
        <f>'Office Minor'!H57</f>
        <v>1511</v>
      </c>
    </row>
    <row r="402" spans="1:8" s="557" customFormat="1" ht="16.5" customHeight="1">
      <c r="A402" s="294">
        <v>4</v>
      </c>
      <c r="B402" s="558" t="s">
        <v>153</v>
      </c>
      <c r="C402" s="67">
        <f>'Office Minor'!C323</f>
        <v>0</v>
      </c>
      <c r="D402" s="67">
        <f>'Office Minor'!D323</f>
        <v>0</v>
      </c>
      <c r="E402" s="67">
        <f>'Office Minor'!E323</f>
        <v>1614237</v>
      </c>
      <c r="F402" s="67">
        <f>'Office Minor'!F323</f>
        <v>161423700</v>
      </c>
      <c r="G402" s="67">
        <f>'Office Minor'!G323</f>
        <v>31308800</v>
      </c>
      <c r="H402" s="67">
        <f>'Office Minor'!H323</f>
        <v>0</v>
      </c>
    </row>
    <row r="403" spans="1:8" s="557" customFormat="1" ht="16.5" customHeight="1">
      <c r="A403" s="294">
        <v>5</v>
      </c>
      <c r="B403" s="558" t="s">
        <v>127</v>
      </c>
      <c r="C403" s="272">
        <f>'Office Minor'!C371</f>
        <v>0</v>
      </c>
      <c r="D403" s="272">
        <f>'Office Minor'!D371</f>
        <v>0</v>
      </c>
      <c r="E403" s="272">
        <f>'Office Minor'!E371</f>
        <v>33180</v>
      </c>
      <c r="F403" s="272">
        <f>'Office Minor'!F371</f>
        <v>3318000</v>
      </c>
      <c r="G403" s="272">
        <f>'Office Minor'!G371</f>
        <v>800000</v>
      </c>
      <c r="H403" s="272">
        <f>'Office Minor'!H371</f>
        <v>125</v>
      </c>
    </row>
    <row r="404" spans="1:8" s="557" customFormat="1" ht="16.5" customHeight="1">
      <c r="A404" s="294">
        <v>6</v>
      </c>
      <c r="B404" s="558" t="s">
        <v>126</v>
      </c>
      <c r="C404" s="67">
        <f>'Office Minor'!C580</f>
        <v>0</v>
      </c>
      <c r="D404" s="67">
        <f>'Office Minor'!D580</f>
        <v>0</v>
      </c>
      <c r="E404" s="67">
        <f>'Office Minor'!E580</f>
        <v>111617.39</v>
      </c>
      <c r="F404" s="67">
        <f>'Office Minor'!F580</f>
        <v>11161739</v>
      </c>
      <c r="G404" s="67">
        <f>'Office Minor'!G580</f>
        <v>2567200</v>
      </c>
      <c r="H404" s="67">
        <f>'Office Minor'!H580</f>
        <v>0</v>
      </c>
    </row>
    <row r="405" spans="1:8" s="557" customFormat="1" ht="16.5" customHeight="1">
      <c r="A405" s="823" t="s">
        <v>49</v>
      </c>
      <c r="B405" s="824"/>
      <c r="C405" s="275">
        <f aca="true" t="shared" si="23" ref="C405:H405">SUM(C399:C404)</f>
        <v>0</v>
      </c>
      <c r="D405" s="555">
        <f t="shared" si="23"/>
        <v>0</v>
      </c>
      <c r="E405" s="555">
        <f t="shared" si="23"/>
        <v>2272738.39</v>
      </c>
      <c r="F405" s="555">
        <f t="shared" si="23"/>
        <v>276628319</v>
      </c>
      <c r="G405" s="555">
        <f t="shared" si="23"/>
        <v>44517450</v>
      </c>
      <c r="H405" s="555">
        <f t="shared" si="23"/>
        <v>1636</v>
      </c>
    </row>
    <row r="406" spans="1:8" s="557" customFormat="1" ht="16.5" customHeight="1">
      <c r="A406" s="580"/>
      <c r="B406" s="580"/>
      <c r="C406" s="580"/>
      <c r="D406" s="580"/>
      <c r="E406" s="580"/>
      <c r="F406" s="580"/>
      <c r="G406" s="580"/>
      <c r="H406" s="580"/>
    </row>
    <row r="407" spans="1:8" s="557" customFormat="1" ht="16.5" customHeight="1">
      <c r="A407" s="825" t="s">
        <v>120</v>
      </c>
      <c r="B407" s="825"/>
      <c r="C407" s="825"/>
      <c r="D407" s="825"/>
      <c r="E407" s="825"/>
      <c r="F407" s="825"/>
      <c r="G407" s="825"/>
      <c r="H407" s="825"/>
    </row>
    <row r="408" spans="1:8" s="557" customFormat="1" ht="16.5" customHeight="1">
      <c r="A408" s="826" t="s">
        <v>2</v>
      </c>
      <c r="B408" s="828" t="s">
        <v>76</v>
      </c>
      <c r="C408" s="264" t="s">
        <v>4</v>
      </c>
      <c r="D408" s="264" t="s">
        <v>5</v>
      </c>
      <c r="E408" s="264" t="s">
        <v>6</v>
      </c>
      <c r="F408" s="264" t="s">
        <v>7</v>
      </c>
      <c r="G408" s="264" t="s">
        <v>8</v>
      </c>
      <c r="H408" s="264" t="s">
        <v>9</v>
      </c>
    </row>
    <row r="409" spans="1:8" s="557" customFormat="1" ht="16.5" customHeight="1">
      <c r="A409" s="827"/>
      <c r="B409" s="829"/>
      <c r="C409" s="4" t="s">
        <v>10</v>
      </c>
      <c r="D409" s="4" t="s">
        <v>77</v>
      </c>
      <c r="E409" s="4" t="s">
        <v>78</v>
      </c>
      <c r="F409" s="57" t="s">
        <v>79</v>
      </c>
      <c r="G409" s="57" t="s">
        <v>79</v>
      </c>
      <c r="H409" s="4" t="s">
        <v>12</v>
      </c>
    </row>
    <row r="410" spans="1:8" s="557" customFormat="1" ht="16.5" customHeight="1">
      <c r="A410" s="143">
        <v>1</v>
      </c>
      <c r="B410" s="204" t="s">
        <v>153</v>
      </c>
      <c r="C410" s="143">
        <f>'Office Minor'!C316</f>
        <v>3</v>
      </c>
      <c r="D410" s="143">
        <f>'Office Minor'!D316</f>
        <v>14.75</v>
      </c>
      <c r="E410" s="143">
        <f>'Office Minor'!E316</f>
        <v>209.98</v>
      </c>
      <c r="F410" s="143">
        <f>'Office Minor'!F316</f>
        <v>83992</v>
      </c>
      <c r="G410" s="143">
        <f>'Office Minor'!G316</f>
        <v>9000</v>
      </c>
      <c r="H410" s="143">
        <f>'Office Minor'!H316</f>
        <v>5</v>
      </c>
    </row>
    <row r="411" spans="1:8" s="557" customFormat="1" ht="16.5" customHeight="1">
      <c r="A411" s="143">
        <v>2</v>
      </c>
      <c r="B411" s="204" t="s">
        <v>101</v>
      </c>
      <c r="C411" s="120">
        <f>'Office Minor'!C132</f>
        <v>1</v>
      </c>
      <c r="D411" s="120">
        <f>'Office Minor'!D132</f>
        <v>4</v>
      </c>
      <c r="E411" s="120">
        <f>'Office Minor'!E132</f>
        <v>2900</v>
      </c>
      <c r="F411" s="120">
        <f>'Office Minor'!F132</f>
        <v>870000</v>
      </c>
      <c r="G411" s="120">
        <f>'Office Minor'!G132</f>
        <v>54000</v>
      </c>
      <c r="H411" s="120">
        <f>'Office Minor'!H132</f>
        <v>4</v>
      </c>
    </row>
    <row r="412" spans="1:8" s="557" customFormat="1" ht="16.5" customHeight="1">
      <c r="A412" s="143">
        <v>3</v>
      </c>
      <c r="B412" s="204" t="s">
        <v>102</v>
      </c>
      <c r="C412" s="110">
        <f>'Office Minor'!C205</f>
        <v>4</v>
      </c>
      <c r="D412" s="110">
        <f>'Office Minor'!D205</f>
        <v>74.493</v>
      </c>
      <c r="E412" s="110">
        <f>'Office Minor'!E205</f>
        <v>9225</v>
      </c>
      <c r="F412" s="110">
        <f>'Office Minor'!F205</f>
        <v>2306250</v>
      </c>
      <c r="G412" s="110">
        <f>'Office Minor'!G205</f>
        <v>462000</v>
      </c>
      <c r="H412" s="110">
        <f>'Office Minor'!H205</f>
        <v>8</v>
      </c>
    </row>
    <row r="413" spans="1:8" s="557" customFormat="1" ht="16.5" customHeight="1">
      <c r="A413" s="143">
        <v>4</v>
      </c>
      <c r="B413" s="204" t="s">
        <v>82</v>
      </c>
      <c r="C413" s="143">
        <f>'Office Minor'!C733</f>
        <v>4</v>
      </c>
      <c r="D413" s="143">
        <f>'Office Minor'!D733</f>
        <v>137.2</v>
      </c>
      <c r="E413" s="143">
        <f>'Office Minor'!E733</f>
        <v>37333</v>
      </c>
      <c r="F413" s="143">
        <f>'Office Minor'!F733</f>
        <v>16799850</v>
      </c>
      <c r="G413" s="143">
        <f>'Office Minor'!G733</f>
        <v>896000</v>
      </c>
      <c r="H413" s="143">
        <f>'Office Minor'!H733</f>
        <v>21</v>
      </c>
    </row>
    <row r="414" spans="1:8" s="557" customFormat="1" ht="16.5" customHeight="1">
      <c r="A414" s="143">
        <v>5</v>
      </c>
      <c r="B414" s="23" t="s">
        <v>315</v>
      </c>
      <c r="C414" s="188">
        <f>'Office Minor'!C594</f>
        <v>2</v>
      </c>
      <c r="D414" s="188">
        <f>'Office Minor'!D594</f>
        <v>9.9</v>
      </c>
      <c r="E414" s="188">
        <f>'Office Minor'!E594</f>
        <v>0</v>
      </c>
      <c r="F414" s="188">
        <f>'Office Minor'!F594</f>
        <v>0</v>
      </c>
      <c r="G414" s="188">
        <f>'Office Minor'!G594</f>
        <v>0</v>
      </c>
      <c r="H414" s="188">
        <f>'Office Minor'!H594</f>
        <v>0</v>
      </c>
    </row>
    <row r="415" spans="1:8" s="557" customFormat="1" ht="16.5" customHeight="1">
      <c r="A415" s="143">
        <v>6</v>
      </c>
      <c r="B415" s="204" t="s">
        <v>80</v>
      </c>
      <c r="C415" s="143">
        <f>'Office Minor'!C162</f>
        <v>8</v>
      </c>
      <c r="D415" s="143">
        <f>'Office Minor'!D162</f>
        <v>35.2538</v>
      </c>
      <c r="E415" s="143">
        <f>'Office Minor'!E162</f>
        <v>63130</v>
      </c>
      <c r="F415" s="143">
        <f>'Office Minor'!F162</f>
        <v>25252000</v>
      </c>
      <c r="G415" s="143">
        <f>'Office Minor'!G162</f>
        <v>4104851</v>
      </c>
      <c r="H415" s="143">
        <f>'Office Minor'!H162</f>
        <v>58</v>
      </c>
    </row>
    <row r="416" spans="1:8" s="557" customFormat="1" ht="16.5" customHeight="1">
      <c r="A416" s="143">
        <v>7</v>
      </c>
      <c r="B416" s="204" t="s">
        <v>103</v>
      </c>
      <c r="C416" s="110">
        <f>'Office Minor'!C239</f>
        <v>21</v>
      </c>
      <c r="D416" s="110">
        <f>'Office Minor'!D239</f>
        <v>525.9802</v>
      </c>
      <c r="E416" s="110">
        <f>'Office Minor'!E239</f>
        <v>1482250</v>
      </c>
      <c r="F416" s="110">
        <f>'Office Minor'!F239</f>
        <v>370562500</v>
      </c>
      <c r="G416" s="110">
        <f>'Office Minor'!G239</f>
        <v>32492638</v>
      </c>
      <c r="H416" s="110">
        <f>'Office Minor'!H239</f>
        <v>1541</v>
      </c>
    </row>
    <row r="417" spans="1:8" s="557" customFormat="1" ht="16.5" customHeight="1">
      <c r="A417" s="143">
        <v>8</v>
      </c>
      <c r="B417" s="204" t="s">
        <v>86</v>
      </c>
      <c r="C417" s="143">
        <f>'Office Minor'!C344</f>
        <v>1</v>
      </c>
      <c r="D417" s="143">
        <f>'Office Minor'!D344</f>
        <v>5</v>
      </c>
      <c r="E417" s="143">
        <f>'Office Minor'!E344</f>
        <v>0</v>
      </c>
      <c r="F417" s="143">
        <f>'Office Minor'!F344</f>
        <v>0</v>
      </c>
      <c r="G417" s="143">
        <f>'Office Minor'!G344</f>
        <v>0</v>
      </c>
      <c r="H417" s="143">
        <f>'Office Minor'!H344</f>
        <v>0</v>
      </c>
    </row>
    <row r="418" spans="1:8" s="557" customFormat="1" ht="16.5" customHeight="1">
      <c r="A418" s="143">
        <v>9</v>
      </c>
      <c r="B418" s="204" t="s">
        <v>107</v>
      </c>
      <c r="C418" s="118">
        <f>'Office Minor'!C513</f>
        <v>28</v>
      </c>
      <c r="D418" s="118">
        <f>'Office Minor'!D513</f>
        <v>165.24</v>
      </c>
      <c r="E418" s="118">
        <f>'Office Minor'!E513</f>
        <v>5199488</v>
      </c>
      <c r="F418" s="118">
        <f>'Office Minor'!F513</f>
        <v>779923200</v>
      </c>
      <c r="G418" s="118">
        <f>'Office Minor'!G513</f>
        <v>15344669</v>
      </c>
      <c r="H418" s="118">
        <f>'Office Minor'!H513</f>
        <v>35</v>
      </c>
    </row>
    <row r="419" spans="1:8" s="557" customFormat="1" ht="16.5" customHeight="1">
      <c r="A419" s="143">
        <v>10</v>
      </c>
      <c r="B419" s="204" t="s">
        <v>110</v>
      </c>
      <c r="C419" s="143">
        <f>'Office Minor'!C530</f>
        <v>27</v>
      </c>
      <c r="D419" s="143">
        <f>'Office Minor'!D530</f>
        <v>722.7188</v>
      </c>
      <c r="E419" s="143">
        <f>'Office Minor'!E530</f>
        <v>230848.3</v>
      </c>
      <c r="F419" s="143">
        <f>'Office Minor'!F530</f>
        <v>27701796</v>
      </c>
      <c r="G419" s="143">
        <f>'Office Minor'!G530</f>
        <v>27782000</v>
      </c>
      <c r="H419" s="143">
        <f>'Office Minor'!H530</f>
        <v>32</v>
      </c>
    </row>
    <row r="420" spans="1:8" s="557" customFormat="1" ht="16.5" customHeight="1">
      <c r="A420" s="143">
        <v>11</v>
      </c>
      <c r="B420" s="204" t="s">
        <v>99</v>
      </c>
      <c r="C420" s="121">
        <f>'Office Minor'!C658</f>
        <v>2</v>
      </c>
      <c r="D420" s="121">
        <f>'Office Minor'!D658</f>
        <v>8.12</v>
      </c>
      <c r="E420" s="121">
        <f>'Office Minor'!E658</f>
        <v>16248.415</v>
      </c>
      <c r="F420" s="121">
        <f>'Office Minor'!F658</f>
        <v>3249683</v>
      </c>
      <c r="G420" s="121">
        <f>'Office Minor'!G658</f>
        <v>139000</v>
      </c>
      <c r="H420" s="121">
        <f>'Office Minor'!H658</f>
        <v>15</v>
      </c>
    </row>
    <row r="421" spans="1:8" s="557" customFormat="1" ht="16.5" customHeight="1">
      <c r="A421" s="823" t="s">
        <v>49</v>
      </c>
      <c r="B421" s="824"/>
      <c r="C421" s="276">
        <f aca="true" t="shared" si="24" ref="C421:H421">SUM(C410:C420)</f>
        <v>101</v>
      </c>
      <c r="D421" s="277">
        <f t="shared" si="24"/>
        <v>1702.6558</v>
      </c>
      <c r="E421" s="278">
        <f t="shared" si="24"/>
        <v>7041632.695</v>
      </c>
      <c r="F421" s="278">
        <f t="shared" si="24"/>
        <v>1226749271</v>
      </c>
      <c r="G421" s="278">
        <f t="shared" si="24"/>
        <v>81284158</v>
      </c>
      <c r="H421" s="276">
        <f t="shared" si="24"/>
        <v>1719</v>
      </c>
    </row>
    <row r="422" spans="1:8" s="557" customFormat="1" ht="16.5" customHeight="1">
      <c r="A422" s="580"/>
      <c r="B422" s="580"/>
      <c r="C422" s="580"/>
      <c r="D422" s="580"/>
      <c r="E422" s="580"/>
      <c r="F422" s="580"/>
      <c r="G422" s="580"/>
      <c r="H422" s="580"/>
    </row>
    <row r="423" spans="1:8" s="557" customFormat="1" ht="16.5" customHeight="1">
      <c r="A423" s="840" t="s">
        <v>66</v>
      </c>
      <c r="B423" s="840"/>
      <c r="C423" s="840"/>
      <c r="D423" s="840"/>
      <c r="E423" s="840"/>
      <c r="F423" s="840"/>
      <c r="G423" s="840"/>
      <c r="H423" s="840"/>
    </row>
    <row r="424" spans="1:8" s="557" customFormat="1" ht="16.5" customHeight="1">
      <c r="A424" s="826" t="s">
        <v>2</v>
      </c>
      <c r="B424" s="828" t="s">
        <v>76</v>
      </c>
      <c r="C424" s="264" t="s">
        <v>4</v>
      </c>
      <c r="D424" s="264" t="s">
        <v>5</v>
      </c>
      <c r="E424" s="264" t="s">
        <v>6</v>
      </c>
      <c r="F424" s="264" t="s">
        <v>7</v>
      </c>
      <c r="G424" s="264" t="s">
        <v>8</v>
      </c>
      <c r="H424" s="264" t="s">
        <v>9</v>
      </c>
    </row>
    <row r="425" spans="1:8" s="557" customFormat="1" ht="16.5" customHeight="1">
      <c r="A425" s="827"/>
      <c r="B425" s="829"/>
      <c r="C425" s="249" t="s">
        <v>10</v>
      </c>
      <c r="D425" s="249" t="s">
        <v>51</v>
      </c>
      <c r="E425" s="249" t="s">
        <v>78</v>
      </c>
      <c r="F425" s="61" t="s">
        <v>79</v>
      </c>
      <c r="G425" s="61" t="s">
        <v>79</v>
      </c>
      <c r="H425" s="249" t="s">
        <v>12</v>
      </c>
    </row>
    <row r="426" spans="1:8" s="557" customFormat="1" ht="16.5" customHeight="1">
      <c r="A426" s="200">
        <v>1</v>
      </c>
      <c r="B426" s="558" t="s">
        <v>137</v>
      </c>
      <c r="C426" s="171">
        <f>'Office Minor'!C11</f>
        <v>1</v>
      </c>
      <c r="D426" s="171">
        <f>'Office Minor'!D11</f>
        <v>2.25</v>
      </c>
      <c r="E426" s="171">
        <f>'Office Minor'!E11</f>
        <v>0</v>
      </c>
      <c r="F426" s="171">
        <f>'Office Minor'!F11</f>
        <v>0</v>
      </c>
      <c r="G426" s="171">
        <f>'Office Minor'!G11</f>
        <v>45000</v>
      </c>
      <c r="H426" s="171">
        <f>'Office Minor'!H11</f>
        <v>0</v>
      </c>
    </row>
    <row r="427" spans="1:8" s="557" customFormat="1" ht="16.5" customHeight="1">
      <c r="A427" s="143">
        <v>2</v>
      </c>
      <c r="B427" s="558" t="s">
        <v>91</v>
      </c>
      <c r="C427" s="250">
        <f>'Office Minor'!C25</f>
        <v>0</v>
      </c>
      <c r="D427" s="250">
        <f>'Office Minor'!D25</f>
        <v>0</v>
      </c>
      <c r="E427" s="250">
        <f>'Office Minor'!E25</f>
        <v>2845741</v>
      </c>
      <c r="F427" s="250">
        <f>'Office Minor'!F25</f>
        <v>626063020</v>
      </c>
      <c r="G427" s="250">
        <f>'Office Minor'!G25</f>
        <v>1949000</v>
      </c>
      <c r="H427" s="250">
        <f>'Office Minor'!H25</f>
        <v>40</v>
      </c>
    </row>
    <row r="428" spans="1:8" s="557" customFormat="1" ht="16.5" customHeight="1">
      <c r="A428" s="200">
        <v>3</v>
      </c>
      <c r="B428" s="558" t="s">
        <v>85</v>
      </c>
      <c r="C428" s="110">
        <f>'Office Minor'!C39</f>
        <v>1</v>
      </c>
      <c r="D428" s="110">
        <f>'Office Minor'!D39</f>
        <v>4.92</v>
      </c>
      <c r="E428" s="110">
        <f>'Office Minor'!E39</f>
        <v>0</v>
      </c>
      <c r="F428" s="110">
        <f>'Office Minor'!F39</f>
        <v>0</v>
      </c>
      <c r="G428" s="110">
        <f>'Office Minor'!G39</f>
        <v>150000</v>
      </c>
      <c r="H428" s="110">
        <f>'Office Minor'!H39</f>
        <v>0</v>
      </c>
    </row>
    <row r="429" spans="1:8" s="557" customFormat="1" ht="16.5" customHeight="1">
      <c r="A429" s="143">
        <v>4</v>
      </c>
      <c r="B429" s="558" t="s">
        <v>192</v>
      </c>
      <c r="C429" s="110">
        <f>'Office Minor'!C114+'Office Minor'!C117</f>
        <v>6</v>
      </c>
      <c r="D429" s="110">
        <f>'Office Minor'!D114+'Office Minor'!D117</f>
        <v>13.5</v>
      </c>
      <c r="E429" s="110">
        <f>'Office Minor'!E114+'Office Minor'!E117</f>
        <v>1428000</v>
      </c>
      <c r="F429" s="110">
        <f>'Office Minor'!F114+'Office Minor'!F117</f>
        <v>44997000</v>
      </c>
      <c r="G429" s="110">
        <f>'Office Minor'!G114+'Office Minor'!G117</f>
        <v>2162000</v>
      </c>
      <c r="H429" s="110">
        <f>'Office Minor'!H114+'Office Minor'!H117</f>
        <v>280</v>
      </c>
    </row>
    <row r="430" spans="1:8" s="557" customFormat="1" ht="16.5" customHeight="1">
      <c r="A430" s="200">
        <v>5</v>
      </c>
      <c r="B430" s="558" t="s">
        <v>80</v>
      </c>
      <c r="C430" s="110">
        <f>'Office Minor'!C153</f>
        <v>7</v>
      </c>
      <c r="D430" s="110">
        <f>'Office Minor'!D153</f>
        <v>6.82</v>
      </c>
      <c r="E430" s="110">
        <f>'Office Minor'!E153</f>
        <v>800</v>
      </c>
      <c r="F430" s="110">
        <f>'Office Minor'!F153</f>
        <v>560000</v>
      </c>
      <c r="G430" s="110">
        <f>'Office Minor'!G153</f>
        <v>135880</v>
      </c>
      <c r="H430" s="110">
        <f>'Office Minor'!H153</f>
        <v>34</v>
      </c>
    </row>
    <row r="431" spans="1:8" s="557" customFormat="1" ht="16.5" customHeight="1">
      <c r="A431" s="143">
        <v>6</v>
      </c>
      <c r="B431" s="558" t="s">
        <v>152</v>
      </c>
      <c r="C431" s="110">
        <f>'Office Minor'!C277</f>
        <v>0</v>
      </c>
      <c r="D431" s="110">
        <f>'Office Minor'!D277</f>
        <v>0</v>
      </c>
      <c r="E431" s="110">
        <f>'Office Minor'!E277</f>
        <v>24158.78</v>
      </c>
      <c r="F431" s="110">
        <f>'Office Minor'!F277</f>
        <v>19327026.09</v>
      </c>
      <c r="G431" s="110">
        <f>'Office Minor'!G277</f>
        <v>555652</v>
      </c>
      <c r="H431" s="110">
        <f>'Office Minor'!H277</f>
        <v>25</v>
      </c>
    </row>
    <row r="432" spans="1:8" s="557" customFormat="1" ht="16.5" customHeight="1">
      <c r="A432" s="200">
        <v>7</v>
      </c>
      <c r="B432" s="558" t="s">
        <v>134</v>
      </c>
      <c r="C432" s="194">
        <f>'Office Minor'!C387</f>
        <v>1</v>
      </c>
      <c r="D432" s="194">
        <f>'Office Minor'!D387</f>
        <v>1</v>
      </c>
      <c r="E432" s="194">
        <f>'Office Minor'!E387</f>
        <v>0</v>
      </c>
      <c r="F432" s="194">
        <f>'Office Minor'!F387</f>
        <v>0</v>
      </c>
      <c r="G432" s="194">
        <f>'Office Minor'!G387</f>
        <v>27000</v>
      </c>
      <c r="H432" s="194">
        <f>'Office Minor'!H387</f>
        <v>0</v>
      </c>
    </row>
    <row r="433" spans="1:8" s="557" customFormat="1" ht="16.5" customHeight="1">
      <c r="A433" s="143">
        <v>8</v>
      </c>
      <c r="B433" s="558" t="s">
        <v>107</v>
      </c>
      <c r="C433" s="110">
        <f>'Office Minor'!C511</f>
        <v>0</v>
      </c>
      <c r="D433" s="110">
        <f>'Office Minor'!D511</f>
        <v>0</v>
      </c>
      <c r="E433" s="110">
        <f>'Office Minor'!E511</f>
        <v>1340718</v>
      </c>
      <c r="F433" s="110">
        <f>'Office Minor'!F511</f>
        <v>53628739.32</v>
      </c>
      <c r="G433" s="110">
        <f>'Office Minor'!G511</f>
        <v>71544237</v>
      </c>
      <c r="H433" s="110">
        <f>'Office Minor'!H511</f>
        <v>3200</v>
      </c>
    </row>
    <row r="434" spans="1:8" s="557" customFormat="1" ht="16.5" customHeight="1">
      <c r="A434" s="200">
        <v>9</v>
      </c>
      <c r="B434" s="204" t="s">
        <v>110</v>
      </c>
      <c r="C434" s="110">
        <f>'Office Minor'!C526</f>
        <v>24</v>
      </c>
      <c r="D434" s="110">
        <f>'Office Minor'!D526</f>
        <v>54</v>
      </c>
      <c r="E434" s="110">
        <f>'Office Minor'!E526</f>
        <v>8992.415</v>
      </c>
      <c r="F434" s="110">
        <f>'Office Minor'!F526</f>
        <v>36868901.5</v>
      </c>
      <c r="G434" s="110">
        <f>'Office Minor'!G526</f>
        <v>1223000</v>
      </c>
      <c r="H434" s="110">
        <f>'Office Minor'!H526</f>
        <v>0</v>
      </c>
    </row>
    <row r="435" spans="1:8" s="557" customFormat="1" ht="16.5" customHeight="1">
      <c r="A435" s="143">
        <v>10</v>
      </c>
      <c r="B435" s="558" t="s">
        <v>98</v>
      </c>
      <c r="C435" s="143">
        <f>'Office Minor'!C607</f>
        <v>0</v>
      </c>
      <c r="D435" s="143">
        <f>'Office Minor'!D607</f>
        <v>0</v>
      </c>
      <c r="E435" s="143">
        <f>'Office Minor'!E607</f>
        <v>168</v>
      </c>
      <c r="F435" s="143">
        <f>'Office Minor'!F607</f>
        <v>33600</v>
      </c>
      <c r="G435" s="143">
        <f>'Office Minor'!G607</f>
        <v>15000</v>
      </c>
      <c r="H435" s="143">
        <f>'Office Minor'!H607</f>
        <v>2</v>
      </c>
    </row>
    <row r="436" spans="1:8" s="557" customFormat="1" ht="16.5" customHeight="1">
      <c r="A436" s="200">
        <v>11</v>
      </c>
      <c r="B436" s="558" t="s">
        <v>124</v>
      </c>
      <c r="C436" s="143">
        <f>'Office Minor'!C622</f>
        <v>2</v>
      </c>
      <c r="D436" s="143">
        <f>'Office Minor'!D622</f>
        <v>2</v>
      </c>
      <c r="E436" s="143">
        <f>'Office Minor'!E622</f>
        <v>0</v>
      </c>
      <c r="F436" s="143">
        <f>'Office Minor'!F622</f>
        <v>0</v>
      </c>
      <c r="G436" s="143">
        <f>'Office Minor'!G622</f>
        <v>41000</v>
      </c>
      <c r="H436" s="143">
        <f>'Office Minor'!H622</f>
        <v>0</v>
      </c>
    </row>
    <row r="437" spans="1:8" s="557" customFormat="1" ht="16.5" customHeight="1">
      <c r="A437" s="143">
        <v>12</v>
      </c>
      <c r="B437" s="558" t="s">
        <v>138</v>
      </c>
      <c r="C437" s="428">
        <f>'Office Minor'!C688</f>
        <v>0</v>
      </c>
      <c r="D437" s="428">
        <f>'Office Minor'!D688</f>
        <v>0</v>
      </c>
      <c r="E437" s="428">
        <f>'Office Minor'!E688</f>
        <v>172600</v>
      </c>
      <c r="F437" s="428">
        <f>'Office Minor'!F688</f>
        <v>0</v>
      </c>
      <c r="G437" s="428">
        <f>'Office Minor'!G688</f>
        <v>450000</v>
      </c>
      <c r="H437" s="428">
        <f>'Office Minor'!H688</f>
        <v>0</v>
      </c>
    </row>
    <row r="438" spans="1:8" s="557" customFormat="1" ht="16.5" customHeight="1">
      <c r="A438" s="200">
        <v>13</v>
      </c>
      <c r="B438" s="558" t="s">
        <v>115</v>
      </c>
      <c r="C438" s="120">
        <f>'Office Minor'!C708</f>
        <v>28</v>
      </c>
      <c r="D438" s="120">
        <f>'Office Minor'!D708</f>
        <v>30.1</v>
      </c>
      <c r="E438" s="120">
        <f>'Office Minor'!E708</f>
        <v>5760</v>
      </c>
      <c r="F438" s="120">
        <f>'Office Minor'!F708</f>
        <v>1152000</v>
      </c>
      <c r="G438" s="120">
        <f>'Office Minor'!G708</f>
        <v>635000</v>
      </c>
      <c r="H438" s="120">
        <f>'Office Minor'!H708</f>
        <v>85</v>
      </c>
    </row>
    <row r="439" spans="1:8" s="557" customFormat="1" ht="16.5" customHeight="1">
      <c r="A439" s="143">
        <v>14</v>
      </c>
      <c r="B439" s="558" t="s">
        <v>82</v>
      </c>
      <c r="C439" s="67">
        <f>'Office Minor'!C727</f>
        <v>9</v>
      </c>
      <c r="D439" s="67">
        <f>'Office Minor'!D727</f>
        <v>17.74</v>
      </c>
      <c r="E439" s="67">
        <f>'Office Minor'!E727</f>
        <v>9333</v>
      </c>
      <c r="F439" s="67">
        <f>'Office Minor'!F727</f>
        <v>4666500</v>
      </c>
      <c r="G439" s="67">
        <f>'Office Minor'!G727</f>
        <v>560000</v>
      </c>
      <c r="H439" s="67">
        <f>'Office Minor'!H727</f>
        <v>35</v>
      </c>
    </row>
    <row r="440" spans="1:8" s="557" customFormat="1" ht="16.5" customHeight="1">
      <c r="A440" s="823" t="s">
        <v>49</v>
      </c>
      <c r="B440" s="824"/>
      <c r="C440" s="275">
        <f aca="true" t="shared" si="25" ref="C440:H440">SUM(C426:C439)</f>
        <v>79</v>
      </c>
      <c r="D440" s="554">
        <f t="shared" si="25"/>
        <v>132.33</v>
      </c>
      <c r="E440" s="555">
        <f t="shared" si="25"/>
        <v>5836271.195</v>
      </c>
      <c r="F440" s="555">
        <f t="shared" si="25"/>
        <v>787296786.9100001</v>
      </c>
      <c r="G440" s="555">
        <f t="shared" si="25"/>
        <v>79492769</v>
      </c>
      <c r="H440" s="555">
        <f t="shared" si="25"/>
        <v>3701</v>
      </c>
    </row>
    <row r="441" spans="1:8" s="557" customFormat="1" ht="16.5" customHeight="1">
      <c r="A441" s="580"/>
      <c r="B441" s="580"/>
      <c r="C441" s="580"/>
      <c r="D441" s="580"/>
      <c r="E441" s="580"/>
      <c r="F441" s="580"/>
      <c r="G441" s="580"/>
      <c r="H441" s="580"/>
    </row>
    <row r="442" spans="1:8" s="557" customFormat="1" ht="16.5" customHeight="1">
      <c r="A442" s="825" t="s">
        <v>121</v>
      </c>
      <c r="B442" s="825"/>
      <c r="C442" s="825"/>
      <c r="D442" s="825"/>
      <c r="E442" s="825"/>
      <c r="F442" s="825"/>
      <c r="G442" s="825"/>
      <c r="H442" s="825"/>
    </row>
    <row r="443" spans="1:8" s="557" customFormat="1" ht="16.5" customHeight="1">
      <c r="A443" s="826" t="s">
        <v>2</v>
      </c>
      <c r="B443" s="828" t="s">
        <v>76</v>
      </c>
      <c r="C443" s="264" t="s">
        <v>4</v>
      </c>
      <c r="D443" s="264" t="s">
        <v>5</v>
      </c>
      <c r="E443" s="264" t="s">
        <v>6</v>
      </c>
      <c r="F443" s="264" t="s">
        <v>7</v>
      </c>
      <c r="G443" s="264" t="s">
        <v>8</v>
      </c>
      <c r="H443" s="264" t="s">
        <v>9</v>
      </c>
    </row>
    <row r="444" spans="1:8" s="557" customFormat="1" ht="16.5" customHeight="1">
      <c r="A444" s="827"/>
      <c r="B444" s="829"/>
      <c r="C444" s="4" t="s">
        <v>10</v>
      </c>
      <c r="D444" s="4" t="s">
        <v>77</v>
      </c>
      <c r="E444" s="4" t="s">
        <v>78</v>
      </c>
      <c r="F444" s="57" t="s">
        <v>79</v>
      </c>
      <c r="G444" s="57" t="s">
        <v>79</v>
      </c>
      <c r="H444" s="4" t="s">
        <v>12</v>
      </c>
    </row>
    <row r="445" spans="1:8" s="557" customFormat="1" ht="16.5" customHeight="1">
      <c r="A445" s="143">
        <v>1</v>
      </c>
      <c r="B445" s="23" t="s">
        <v>82</v>
      </c>
      <c r="C445" s="143">
        <f>'Office Minor'!C732</f>
        <v>2</v>
      </c>
      <c r="D445" s="143">
        <f>'Office Minor'!D732</f>
        <v>32.08</v>
      </c>
      <c r="E445" s="143">
        <f>'Office Minor'!E732</f>
        <v>3734</v>
      </c>
      <c r="F445" s="143">
        <f>'Office Minor'!F732</f>
        <v>1325570</v>
      </c>
      <c r="G445" s="143">
        <f>'Office Minor'!G732</f>
        <v>280000</v>
      </c>
      <c r="H445" s="143">
        <f>'Office Minor'!H732</f>
        <v>12</v>
      </c>
    </row>
    <row r="446" spans="1:8" s="557" customFormat="1" ht="16.5" customHeight="1">
      <c r="A446" s="823" t="s">
        <v>49</v>
      </c>
      <c r="B446" s="824"/>
      <c r="C446" s="276">
        <f aca="true" t="shared" si="26" ref="C446:H446">SUM(C445:C445)</f>
        <v>2</v>
      </c>
      <c r="D446" s="277">
        <f t="shared" si="26"/>
        <v>32.08</v>
      </c>
      <c r="E446" s="277">
        <f t="shared" si="26"/>
        <v>3734</v>
      </c>
      <c r="F446" s="276">
        <f t="shared" si="26"/>
        <v>1325570</v>
      </c>
      <c r="G446" s="276">
        <f t="shared" si="26"/>
        <v>280000</v>
      </c>
      <c r="H446" s="276">
        <f t="shared" si="26"/>
        <v>12</v>
      </c>
    </row>
    <row r="447" spans="1:8" s="557" customFormat="1" ht="16.5" customHeight="1">
      <c r="A447" s="580"/>
      <c r="B447" s="580"/>
      <c r="C447" s="580"/>
      <c r="D447" s="580"/>
      <c r="E447" s="580"/>
      <c r="F447" s="580"/>
      <c r="G447" s="580"/>
      <c r="H447" s="580"/>
    </row>
    <row r="448" spans="1:8" s="557" customFormat="1" ht="16.5" customHeight="1">
      <c r="A448" s="840" t="s">
        <v>67</v>
      </c>
      <c r="B448" s="840"/>
      <c r="C448" s="840"/>
      <c r="D448" s="840"/>
      <c r="E448" s="840"/>
      <c r="F448" s="840"/>
      <c r="G448" s="840"/>
      <c r="H448" s="840"/>
    </row>
    <row r="449" spans="1:8" s="557" customFormat="1" ht="16.5" customHeight="1">
      <c r="A449" s="826" t="s">
        <v>2</v>
      </c>
      <c r="B449" s="828" t="s">
        <v>76</v>
      </c>
      <c r="C449" s="264" t="s">
        <v>4</v>
      </c>
      <c r="D449" s="264" t="s">
        <v>5</v>
      </c>
      <c r="E449" s="264" t="s">
        <v>6</v>
      </c>
      <c r="F449" s="264" t="s">
        <v>7</v>
      </c>
      <c r="G449" s="264" t="s">
        <v>8</v>
      </c>
      <c r="H449" s="264" t="s">
        <v>9</v>
      </c>
    </row>
    <row r="450" spans="1:8" s="557" customFormat="1" ht="16.5" customHeight="1">
      <c r="A450" s="827"/>
      <c r="B450" s="829"/>
      <c r="C450" s="4" t="s">
        <v>10</v>
      </c>
      <c r="D450" s="4" t="s">
        <v>51</v>
      </c>
      <c r="E450" s="4" t="s">
        <v>78</v>
      </c>
      <c r="F450" s="57" t="s">
        <v>79</v>
      </c>
      <c r="G450" s="57" t="s">
        <v>79</v>
      </c>
      <c r="H450" s="4" t="s">
        <v>12</v>
      </c>
    </row>
    <row r="451" spans="1:8" s="557" customFormat="1" ht="16.5" customHeight="1">
      <c r="A451" s="143">
        <v>1</v>
      </c>
      <c r="B451" s="558" t="s">
        <v>91</v>
      </c>
      <c r="C451" s="67">
        <f>'Office Minor'!C24</f>
        <v>1</v>
      </c>
      <c r="D451" s="67">
        <f>'Office Minor'!D24</f>
        <v>1</v>
      </c>
      <c r="E451" s="67">
        <f>'Office Minor'!E24</f>
        <v>0</v>
      </c>
      <c r="F451" s="67">
        <f>'Office Minor'!F24</f>
        <v>0</v>
      </c>
      <c r="G451" s="67">
        <f>'Office Minor'!G24</f>
        <v>82000</v>
      </c>
      <c r="H451" s="67">
        <f>'Office Minor'!H24</f>
        <v>0</v>
      </c>
    </row>
    <row r="452" spans="1:8" s="557" customFormat="1" ht="16.5" customHeight="1">
      <c r="A452" s="143">
        <v>2</v>
      </c>
      <c r="B452" s="558" t="s">
        <v>83</v>
      </c>
      <c r="C452" s="120">
        <f>'Office Minor'!C383</f>
        <v>11</v>
      </c>
      <c r="D452" s="120">
        <f>'Office Minor'!D383</f>
        <v>14.914</v>
      </c>
      <c r="E452" s="120">
        <f>'Office Minor'!E383</f>
        <v>34918</v>
      </c>
      <c r="F452" s="120">
        <f>'Office Minor'!F383</f>
        <v>6983600</v>
      </c>
      <c r="G452" s="120">
        <f>'Office Minor'!G383</f>
        <v>2095000</v>
      </c>
      <c r="H452" s="120">
        <f>'Office Minor'!H383</f>
        <v>5</v>
      </c>
    </row>
    <row r="453" spans="1:8" s="557" customFormat="1" ht="16.5" customHeight="1">
      <c r="A453" s="143">
        <v>3</v>
      </c>
      <c r="B453" s="558" t="s">
        <v>322</v>
      </c>
      <c r="C453" s="110">
        <f>'Office Minor'!C458</f>
        <v>2</v>
      </c>
      <c r="D453" s="110">
        <f>'Office Minor'!D458</f>
        <v>9.9077</v>
      </c>
      <c r="E453" s="110">
        <f>'Office Minor'!E458</f>
        <v>0</v>
      </c>
      <c r="F453" s="110">
        <f>'Office Minor'!F458</f>
        <v>0</v>
      </c>
      <c r="G453" s="110">
        <f>'Office Minor'!G458</f>
        <v>0</v>
      </c>
      <c r="H453" s="110">
        <f>'Office Minor'!H458</f>
        <v>0</v>
      </c>
    </row>
    <row r="454" spans="1:8" s="557" customFormat="1" ht="16.5" customHeight="1">
      <c r="A454" s="143">
        <v>4</v>
      </c>
      <c r="B454" s="558" t="s">
        <v>88</v>
      </c>
      <c r="C454" s="143">
        <f>'Office Minor'!C492</f>
        <v>28</v>
      </c>
      <c r="D454" s="143">
        <f>'Office Minor'!D492</f>
        <v>28</v>
      </c>
      <c r="E454" s="143">
        <f>'Office Minor'!E492</f>
        <v>0</v>
      </c>
      <c r="F454" s="143">
        <f>'Office Minor'!F492</f>
        <v>0</v>
      </c>
      <c r="G454" s="143">
        <f>'Office Minor'!G492</f>
        <v>189000</v>
      </c>
      <c r="H454" s="143">
        <f>'Office Minor'!H492</f>
        <v>0</v>
      </c>
    </row>
    <row r="455" spans="1:8" s="557" customFormat="1" ht="16.5" customHeight="1">
      <c r="A455" s="143">
        <v>5</v>
      </c>
      <c r="B455" s="558" t="s">
        <v>98</v>
      </c>
      <c r="C455" s="110">
        <f>'Office Minor'!C604</f>
        <v>1</v>
      </c>
      <c r="D455" s="110">
        <f>'Office Minor'!D604</f>
        <v>1</v>
      </c>
      <c r="E455" s="110">
        <f>'Office Minor'!E604</f>
        <v>70</v>
      </c>
      <c r="F455" s="110">
        <f>'Office Minor'!F604</f>
        <v>17500</v>
      </c>
      <c r="G455" s="110">
        <f>'Office Minor'!G604</f>
        <v>19000</v>
      </c>
      <c r="H455" s="110">
        <f>'Office Minor'!H604</f>
        <v>2</v>
      </c>
    </row>
    <row r="456" spans="1:8" s="557" customFormat="1" ht="16.5" customHeight="1">
      <c r="A456" s="143">
        <v>6</v>
      </c>
      <c r="B456" s="558" t="s">
        <v>99</v>
      </c>
      <c r="C456" s="67">
        <f>'Office Minor'!C650</f>
        <v>3</v>
      </c>
      <c r="D456" s="67">
        <f>'Office Minor'!D650</f>
        <v>3</v>
      </c>
      <c r="E456" s="67">
        <f>'Office Minor'!E650</f>
        <v>7147</v>
      </c>
      <c r="F456" s="67">
        <f>'Office Minor'!F650</f>
        <v>1786750</v>
      </c>
      <c r="G456" s="67">
        <f>'Office Minor'!G650</f>
        <v>445052</v>
      </c>
      <c r="H456" s="67">
        <f>'Office Minor'!H650</f>
        <v>10</v>
      </c>
    </row>
    <row r="457" spans="1:8" s="557" customFormat="1" ht="16.5" customHeight="1">
      <c r="A457" s="823" t="s">
        <v>49</v>
      </c>
      <c r="B457" s="824"/>
      <c r="C457" s="275">
        <f aca="true" t="shared" si="27" ref="C457:H457">SUM(C451:C456)</f>
        <v>46</v>
      </c>
      <c r="D457" s="554">
        <f t="shared" si="27"/>
        <v>57.8217</v>
      </c>
      <c r="E457" s="555">
        <f t="shared" si="27"/>
        <v>42135</v>
      </c>
      <c r="F457" s="555">
        <f t="shared" si="27"/>
        <v>8787850</v>
      </c>
      <c r="G457" s="555">
        <f t="shared" si="27"/>
        <v>2830052</v>
      </c>
      <c r="H457" s="555">
        <f t="shared" si="27"/>
        <v>17</v>
      </c>
    </row>
    <row r="458" spans="1:8" s="557" customFormat="1" ht="16.5" customHeight="1">
      <c r="A458" s="580"/>
      <c r="B458" s="580"/>
      <c r="C458" s="580"/>
      <c r="D458" s="580"/>
      <c r="E458" s="580"/>
      <c r="F458" s="580"/>
      <c r="G458" s="580"/>
      <c r="H458" s="580"/>
    </row>
    <row r="459" spans="1:8" s="557" customFormat="1" ht="16.5" customHeight="1">
      <c r="A459" s="825" t="s">
        <v>39</v>
      </c>
      <c r="B459" s="825"/>
      <c r="C459" s="825"/>
      <c r="D459" s="825"/>
      <c r="E459" s="825"/>
      <c r="F459" s="825"/>
      <c r="G459" s="825"/>
      <c r="H459" s="825"/>
    </row>
    <row r="460" spans="1:8" s="557" customFormat="1" ht="16.5" customHeight="1">
      <c r="A460" s="826" t="s">
        <v>2</v>
      </c>
      <c r="B460" s="828" t="s">
        <v>76</v>
      </c>
      <c r="C460" s="264" t="s">
        <v>4</v>
      </c>
      <c r="D460" s="264" t="s">
        <v>5</v>
      </c>
      <c r="E460" s="264" t="s">
        <v>6</v>
      </c>
      <c r="F460" s="264" t="s">
        <v>7</v>
      </c>
      <c r="G460" s="264" t="s">
        <v>8</v>
      </c>
      <c r="H460" s="264" t="s">
        <v>9</v>
      </c>
    </row>
    <row r="461" spans="1:8" s="557" customFormat="1" ht="16.5" customHeight="1">
      <c r="A461" s="827"/>
      <c r="B461" s="829"/>
      <c r="C461" s="4" t="s">
        <v>10</v>
      </c>
      <c r="D461" s="4" t="s">
        <v>77</v>
      </c>
      <c r="E461" s="4" t="s">
        <v>78</v>
      </c>
      <c r="F461" s="57" t="s">
        <v>79</v>
      </c>
      <c r="G461" s="57" t="s">
        <v>79</v>
      </c>
      <c r="H461" s="4" t="s">
        <v>12</v>
      </c>
    </row>
    <row r="462" spans="1:8" s="557" customFormat="1" ht="16.5" customHeight="1">
      <c r="A462" s="143">
        <v>1</v>
      </c>
      <c r="B462" s="204" t="s">
        <v>122</v>
      </c>
      <c r="C462" s="203">
        <f>'Office Minor'!C13</f>
        <v>504</v>
      </c>
      <c r="D462" s="203">
        <f>'Office Minor'!D13</f>
        <v>2492.74</v>
      </c>
      <c r="E462" s="203">
        <f>'Office Minor'!E13</f>
        <v>305233</v>
      </c>
      <c r="F462" s="203">
        <f>'Office Minor'!F13</f>
        <v>91569900</v>
      </c>
      <c r="G462" s="203">
        <f>'Office Minor'!G13</f>
        <v>24877000</v>
      </c>
      <c r="H462" s="203">
        <f>'Office Minor'!H13</f>
        <v>5</v>
      </c>
    </row>
    <row r="463" spans="1:8" s="557" customFormat="1" ht="16.5" customHeight="1">
      <c r="A463" s="143">
        <v>2</v>
      </c>
      <c r="B463" s="204" t="s">
        <v>80</v>
      </c>
      <c r="C463" s="67">
        <f>'Office Minor'!C164</f>
        <v>0</v>
      </c>
      <c r="D463" s="67">
        <f>'Office Minor'!D164</f>
        <v>0</v>
      </c>
      <c r="E463" s="67">
        <f>'Office Minor'!E164</f>
        <v>52790</v>
      </c>
      <c r="F463" s="67">
        <f>'Office Minor'!F164</f>
        <v>26395000</v>
      </c>
      <c r="G463" s="67">
        <f>'Office Minor'!G164</f>
        <v>0</v>
      </c>
      <c r="H463" s="67">
        <f>'Office Minor'!H164</f>
        <v>0</v>
      </c>
    </row>
    <row r="464" spans="1:8" s="557" customFormat="1" ht="16.5" customHeight="1">
      <c r="A464" s="143">
        <v>3</v>
      </c>
      <c r="B464" s="204" t="s">
        <v>101</v>
      </c>
      <c r="C464" s="110">
        <f>'Office Minor'!C133</f>
        <v>2</v>
      </c>
      <c r="D464" s="110">
        <f>'Office Minor'!D133</f>
        <v>9.72</v>
      </c>
      <c r="E464" s="110">
        <f>'Office Minor'!E133</f>
        <v>800</v>
      </c>
      <c r="F464" s="110">
        <f>'Office Minor'!F133</f>
        <v>160000</v>
      </c>
      <c r="G464" s="110">
        <f>'Office Minor'!G133</f>
        <v>24000</v>
      </c>
      <c r="H464" s="110">
        <f>'Office Minor'!H133</f>
        <v>8</v>
      </c>
    </row>
    <row r="465" spans="1:8" s="557" customFormat="1" ht="16.5" customHeight="1">
      <c r="A465" s="143">
        <v>4</v>
      </c>
      <c r="B465" s="23" t="s">
        <v>103</v>
      </c>
      <c r="C465" s="110">
        <f>'Office Minor'!C240</f>
        <v>30</v>
      </c>
      <c r="D465" s="110">
        <f>'Office Minor'!D240</f>
        <v>135.1759</v>
      </c>
      <c r="E465" s="110">
        <f>'Office Minor'!E240</f>
        <v>26096.8</v>
      </c>
      <c r="F465" s="110">
        <f>'Office Minor'!F240</f>
        <v>7829040</v>
      </c>
      <c r="G465" s="110">
        <f>'Office Minor'!G240</f>
        <v>1402445.5</v>
      </c>
      <c r="H465" s="110">
        <f>'Office Minor'!H240</f>
        <v>250</v>
      </c>
    </row>
    <row r="466" spans="1:8" s="557" customFormat="1" ht="16.5" customHeight="1">
      <c r="A466" s="143">
        <v>5</v>
      </c>
      <c r="B466" s="204" t="s">
        <v>109</v>
      </c>
      <c r="C466" s="143">
        <f>'Office Minor'!C254</f>
        <v>1</v>
      </c>
      <c r="D466" s="143">
        <f>'Office Minor'!D254</f>
        <v>99.39</v>
      </c>
      <c r="E466" s="143">
        <f>'Office Minor'!E254</f>
        <v>0</v>
      </c>
      <c r="F466" s="143">
        <f>'Office Minor'!F254</f>
        <v>0</v>
      </c>
      <c r="G466" s="143">
        <f>'Office Minor'!G254</f>
        <v>0</v>
      </c>
      <c r="H466" s="143">
        <f>'Office Minor'!H254</f>
        <v>0</v>
      </c>
    </row>
    <row r="467" spans="1:8" s="557" customFormat="1" ht="16.5" customHeight="1">
      <c r="A467" s="143">
        <v>6</v>
      </c>
      <c r="B467" s="204" t="s">
        <v>86</v>
      </c>
      <c r="C467" s="182">
        <f>'Office Minor'!C340</f>
        <v>32</v>
      </c>
      <c r="D467" s="182">
        <f>'Office Minor'!D340</f>
        <v>155.2437</v>
      </c>
      <c r="E467" s="182">
        <f>'Office Minor'!E340</f>
        <v>2050</v>
      </c>
      <c r="F467" s="182">
        <f>'Office Minor'!F340</f>
        <v>410000</v>
      </c>
      <c r="G467" s="182">
        <f>'Office Minor'!G340</f>
        <v>4523000</v>
      </c>
      <c r="H467" s="182">
        <f>'Office Minor'!H340</f>
        <v>150</v>
      </c>
    </row>
    <row r="468" spans="1:8" s="557" customFormat="1" ht="16.5" customHeight="1">
      <c r="A468" s="143">
        <v>7</v>
      </c>
      <c r="B468" s="204" t="s">
        <v>87</v>
      </c>
      <c r="C468" s="372">
        <f>'Office Minor'!C452</f>
        <v>8</v>
      </c>
      <c r="D468" s="372">
        <f>'Office Minor'!D452</f>
        <v>138.75</v>
      </c>
      <c r="E468" s="372">
        <f>'Office Minor'!E452</f>
        <v>0</v>
      </c>
      <c r="F468" s="372">
        <f>'Office Minor'!F452</f>
        <v>0</v>
      </c>
      <c r="G468" s="372">
        <f>'Office Minor'!G452</f>
        <v>57000</v>
      </c>
      <c r="H468" s="372">
        <f>'Office Minor'!H452</f>
        <v>0</v>
      </c>
    </row>
    <row r="469" spans="1:8" s="557" customFormat="1" ht="16.5" customHeight="1">
      <c r="A469" s="143">
        <v>8</v>
      </c>
      <c r="B469" s="204" t="s">
        <v>88</v>
      </c>
      <c r="C469" s="372">
        <f>'Office Minor'!C498</f>
        <v>77</v>
      </c>
      <c r="D469" s="372">
        <f>'Office Minor'!D498</f>
        <v>551.3159</v>
      </c>
      <c r="E469" s="372">
        <f>'Office Minor'!E498</f>
        <v>514813</v>
      </c>
      <c r="F469" s="372">
        <f>'Office Minor'!F498</f>
        <v>205925200</v>
      </c>
      <c r="G469" s="372">
        <f>'Office Minor'!G498</f>
        <v>51041000</v>
      </c>
      <c r="H469" s="372">
        <f>'Office Minor'!H498</f>
        <v>0</v>
      </c>
    </row>
    <row r="470" spans="1:8" s="557" customFormat="1" ht="16.5" customHeight="1">
      <c r="A470" s="143">
        <v>9</v>
      </c>
      <c r="B470" s="204" t="s">
        <v>97</v>
      </c>
      <c r="C470" s="182">
        <f>'Office Minor'!C543</f>
        <v>118</v>
      </c>
      <c r="D470" s="182">
        <f>'Office Minor'!D543</f>
        <v>541.95</v>
      </c>
      <c r="E470" s="182">
        <f>'Office Minor'!E543</f>
        <v>114000</v>
      </c>
      <c r="F470" s="182">
        <f>'Office Minor'!F543</f>
        <v>29640000</v>
      </c>
      <c r="G470" s="182">
        <f>'Office Minor'!G543</f>
        <v>5223200</v>
      </c>
      <c r="H470" s="182">
        <f>'Office Minor'!H543</f>
        <v>550</v>
      </c>
    </row>
    <row r="471" spans="1:8" s="557" customFormat="1" ht="16.5" customHeight="1">
      <c r="A471" s="143">
        <v>10</v>
      </c>
      <c r="B471" s="204" t="s">
        <v>89</v>
      </c>
      <c r="C471" s="182">
        <f>'Office Minor'!C558</f>
        <v>236</v>
      </c>
      <c r="D471" s="182">
        <f>'Office Minor'!D558</f>
        <v>1031.35</v>
      </c>
      <c r="E471" s="182">
        <f>'Office Minor'!E558</f>
        <v>176166.66</v>
      </c>
      <c r="F471" s="182">
        <f>'Office Minor'!F558</f>
        <v>52849998</v>
      </c>
      <c r="G471" s="182">
        <f>'Office Minor'!G558</f>
        <v>10570000</v>
      </c>
      <c r="H471" s="182">
        <f>'Office Minor'!H558</f>
        <v>890</v>
      </c>
    </row>
    <row r="472" spans="1:8" s="557" customFormat="1" ht="16.5" customHeight="1">
      <c r="A472" s="143">
        <v>11</v>
      </c>
      <c r="B472" s="204" t="s">
        <v>107</v>
      </c>
      <c r="C472" s="110">
        <f>'Office Minor'!C515</f>
        <v>2</v>
      </c>
      <c r="D472" s="110">
        <f>'Office Minor'!D515</f>
        <v>9.75</v>
      </c>
      <c r="E472" s="110">
        <f>'Office Minor'!E515</f>
        <v>0</v>
      </c>
      <c r="F472" s="110">
        <f>'Office Minor'!F515</f>
        <v>0</v>
      </c>
      <c r="G472" s="110">
        <f>'Office Minor'!G515</f>
        <v>0</v>
      </c>
      <c r="H472" s="110">
        <f>'Office Minor'!H515</f>
        <v>0</v>
      </c>
    </row>
    <row r="473" spans="1:8" s="557" customFormat="1" ht="16.5" customHeight="1">
      <c r="A473" s="143">
        <v>12</v>
      </c>
      <c r="B473" s="204" t="s">
        <v>110</v>
      </c>
      <c r="C473" s="143">
        <f>'Office Minor'!C532</f>
        <v>8</v>
      </c>
      <c r="D473" s="143">
        <f>'Office Minor'!D532</f>
        <v>32</v>
      </c>
      <c r="E473" s="143">
        <f>'Office Minor'!E532</f>
        <v>0</v>
      </c>
      <c r="F473" s="143">
        <f>'Office Minor'!F532</f>
        <v>0</v>
      </c>
      <c r="G473" s="143">
        <f>'Office Minor'!G532</f>
        <v>0</v>
      </c>
      <c r="H473" s="143">
        <f>'Office Minor'!H532</f>
        <v>0</v>
      </c>
    </row>
    <row r="474" spans="1:8" s="557" customFormat="1" ht="16.5" customHeight="1">
      <c r="A474" s="143">
        <v>13</v>
      </c>
      <c r="B474" s="572" t="s">
        <v>299</v>
      </c>
      <c r="C474" s="182">
        <f>'Office Minor'!C638</f>
        <v>66</v>
      </c>
      <c r="D474" s="182">
        <f>'Office Minor'!D638</f>
        <v>626.25</v>
      </c>
      <c r="E474" s="182">
        <f>'Office Minor'!E638</f>
        <v>44959</v>
      </c>
      <c r="F474" s="182">
        <f>'Office Minor'!F638</f>
        <v>24727450</v>
      </c>
      <c r="G474" s="182">
        <f>'Office Minor'!G638</f>
        <v>2963196</v>
      </c>
      <c r="H474" s="182">
        <f>'Office Minor'!H638</f>
        <v>95</v>
      </c>
    </row>
    <row r="475" spans="1:8" s="557" customFormat="1" ht="16.5" customHeight="1">
      <c r="A475" s="143">
        <v>14</v>
      </c>
      <c r="B475" s="23" t="s">
        <v>90</v>
      </c>
      <c r="C475" s="182">
        <f>'Office Minor'!C674</f>
        <v>20</v>
      </c>
      <c r="D475" s="182">
        <f>'Office Minor'!D674</f>
        <v>86.6</v>
      </c>
      <c r="E475" s="182">
        <f>'Office Minor'!E674</f>
        <v>23400</v>
      </c>
      <c r="F475" s="182">
        <f>'Office Minor'!F674</f>
        <v>6084000</v>
      </c>
      <c r="G475" s="182">
        <f>'Office Minor'!G674</f>
        <v>1367000</v>
      </c>
      <c r="H475" s="182">
        <f>'Office Minor'!H674</f>
        <v>270</v>
      </c>
    </row>
    <row r="476" spans="1:8" s="557" customFormat="1" ht="16.5" customHeight="1">
      <c r="A476" s="143">
        <v>15</v>
      </c>
      <c r="B476" s="204" t="s">
        <v>94</v>
      </c>
      <c r="C476" s="143">
        <f>'Office Minor'!C690</f>
        <v>13</v>
      </c>
      <c r="D476" s="143">
        <f>'Office Minor'!D690</f>
        <v>112</v>
      </c>
      <c r="E476" s="143">
        <f>'Office Minor'!E690</f>
        <v>22200</v>
      </c>
      <c r="F476" s="143">
        <f>'Office Minor'!F690</f>
        <v>5550000</v>
      </c>
      <c r="G476" s="143">
        <f>'Office Minor'!G690</f>
        <v>1000000</v>
      </c>
      <c r="H476" s="143">
        <f>'Office Minor'!H690</f>
        <v>200</v>
      </c>
    </row>
    <row r="477" spans="1:8" s="557" customFormat="1" ht="16.5" customHeight="1">
      <c r="A477" s="143">
        <v>16</v>
      </c>
      <c r="B477" s="204" t="s">
        <v>124</v>
      </c>
      <c r="C477" s="143">
        <f>'Office Minor'!C621</f>
        <v>7</v>
      </c>
      <c r="D477" s="143">
        <f>'Office Minor'!D621</f>
        <v>545.33</v>
      </c>
      <c r="E477" s="143">
        <f>'Office Minor'!E621</f>
        <v>0</v>
      </c>
      <c r="F477" s="143">
        <f>'Office Minor'!F621</f>
        <v>0</v>
      </c>
      <c r="G477" s="143">
        <f>'Office Minor'!G621</f>
        <v>1355000</v>
      </c>
      <c r="H477" s="143">
        <f>'Office Minor'!H621</f>
        <v>0</v>
      </c>
    </row>
    <row r="478" spans="1:8" s="557" customFormat="1" ht="16.5" customHeight="1">
      <c r="A478" s="143">
        <v>17</v>
      </c>
      <c r="B478" s="204" t="s">
        <v>115</v>
      </c>
      <c r="C478" s="143">
        <f>'Office Minor'!C712</f>
        <v>59</v>
      </c>
      <c r="D478" s="143">
        <f>'Office Minor'!D712</f>
        <v>302.5475</v>
      </c>
      <c r="E478" s="143">
        <f>'Office Minor'!E712</f>
        <v>74224</v>
      </c>
      <c r="F478" s="143">
        <f>'Office Minor'!F712</f>
        <v>22267200</v>
      </c>
      <c r="G478" s="143">
        <f>'Office Minor'!G712</f>
        <v>6362000</v>
      </c>
      <c r="H478" s="143">
        <f>'Office Minor'!H712</f>
        <v>105</v>
      </c>
    </row>
    <row r="479" spans="1:8" s="557" customFormat="1" ht="16.5" customHeight="1">
      <c r="A479" s="143">
        <v>18</v>
      </c>
      <c r="B479" s="204" t="s">
        <v>82</v>
      </c>
      <c r="C479" s="143">
        <f>'Office Minor'!C737</f>
        <v>58</v>
      </c>
      <c r="D479" s="143">
        <f>'Office Minor'!D737</f>
        <v>657.7</v>
      </c>
      <c r="E479" s="143">
        <f>'Office Minor'!E737</f>
        <v>8391.8</v>
      </c>
      <c r="F479" s="143">
        <f>'Office Minor'!F737</f>
        <v>2055990.9999999998</v>
      </c>
      <c r="G479" s="143">
        <f>'Office Minor'!G737</f>
        <v>705000</v>
      </c>
      <c r="H479" s="143">
        <f>'Office Minor'!H737</f>
        <v>175</v>
      </c>
    </row>
    <row r="480" spans="1:8" s="557" customFormat="1" ht="16.5" customHeight="1">
      <c r="A480" s="823" t="s">
        <v>49</v>
      </c>
      <c r="B480" s="824"/>
      <c r="C480" s="276">
        <f aca="true" t="shared" si="28" ref="C480:H480">SUM(C462:C479)</f>
        <v>1241</v>
      </c>
      <c r="D480" s="277">
        <f t="shared" si="28"/>
        <v>7527.813</v>
      </c>
      <c r="E480" s="278">
        <f t="shared" si="28"/>
        <v>1365124.26</v>
      </c>
      <c r="F480" s="278">
        <f t="shared" si="28"/>
        <v>475463779</v>
      </c>
      <c r="G480" s="278">
        <f t="shared" si="28"/>
        <v>111469841.5</v>
      </c>
      <c r="H480" s="278">
        <f t="shared" si="28"/>
        <v>2698</v>
      </c>
    </row>
    <row r="481" spans="1:8" s="557" customFormat="1" ht="16.5" customHeight="1">
      <c r="A481" s="580"/>
      <c r="B481" s="580"/>
      <c r="C481" s="580"/>
      <c r="D481" s="580"/>
      <c r="E481" s="580"/>
      <c r="F481" s="580"/>
      <c r="G481" s="580"/>
      <c r="H481" s="580"/>
    </row>
    <row r="482" spans="1:8" s="557" customFormat="1" ht="16.5" customHeight="1">
      <c r="A482" s="840" t="s">
        <v>68</v>
      </c>
      <c r="B482" s="840"/>
      <c r="C482" s="840"/>
      <c r="D482" s="840"/>
      <c r="E482" s="840"/>
      <c r="F482" s="840"/>
      <c r="G482" s="840"/>
      <c r="H482" s="840"/>
    </row>
    <row r="483" spans="1:8" s="557" customFormat="1" ht="16.5" customHeight="1">
      <c r="A483" s="826" t="s">
        <v>2</v>
      </c>
      <c r="B483" s="828" t="s">
        <v>76</v>
      </c>
      <c r="C483" s="264" t="s">
        <v>4</v>
      </c>
      <c r="D483" s="264" t="s">
        <v>5</v>
      </c>
      <c r="E483" s="264" t="s">
        <v>6</v>
      </c>
      <c r="F483" s="264" t="s">
        <v>7</v>
      </c>
      <c r="G483" s="264" t="s">
        <v>8</v>
      </c>
      <c r="H483" s="264" t="s">
        <v>9</v>
      </c>
    </row>
    <row r="484" spans="1:8" s="557" customFormat="1" ht="16.5" customHeight="1">
      <c r="A484" s="827"/>
      <c r="B484" s="829"/>
      <c r="C484" s="4" t="s">
        <v>10</v>
      </c>
      <c r="D484" s="4" t="s">
        <v>51</v>
      </c>
      <c r="E484" s="4" t="s">
        <v>78</v>
      </c>
      <c r="F484" s="57" t="s">
        <v>79</v>
      </c>
      <c r="G484" s="57" t="s">
        <v>79</v>
      </c>
      <c r="H484" s="4" t="s">
        <v>12</v>
      </c>
    </row>
    <row r="485" spans="1:8" s="557" customFormat="1" ht="16.5" customHeight="1">
      <c r="A485" s="143">
        <v>1</v>
      </c>
      <c r="B485" s="558" t="s">
        <v>117</v>
      </c>
      <c r="C485" s="67">
        <f>'Office Minor'!C400</f>
        <v>183</v>
      </c>
      <c r="D485" s="67">
        <f>'Office Minor'!D400</f>
        <v>183</v>
      </c>
      <c r="E485" s="67">
        <f>'Office Minor'!E400</f>
        <v>1394342</v>
      </c>
      <c r="F485" s="67">
        <f>'Office Minor'!F400</f>
        <v>104575650</v>
      </c>
      <c r="G485" s="67">
        <f>'Office Minor'!G400</f>
        <v>44507000</v>
      </c>
      <c r="H485" s="67">
        <f>'Office Minor'!H400</f>
        <v>705</v>
      </c>
    </row>
    <row r="486" spans="1:8" s="557" customFormat="1" ht="16.5" customHeight="1">
      <c r="A486" s="143">
        <v>2</v>
      </c>
      <c r="B486" s="558" t="s">
        <v>96</v>
      </c>
      <c r="C486" s="67">
        <f>'Office Minor'!C357</f>
        <v>5</v>
      </c>
      <c r="D486" s="67">
        <f>'Office Minor'!D357</f>
        <v>7.5</v>
      </c>
      <c r="E486" s="67">
        <f>'Office Minor'!E357</f>
        <v>53180</v>
      </c>
      <c r="F486" s="67">
        <f>'Office Minor'!F357</f>
        <v>11167800</v>
      </c>
      <c r="G486" s="67">
        <f>'Office Minor'!G357</f>
        <v>2030000</v>
      </c>
      <c r="H486" s="67">
        <f>'Office Minor'!H357</f>
        <v>75</v>
      </c>
    </row>
    <row r="487" spans="1:8" s="557" customFormat="1" ht="16.5" customHeight="1">
      <c r="A487" s="143">
        <v>3</v>
      </c>
      <c r="B487" s="558" t="s">
        <v>138</v>
      </c>
      <c r="C487" s="118">
        <f>'Office Minor'!C684</f>
        <v>31</v>
      </c>
      <c r="D487" s="118">
        <f>'Office Minor'!D684</f>
        <v>37.35</v>
      </c>
      <c r="E487" s="118">
        <f>'Office Minor'!E684</f>
        <v>19230</v>
      </c>
      <c r="F487" s="118">
        <f>'Office Minor'!F684</f>
        <v>3846000</v>
      </c>
      <c r="G487" s="118">
        <f>'Office Minor'!G684</f>
        <v>1300000</v>
      </c>
      <c r="H487" s="118">
        <f>'Office Minor'!H684</f>
        <v>100</v>
      </c>
    </row>
    <row r="488" spans="1:8" s="557" customFormat="1" ht="16.5" customHeight="1">
      <c r="A488" s="823" t="s">
        <v>49</v>
      </c>
      <c r="B488" s="824"/>
      <c r="C488" s="275">
        <f aca="true" t="shared" si="29" ref="C488:H488">SUM(C485:C487)</f>
        <v>219</v>
      </c>
      <c r="D488" s="554">
        <f t="shared" si="29"/>
        <v>227.85</v>
      </c>
      <c r="E488" s="555">
        <f t="shared" si="29"/>
        <v>1466752</v>
      </c>
      <c r="F488" s="275">
        <f t="shared" si="29"/>
        <v>119589450</v>
      </c>
      <c r="G488" s="555">
        <f t="shared" si="29"/>
        <v>47837000</v>
      </c>
      <c r="H488" s="555">
        <f t="shared" si="29"/>
        <v>880</v>
      </c>
    </row>
    <row r="489" spans="1:8" s="557" customFormat="1" ht="16.5" customHeight="1">
      <c r="A489" s="580"/>
      <c r="B489" s="580"/>
      <c r="C489" s="580"/>
      <c r="D489" s="580"/>
      <c r="E489" s="580"/>
      <c r="F489" s="580"/>
      <c r="G489" s="580"/>
      <c r="H489" s="580"/>
    </row>
    <row r="490" spans="1:8" s="557" customFormat="1" ht="16.5" customHeight="1">
      <c r="A490" s="840" t="s">
        <v>69</v>
      </c>
      <c r="B490" s="840"/>
      <c r="C490" s="840"/>
      <c r="D490" s="840"/>
      <c r="E490" s="840"/>
      <c r="F490" s="840"/>
      <c r="G490" s="840"/>
      <c r="H490" s="840"/>
    </row>
    <row r="491" spans="1:8" s="557" customFormat="1" ht="16.5" customHeight="1">
      <c r="A491" s="826" t="s">
        <v>2</v>
      </c>
      <c r="B491" s="828" t="s">
        <v>76</v>
      </c>
      <c r="C491" s="264" t="s">
        <v>4</v>
      </c>
      <c r="D491" s="264" t="s">
        <v>5</v>
      </c>
      <c r="E491" s="264" t="s">
        <v>6</v>
      </c>
      <c r="F491" s="264" t="s">
        <v>7</v>
      </c>
      <c r="G491" s="264" t="s">
        <v>8</v>
      </c>
      <c r="H491" s="264" t="s">
        <v>9</v>
      </c>
    </row>
    <row r="492" spans="1:8" s="557" customFormat="1" ht="16.5" customHeight="1">
      <c r="A492" s="827"/>
      <c r="B492" s="829"/>
      <c r="C492" s="4" t="s">
        <v>10</v>
      </c>
      <c r="D492" s="4" t="s">
        <v>51</v>
      </c>
      <c r="E492" s="4" t="s">
        <v>78</v>
      </c>
      <c r="F492" s="57" t="s">
        <v>79</v>
      </c>
      <c r="G492" s="57" t="s">
        <v>79</v>
      </c>
      <c r="H492" s="4" t="s">
        <v>12</v>
      </c>
    </row>
    <row r="493" spans="1:8" s="557" customFormat="1" ht="16.5" customHeight="1">
      <c r="A493" s="143">
        <v>1</v>
      </c>
      <c r="B493" s="558" t="s">
        <v>116</v>
      </c>
      <c r="C493" s="67">
        <f>'Office Minor'!C302</f>
        <v>0</v>
      </c>
      <c r="D493" s="67">
        <f>'Office Minor'!D302</f>
        <v>0</v>
      </c>
      <c r="E493" s="67">
        <f>'Office Minor'!E302</f>
        <v>0</v>
      </c>
      <c r="F493" s="67">
        <f>'Office Minor'!F302</f>
        <v>0</v>
      </c>
      <c r="G493" s="67">
        <f>'Office Minor'!G302</f>
        <v>0</v>
      </c>
      <c r="H493" s="67">
        <f>'Office Minor'!H302</f>
        <v>0</v>
      </c>
    </row>
    <row r="494" spans="1:8" s="557" customFormat="1" ht="16.5" customHeight="1">
      <c r="A494" s="823" t="s">
        <v>49</v>
      </c>
      <c r="B494" s="824"/>
      <c r="C494" s="275">
        <f aca="true" t="shared" si="30" ref="C494:H494">SUM(C493)</f>
        <v>0</v>
      </c>
      <c r="D494" s="554">
        <f t="shared" si="30"/>
        <v>0</v>
      </c>
      <c r="E494" s="555">
        <f t="shared" si="30"/>
        <v>0</v>
      </c>
      <c r="F494" s="275">
        <f t="shared" si="30"/>
        <v>0</v>
      </c>
      <c r="G494" s="555">
        <f t="shared" si="30"/>
        <v>0</v>
      </c>
      <c r="H494" s="555">
        <f t="shared" si="30"/>
        <v>0</v>
      </c>
    </row>
    <row r="495" spans="1:8" s="557" customFormat="1" ht="16.5" customHeight="1">
      <c r="A495" s="580"/>
      <c r="B495" s="580"/>
      <c r="C495" s="580"/>
      <c r="D495" s="580"/>
      <c r="E495" s="580"/>
      <c r="F495" s="580"/>
      <c r="G495" s="580"/>
      <c r="H495" s="580"/>
    </row>
    <row r="496" spans="1:8" s="557" customFormat="1" ht="16.5" customHeight="1">
      <c r="A496" s="840" t="s">
        <v>70</v>
      </c>
      <c r="B496" s="840"/>
      <c r="C496" s="840"/>
      <c r="D496" s="840"/>
      <c r="E496" s="840"/>
      <c r="F496" s="840"/>
      <c r="G496" s="840"/>
      <c r="H496" s="840"/>
    </row>
    <row r="497" spans="1:8" s="557" customFormat="1" ht="16.5" customHeight="1">
      <c r="A497" s="826" t="s">
        <v>2</v>
      </c>
      <c r="B497" s="828" t="s">
        <v>76</v>
      </c>
      <c r="C497" s="264" t="s">
        <v>4</v>
      </c>
      <c r="D497" s="264" t="s">
        <v>5</v>
      </c>
      <c r="E497" s="264" t="s">
        <v>6</v>
      </c>
      <c r="F497" s="264" t="s">
        <v>7</v>
      </c>
      <c r="G497" s="264" t="s">
        <v>8</v>
      </c>
      <c r="H497" s="264" t="s">
        <v>9</v>
      </c>
    </row>
    <row r="498" spans="1:8" s="557" customFormat="1" ht="16.5" customHeight="1">
      <c r="A498" s="827"/>
      <c r="B498" s="829"/>
      <c r="C498" s="4" t="s">
        <v>10</v>
      </c>
      <c r="D498" s="4" t="s">
        <v>51</v>
      </c>
      <c r="E498" s="4" t="s">
        <v>78</v>
      </c>
      <c r="F498" s="57" t="s">
        <v>79</v>
      </c>
      <c r="G498" s="57" t="s">
        <v>79</v>
      </c>
      <c r="H498" s="4" t="s">
        <v>12</v>
      </c>
    </row>
    <row r="499" spans="1:9" s="557" customFormat="1" ht="16.5" customHeight="1">
      <c r="A499" s="143">
        <v>1</v>
      </c>
      <c r="B499" s="558" t="s">
        <v>139</v>
      </c>
      <c r="C499" s="192">
        <f>'Office Minor'!C82</f>
        <v>2</v>
      </c>
      <c r="D499" s="192">
        <f>'Office Minor'!D82</f>
        <v>2</v>
      </c>
      <c r="E499" s="192">
        <f>'Office Minor'!E82</f>
        <v>1485</v>
      </c>
      <c r="F499" s="192">
        <f>'Office Minor'!F82</f>
        <v>1188000</v>
      </c>
      <c r="G499" s="192">
        <f>'Office Minor'!G82</f>
        <v>18000</v>
      </c>
      <c r="H499" s="192">
        <f>'Office Minor'!H82</f>
        <v>10</v>
      </c>
      <c r="I499" s="441"/>
    </row>
    <row r="500" spans="1:8" s="557" customFormat="1" ht="16.5" customHeight="1">
      <c r="A500" s="143">
        <v>2</v>
      </c>
      <c r="B500" s="581" t="s">
        <v>144</v>
      </c>
      <c r="C500" s="250">
        <f>'Office Minor'!C54</f>
        <v>15</v>
      </c>
      <c r="D500" s="250">
        <f>'Office Minor'!D54</f>
        <v>14.99</v>
      </c>
      <c r="E500" s="250">
        <f>'Office Minor'!E54</f>
        <v>1056610</v>
      </c>
      <c r="F500" s="250">
        <f>'Office Minor'!F54</f>
        <v>1352460800</v>
      </c>
      <c r="G500" s="250">
        <f>'Office Minor'!G54</f>
        <v>153473660</v>
      </c>
      <c r="H500" s="250">
        <f>'Office Minor'!H54</f>
        <v>5280</v>
      </c>
    </row>
    <row r="501" spans="1:8" s="557" customFormat="1" ht="16.5" customHeight="1">
      <c r="A501" s="143">
        <v>3</v>
      </c>
      <c r="B501" s="558" t="s">
        <v>150</v>
      </c>
      <c r="C501" s="67">
        <f>'Office Minor'!C96</f>
        <v>4</v>
      </c>
      <c r="D501" s="67">
        <f>'Office Minor'!D96</f>
        <v>9.2</v>
      </c>
      <c r="E501" s="67">
        <f>'Office Minor'!E96</f>
        <v>210</v>
      </c>
      <c r="F501" s="67">
        <f>'Office Minor'!F96</f>
        <v>105000</v>
      </c>
      <c r="G501" s="67">
        <f>'Office Minor'!G96</f>
        <v>463000</v>
      </c>
      <c r="H501" s="67">
        <f>'Office Minor'!H96</f>
        <v>233</v>
      </c>
    </row>
    <row r="502" spans="1:8" s="557" customFormat="1" ht="16.5" customHeight="1">
      <c r="A502" s="143">
        <v>4</v>
      </c>
      <c r="B502" s="558" t="s">
        <v>140</v>
      </c>
      <c r="C502" s="67">
        <f>'Office Minor'!C127</f>
        <v>0</v>
      </c>
      <c r="D502" s="67">
        <f>'Office Minor'!D127</f>
        <v>0</v>
      </c>
      <c r="E502" s="67">
        <f>'Office Minor'!E127</f>
        <v>2101040</v>
      </c>
      <c r="F502" s="67">
        <f>'Office Minor'!F127</f>
        <v>2101040000</v>
      </c>
      <c r="G502" s="67">
        <f>'Office Minor'!G127</f>
        <v>275033000</v>
      </c>
      <c r="H502" s="67">
        <f>'Office Minor'!H127</f>
        <v>12000</v>
      </c>
    </row>
    <row r="503" spans="1:8" s="557" customFormat="1" ht="16.5" customHeight="1">
      <c r="A503" s="143">
        <v>5</v>
      </c>
      <c r="B503" s="558" t="s">
        <v>95</v>
      </c>
      <c r="C503" s="67">
        <f>'Office Minor'!C180</f>
        <v>0</v>
      </c>
      <c r="D503" s="67">
        <f>'Office Minor'!D180</f>
        <v>0</v>
      </c>
      <c r="E503" s="67">
        <f>'Office Minor'!E180</f>
        <v>25833</v>
      </c>
      <c r="F503" s="67">
        <f>'Office Minor'!F180</f>
        <v>2066640</v>
      </c>
      <c r="G503" s="67">
        <f>'Office Minor'!G180</f>
        <v>1156479</v>
      </c>
      <c r="H503" s="67">
        <f>'Office Minor'!H180</f>
        <v>80</v>
      </c>
    </row>
    <row r="504" spans="1:8" s="557" customFormat="1" ht="16.5" customHeight="1">
      <c r="A504" s="143">
        <v>6</v>
      </c>
      <c r="B504" s="558" t="s">
        <v>147</v>
      </c>
      <c r="C504" s="67">
        <f>'Office Minor'!C190</f>
        <v>354</v>
      </c>
      <c r="D504" s="67">
        <f>'Office Minor'!D190</f>
        <v>1169.511</v>
      </c>
      <c r="E504" s="67">
        <f>'Office Minor'!E190</f>
        <v>1099700</v>
      </c>
      <c r="F504" s="67">
        <f>'Office Minor'!F190</f>
        <v>1099700000</v>
      </c>
      <c r="G504" s="67">
        <f>'Office Minor'!G190</f>
        <v>354745000</v>
      </c>
      <c r="H504" s="67">
        <f>'Office Minor'!H190</f>
        <v>3540</v>
      </c>
    </row>
    <row r="505" spans="1:8" s="557" customFormat="1" ht="16.5" customHeight="1">
      <c r="A505" s="143">
        <v>7</v>
      </c>
      <c r="B505" s="558" t="s">
        <v>141</v>
      </c>
      <c r="C505" s="192">
        <f>'Office Minor'!C198</f>
        <v>462</v>
      </c>
      <c r="D505" s="192">
        <f>'Office Minor'!D198</f>
        <v>806.716</v>
      </c>
      <c r="E505" s="192">
        <f>'Office Minor'!E198</f>
        <v>283692</v>
      </c>
      <c r="F505" s="192">
        <f>'Office Minor'!F198</f>
        <v>198584400</v>
      </c>
      <c r="G505" s="192">
        <f>'Office Minor'!G198</f>
        <v>49025000</v>
      </c>
      <c r="H505" s="192">
        <f>'Office Minor'!H198</f>
        <v>5700</v>
      </c>
    </row>
    <row r="506" spans="1:8" s="557" customFormat="1" ht="16.5" customHeight="1">
      <c r="A506" s="143">
        <v>8</v>
      </c>
      <c r="B506" s="558" t="s">
        <v>103</v>
      </c>
      <c r="C506" s="120">
        <f>'Office Minor'!C230</f>
        <v>0</v>
      </c>
      <c r="D506" s="120">
        <f>'Office Minor'!D230</f>
        <v>0</v>
      </c>
      <c r="E506" s="120">
        <f>'Office Minor'!E230</f>
        <v>47243</v>
      </c>
      <c r="F506" s="120">
        <f>'Office Minor'!F230</f>
        <v>23621500</v>
      </c>
      <c r="G506" s="120">
        <f>'Office Minor'!G230</f>
        <v>4724314</v>
      </c>
      <c r="H506" s="120">
        <f>'Office Minor'!H230</f>
        <v>0</v>
      </c>
    </row>
    <row r="507" spans="1:8" s="557" customFormat="1" ht="16.5" customHeight="1">
      <c r="A507" s="143">
        <v>9</v>
      </c>
      <c r="B507" s="558" t="s">
        <v>300</v>
      </c>
      <c r="C507" s="110">
        <f>'Office Minor'!C217</f>
        <v>0</v>
      </c>
      <c r="D507" s="110">
        <f>'Office Minor'!D217</f>
        <v>0</v>
      </c>
      <c r="E507" s="110">
        <f>'Office Minor'!E217</f>
        <v>168981</v>
      </c>
      <c r="F507" s="110">
        <f>'Office Minor'!F217</f>
        <v>27036960</v>
      </c>
      <c r="G507" s="110">
        <f>'Office Minor'!G217</f>
        <v>3886572</v>
      </c>
      <c r="H507" s="110">
        <f>'Office Minor'!H217</f>
        <v>5</v>
      </c>
    </row>
    <row r="508" spans="1:8" s="557" customFormat="1" ht="16.5" customHeight="1">
      <c r="A508" s="143">
        <v>10</v>
      </c>
      <c r="B508" s="558" t="s">
        <v>133</v>
      </c>
      <c r="C508" s="583">
        <f>'Office Minor'!C264</f>
        <v>140</v>
      </c>
      <c r="D508" s="583">
        <f>'Office Minor'!D264</f>
        <v>1691.73</v>
      </c>
      <c r="E508" s="583">
        <f>'Office Minor'!E264</f>
        <v>233914</v>
      </c>
      <c r="F508" s="583">
        <f>'Office Minor'!F264</f>
        <v>175435500</v>
      </c>
      <c r="G508" s="583">
        <f>'Office Minor'!G264</f>
        <v>146332131</v>
      </c>
      <c r="H508" s="583">
        <f>'Office Minor'!H264</f>
        <v>750</v>
      </c>
    </row>
    <row r="509" spans="1:8" s="557" customFormat="1" ht="16.5" customHeight="1">
      <c r="A509" s="143">
        <v>11</v>
      </c>
      <c r="B509" s="558" t="s">
        <v>127</v>
      </c>
      <c r="C509" s="584">
        <f>'Office Minor'!C365</f>
        <v>45</v>
      </c>
      <c r="D509" s="584">
        <f>'Office Minor'!D365</f>
        <v>81.59</v>
      </c>
      <c r="E509" s="584">
        <f>'Office Minor'!E365</f>
        <v>26589</v>
      </c>
      <c r="F509" s="584">
        <f>'Office Minor'!F365</f>
        <v>21537090</v>
      </c>
      <c r="G509" s="584">
        <f>'Office Minor'!G365</f>
        <v>2535987</v>
      </c>
      <c r="H509" s="584">
        <f>'Office Minor'!H365</f>
        <v>225</v>
      </c>
    </row>
    <row r="510" spans="1:8" s="557" customFormat="1" ht="16.5" customHeight="1">
      <c r="A510" s="143">
        <v>12</v>
      </c>
      <c r="B510" s="558" t="s">
        <v>117</v>
      </c>
      <c r="C510" s="67">
        <f>'Office Minor'!C402</f>
        <v>24</v>
      </c>
      <c r="D510" s="67">
        <f>'Office Minor'!D402</f>
        <v>24</v>
      </c>
      <c r="E510" s="67">
        <f>'Office Minor'!E402</f>
        <v>7780605</v>
      </c>
      <c r="F510" s="67">
        <f>'Office Minor'!F402</f>
        <v>1945151250</v>
      </c>
      <c r="G510" s="67">
        <f>'Office Minor'!G402</f>
        <v>609571000</v>
      </c>
      <c r="H510" s="67">
        <f>'Office Minor'!H402</f>
        <v>18205</v>
      </c>
    </row>
    <row r="511" spans="1:8" s="557" customFormat="1" ht="16.5" customHeight="1">
      <c r="A511" s="143">
        <v>13</v>
      </c>
      <c r="B511" s="558" t="s">
        <v>135</v>
      </c>
      <c r="C511" s="110">
        <f>'Office Minor'!C413</f>
        <v>129</v>
      </c>
      <c r="D511" s="110">
        <f>'Office Minor'!D413</f>
        <v>4526.1386</v>
      </c>
      <c r="E511" s="110">
        <f>'Office Minor'!E413</f>
        <v>872342</v>
      </c>
      <c r="F511" s="110">
        <f>'Office Minor'!F413</f>
        <v>523405200</v>
      </c>
      <c r="G511" s="110">
        <f>'Office Minor'!G413</f>
        <v>140343000</v>
      </c>
      <c r="H511" s="110">
        <f>'Office Minor'!H413</f>
        <v>20000</v>
      </c>
    </row>
    <row r="512" spans="1:8" s="557" customFormat="1" ht="16.5" customHeight="1">
      <c r="A512" s="143">
        <v>14</v>
      </c>
      <c r="B512" s="558" t="s">
        <v>118</v>
      </c>
      <c r="C512" s="195">
        <f>'Office Minor'!C431</f>
        <v>8</v>
      </c>
      <c r="D512" s="195">
        <f>'Office Minor'!D431</f>
        <v>11.11</v>
      </c>
      <c r="E512" s="195">
        <f>'Office Minor'!E431</f>
        <v>10745</v>
      </c>
      <c r="F512" s="195">
        <f>'Office Minor'!F431</f>
        <v>24176250</v>
      </c>
      <c r="G512" s="195">
        <f>'Office Minor'!G431</f>
        <v>4452000</v>
      </c>
      <c r="H512" s="195">
        <f>'Office Minor'!H431</f>
        <v>24</v>
      </c>
    </row>
    <row r="513" spans="1:8" s="557" customFormat="1" ht="16.5" customHeight="1">
      <c r="A513" s="143">
        <v>15</v>
      </c>
      <c r="B513" s="558" t="s">
        <v>106</v>
      </c>
      <c r="C513" s="191">
        <f>'Office Minor'!C477</f>
        <v>0</v>
      </c>
      <c r="D513" s="191">
        <f>'Office Minor'!D477</f>
        <v>0</v>
      </c>
      <c r="E513" s="191">
        <f>'Office Minor'!E477</f>
        <v>822465</v>
      </c>
      <c r="F513" s="191">
        <f>'Office Minor'!F477</f>
        <v>287862790</v>
      </c>
      <c r="G513" s="191">
        <f>'Office Minor'!G477</f>
        <v>12637000</v>
      </c>
      <c r="H513" s="191">
        <f>'Office Minor'!H477</f>
        <v>960</v>
      </c>
    </row>
    <row r="514" spans="1:8" s="557" customFormat="1" ht="16.5" customHeight="1">
      <c r="A514" s="143">
        <v>16</v>
      </c>
      <c r="B514" s="23" t="s">
        <v>315</v>
      </c>
      <c r="C514" s="143">
        <f>'Office Minor'!C590</f>
        <v>47</v>
      </c>
      <c r="D514" s="143">
        <f>'Office Minor'!D590</f>
        <v>399.274</v>
      </c>
      <c r="E514" s="143">
        <f>'Office Minor'!E590</f>
        <v>669617.214</v>
      </c>
      <c r="F514" s="143">
        <f>'Office Minor'!F590</f>
        <v>103790668.278</v>
      </c>
      <c r="G514" s="143">
        <f>'Office Minor'!G590</f>
        <v>6334000</v>
      </c>
      <c r="H514" s="143">
        <f>'Office Minor'!H590</f>
        <v>1310</v>
      </c>
    </row>
    <row r="515" spans="1:8" s="557" customFormat="1" ht="16.5" customHeight="1">
      <c r="A515" s="143">
        <v>17</v>
      </c>
      <c r="B515" s="558" t="s">
        <v>119</v>
      </c>
      <c r="C515" s="192">
        <f>'Office Minor'!C568</f>
        <v>2</v>
      </c>
      <c r="D515" s="192">
        <f>'Office Minor'!D568</f>
        <v>0.72</v>
      </c>
      <c r="E515" s="192">
        <f>'Office Minor'!E568</f>
        <v>0</v>
      </c>
      <c r="F515" s="192">
        <f>'Office Minor'!F568</f>
        <v>0</v>
      </c>
      <c r="G515" s="192">
        <f>'Office Minor'!G568</f>
        <v>66000</v>
      </c>
      <c r="H515" s="192">
        <f>'Office Minor'!H568</f>
        <v>0</v>
      </c>
    </row>
    <row r="516" spans="1:8" s="557" customFormat="1" ht="16.5" customHeight="1">
      <c r="A516" s="823" t="s">
        <v>49</v>
      </c>
      <c r="B516" s="824"/>
      <c r="C516" s="275">
        <f aca="true" t="shared" si="31" ref="C516:H516">SUM(C499:C515)</f>
        <v>1232</v>
      </c>
      <c r="D516" s="553">
        <f t="shared" si="31"/>
        <v>8736.979599999999</v>
      </c>
      <c r="E516" s="555">
        <f t="shared" si="31"/>
        <v>15201071.214</v>
      </c>
      <c r="F516" s="275">
        <f t="shared" si="31"/>
        <v>7887162048.278</v>
      </c>
      <c r="G516" s="555">
        <f t="shared" si="31"/>
        <v>1764796143</v>
      </c>
      <c r="H516" s="555">
        <f t="shared" si="31"/>
        <v>68322</v>
      </c>
    </row>
    <row r="517" spans="1:8" s="557" customFormat="1" ht="16.5" customHeight="1">
      <c r="A517" s="580"/>
      <c r="B517" s="580"/>
      <c r="C517" s="580"/>
      <c r="D517" s="580"/>
      <c r="E517" s="580"/>
      <c r="F517" s="580"/>
      <c r="G517" s="580"/>
      <c r="H517" s="580"/>
    </row>
    <row r="518" spans="1:8" s="557" customFormat="1" ht="16.5" customHeight="1">
      <c r="A518" s="840" t="s">
        <v>71</v>
      </c>
      <c r="B518" s="840"/>
      <c r="C518" s="840"/>
      <c r="D518" s="840"/>
      <c r="E518" s="840"/>
      <c r="F518" s="840"/>
      <c r="G518" s="840"/>
      <c r="H518" s="840"/>
    </row>
    <row r="519" spans="1:8" s="557" customFormat="1" ht="16.5" customHeight="1">
      <c r="A519" s="826" t="s">
        <v>2</v>
      </c>
      <c r="B519" s="828" t="s">
        <v>76</v>
      </c>
      <c r="C519" s="264" t="s">
        <v>4</v>
      </c>
      <c r="D519" s="264" t="s">
        <v>5</v>
      </c>
      <c r="E519" s="264" t="s">
        <v>6</v>
      </c>
      <c r="F519" s="264" t="s">
        <v>7</v>
      </c>
      <c r="G519" s="264" t="s">
        <v>8</v>
      </c>
      <c r="H519" s="264" t="s">
        <v>9</v>
      </c>
    </row>
    <row r="520" spans="1:8" s="557" customFormat="1" ht="16.5" customHeight="1">
      <c r="A520" s="827"/>
      <c r="B520" s="829"/>
      <c r="C520" s="4" t="s">
        <v>10</v>
      </c>
      <c r="D520" s="4" t="s">
        <v>51</v>
      </c>
      <c r="E520" s="4" t="s">
        <v>78</v>
      </c>
      <c r="F520" s="57" t="s">
        <v>79</v>
      </c>
      <c r="G520" s="57" t="s">
        <v>79</v>
      </c>
      <c r="H520" s="4" t="s">
        <v>12</v>
      </c>
    </row>
    <row r="521" spans="1:8" s="557" customFormat="1" ht="16.5" customHeight="1">
      <c r="A521" s="143">
        <v>1</v>
      </c>
      <c r="B521" s="558" t="s">
        <v>152</v>
      </c>
      <c r="C521" s="110">
        <f>'Office Minor'!C275</f>
        <v>105</v>
      </c>
      <c r="D521" s="110">
        <f>'Office Minor'!D275</f>
        <v>134.4084</v>
      </c>
      <c r="E521" s="110">
        <f>'Office Minor'!E275</f>
        <v>429574.87</v>
      </c>
      <c r="F521" s="110">
        <f>'Office Minor'!F275</f>
        <v>644362306</v>
      </c>
      <c r="G521" s="110">
        <f>'Office Minor'!G275</f>
        <v>103097969</v>
      </c>
      <c r="H521" s="110">
        <f>'Office Minor'!H275</f>
        <v>1050</v>
      </c>
    </row>
    <row r="522" spans="1:8" s="557" customFormat="1" ht="16.5" customHeight="1">
      <c r="A522" s="143">
        <v>2</v>
      </c>
      <c r="B522" s="558" t="s">
        <v>126</v>
      </c>
      <c r="C522" s="110">
        <f>'Office Minor'!C578</f>
        <v>172</v>
      </c>
      <c r="D522" s="110">
        <f>'Office Minor'!D578</f>
        <v>188.6</v>
      </c>
      <c r="E522" s="110">
        <f>'Office Minor'!E578</f>
        <v>629267.292</v>
      </c>
      <c r="F522" s="110">
        <f>'Office Minor'!F578</f>
        <v>943900937</v>
      </c>
      <c r="G522" s="110">
        <f>'Office Minor'!G578</f>
        <v>151024150</v>
      </c>
      <c r="H522" s="110">
        <f>'Office Minor'!H578</f>
        <v>1210</v>
      </c>
    </row>
    <row r="523" spans="1:8" s="557" customFormat="1" ht="16.5" customHeight="1">
      <c r="A523" s="143">
        <v>3</v>
      </c>
      <c r="B523" s="558" t="s">
        <v>82</v>
      </c>
      <c r="C523" s="110">
        <f>'Office Minor'!C729</f>
        <v>16</v>
      </c>
      <c r="D523" s="110">
        <f>'Office Minor'!D729</f>
        <v>28.13</v>
      </c>
      <c r="E523" s="110">
        <f>'Office Minor'!E729</f>
        <v>27125</v>
      </c>
      <c r="F523" s="110">
        <f>'Office Minor'!F729</f>
        <v>40687500</v>
      </c>
      <c r="G523" s="110">
        <f>'Office Minor'!G729</f>
        <v>6510000</v>
      </c>
      <c r="H523" s="110">
        <f>'Office Minor'!H729</f>
        <v>115</v>
      </c>
    </row>
    <row r="524" spans="1:8" s="557" customFormat="1" ht="16.5" customHeight="1">
      <c r="A524" s="823" t="s">
        <v>49</v>
      </c>
      <c r="B524" s="824"/>
      <c r="C524" s="275">
        <f aca="true" t="shared" si="32" ref="C524:H524">SUM(C521:C523)</f>
        <v>293</v>
      </c>
      <c r="D524" s="554">
        <f t="shared" si="32"/>
        <v>351.1384</v>
      </c>
      <c r="E524" s="555">
        <f t="shared" si="32"/>
        <v>1085967.162</v>
      </c>
      <c r="F524" s="275">
        <f t="shared" si="32"/>
        <v>1628950743</v>
      </c>
      <c r="G524" s="555">
        <f t="shared" si="32"/>
        <v>260632119</v>
      </c>
      <c r="H524" s="555">
        <f t="shared" si="32"/>
        <v>2375</v>
      </c>
    </row>
    <row r="525" spans="1:8" s="557" customFormat="1" ht="16.5" customHeight="1">
      <c r="A525" s="580"/>
      <c r="B525" s="580"/>
      <c r="C525" s="580"/>
      <c r="D525" s="580"/>
      <c r="E525" s="580"/>
      <c r="F525" s="580"/>
      <c r="G525" s="580"/>
      <c r="H525" s="580"/>
    </row>
    <row r="526" spans="1:8" s="557" customFormat="1" ht="16.5" customHeight="1">
      <c r="A526" s="825" t="s">
        <v>43</v>
      </c>
      <c r="B526" s="825"/>
      <c r="C526" s="825"/>
      <c r="D526" s="825"/>
      <c r="E526" s="825"/>
      <c r="F526" s="825"/>
      <c r="G526" s="825"/>
      <c r="H526" s="825"/>
    </row>
    <row r="527" spans="1:8" s="557" customFormat="1" ht="16.5" customHeight="1">
      <c r="A527" s="826" t="s">
        <v>2</v>
      </c>
      <c r="B527" s="828" t="s">
        <v>76</v>
      </c>
      <c r="C527" s="264" t="s">
        <v>4</v>
      </c>
      <c r="D527" s="264" t="s">
        <v>5</v>
      </c>
      <c r="E527" s="264" t="s">
        <v>6</v>
      </c>
      <c r="F527" s="264" t="s">
        <v>7</v>
      </c>
      <c r="G527" s="264" t="s">
        <v>8</v>
      </c>
      <c r="H527" s="264" t="s">
        <v>9</v>
      </c>
    </row>
    <row r="528" spans="1:8" s="557" customFormat="1" ht="16.5" customHeight="1">
      <c r="A528" s="827"/>
      <c r="B528" s="829"/>
      <c r="C528" s="4" t="s">
        <v>10</v>
      </c>
      <c r="D528" s="4" t="s">
        <v>77</v>
      </c>
      <c r="E528" s="4" t="s">
        <v>78</v>
      </c>
      <c r="F528" s="57" t="s">
        <v>79</v>
      </c>
      <c r="G528" s="57" t="s">
        <v>79</v>
      </c>
      <c r="H528" s="4" t="s">
        <v>12</v>
      </c>
    </row>
    <row r="529" spans="1:8" s="557" customFormat="1" ht="16.5" customHeight="1">
      <c r="A529" s="143">
        <v>1</v>
      </c>
      <c r="B529" s="204" t="s">
        <v>85</v>
      </c>
      <c r="C529" s="143">
        <f>'Office Minor'!C44</f>
        <v>2</v>
      </c>
      <c r="D529" s="143">
        <f>'Office Minor'!D44</f>
        <v>8.5025</v>
      </c>
      <c r="E529" s="143">
        <f>'Office Minor'!E44</f>
        <v>19220.83</v>
      </c>
      <c r="F529" s="143">
        <f>'Office Minor'!F44</f>
        <v>6727290.5</v>
      </c>
      <c r="G529" s="143">
        <f>'Office Minor'!G44</f>
        <v>1699000</v>
      </c>
      <c r="H529" s="143">
        <f>'Office Minor'!H44</f>
        <v>5</v>
      </c>
    </row>
    <row r="530" spans="1:8" s="557" customFormat="1" ht="16.5" customHeight="1">
      <c r="A530" s="143">
        <v>2</v>
      </c>
      <c r="B530" s="204" t="s">
        <v>150</v>
      </c>
      <c r="C530" s="143">
        <f>'Office Minor'!C102</f>
        <v>4</v>
      </c>
      <c r="D530" s="143">
        <f>'Office Minor'!D102</f>
        <v>18</v>
      </c>
      <c r="E530" s="143">
        <f>'Office Minor'!E102</f>
        <v>0</v>
      </c>
      <c r="F530" s="143">
        <f>'Office Minor'!F102</f>
        <v>0</v>
      </c>
      <c r="G530" s="143">
        <f>'Office Minor'!G102</f>
        <v>7000</v>
      </c>
      <c r="H530" s="143">
        <f>'Office Minor'!H102</f>
        <v>7</v>
      </c>
    </row>
    <row r="531" spans="1:8" s="557" customFormat="1" ht="16.5" customHeight="1">
      <c r="A531" s="143">
        <v>3</v>
      </c>
      <c r="B531" s="204" t="s">
        <v>80</v>
      </c>
      <c r="C531" s="143">
        <f>'Office Minor'!C165</f>
        <v>1</v>
      </c>
      <c r="D531" s="143">
        <f>'Office Minor'!D165</f>
        <v>5</v>
      </c>
      <c r="E531" s="143">
        <f>'Office Minor'!E165</f>
        <v>0</v>
      </c>
      <c r="F531" s="143">
        <f>'Office Minor'!F165</f>
        <v>0</v>
      </c>
      <c r="G531" s="143">
        <f>'Office Minor'!G165</f>
        <v>0</v>
      </c>
      <c r="H531" s="143">
        <f>'Office Minor'!H165</f>
        <v>0</v>
      </c>
    </row>
    <row r="532" spans="1:8" s="557" customFormat="1" ht="16.5" customHeight="1">
      <c r="A532" s="143">
        <v>4</v>
      </c>
      <c r="B532" s="204" t="s">
        <v>102</v>
      </c>
      <c r="C532" s="192">
        <f>'Office Minor'!C204</f>
        <v>1</v>
      </c>
      <c r="D532" s="192">
        <f>'Office Minor'!D204</f>
        <v>59.511</v>
      </c>
      <c r="E532" s="192">
        <f>'Office Minor'!E204</f>
        <v>34533</v>
      </c>
      <c r="F532" s="192">
        <f>'Office Minor'!F204</f>
        <v>34533000</v>
      </c>
      <c r="G532" s="192">
        <f>'Office Minor'!G204</f>
        <v>6436000</v>
      </c>
      <c r="H532" s="192">
        <f>'Office Minor'!H204</f>
        <v>143</v>
      </c>
    </row>
    <row r="533" spans="1:8" s="557" customFormat="1" ht="16.5" customHeight="1">
      <c r="A533" s="143">
        <v>5</v>
      </c>
      <c r="B533" s="204" t="s">
        <v>103</v>
      </c>
      <c r="C533" s="110">
        <f>'Office Minor'!C237</f>
        <v>0</v>
      </c>
      <c r="D533" s="110">
        <f>'Office Minor'!D237</f>
        <v>0</v>
      </c>
      <c r="E533" s="110">
        <f>'Office Minor'!E237</f>
        <v>169800</v>
      </c>
      <c r="F533" s="110">
        <f>'Office Minor'!F237</f>
        <v>84900000</v>
      </c>
      <c r="G533" s="110">
        <f>'Office Minor'!G237</f>
        <v>13535000</v>
      </c>
      <c r="H533" s="110">
        <f>'Office Minor'!H237</f>
        <v>0</v>
      </c>
    </row>
    <row r="534" spans="1:8" s="557" customFormat="1" ht="16.5" customHeight="1">
      <c r="A534" s="143">
        <v>6</v>
      </c>
      <c r="B534" s="204" t="s">
        <v>109</v>
      </c>
      <c r="C534" s="143">
        <f>'Office Minor'!C256</f>
        <v>8</v>
      </c>
      <c r="D534" s="143">
        <f>'Office Minor'!D256</f>
        <v>165.15</v>
      </c>
      <c r="E534" s="143">
        <f>'Office Minor'!E256</f>
        <v>83460</v>
      </c>
      <c r="F534" s="143">
        <f>'Office Minor'!F256</f>
        <v>58422000</v>
      </c>
      <c r="G534" s="143">
        <f>'Office Minor'!G256</f>
        <v>6836150</v>
      </c>
      <c r="H534" s="143">
        <f>'Office Minor'!H256</f>
        <v>40</v>
      </c>
    </row>
    <row r="535" spans="1:8" s="557" customFormat="1" ht="16.5" customHeight="1">
      <c r="A535" s="143">
        <v>7</v>
      </c>
      <c r="B535" s="204" t="s">
        <v>86</v>
      </c>
      <c r="C535" s="143">
        <f>'Office Minor'!C337</f>
        <v>4</v>
      </c>
      <c r="D535" s="143">
        <f>'Office Minor'!D337</f>
        <v>169.7</v>
      </c>
      <c r="E535" s="143">
        <f>'Office Minor'!E337</f>
        <v>2000</v>
      </c>
      <c r="F535" s="143">
        <f>'Office Minor'!F337</f>
        <v>480000</v>
      </c>
      <c r="G535" s="143">
        <f>'Office Minor'!G337</f>
        <v>777000</v>
      </c>
      <c r="H535" s="143">
        <f>'Office Minor'!H337</f>
        <v>60</v>
      </c>
    </row>
    <row r="536" spans="1:8" s="557" customFormat="1" ht="16.5" customHeight="1">
      <c r="A536" s="143">
        <v>8</v>
      </c>
      <c r="B536" s="204" t="s">
        <v>153</v>
      </c>
      <c r="C536" s="143">
        <f>'Office Minor'!C317</f>
        <v>1</v>
      </c>
      <c r="D536" s="143">
        <f>'Office Minor'!D317</f>
        <v>4.5</v>
      </c>
      <c r="E536" s="143">
        <f>'Office Minor'!E317</f>
        <v>0</v>
      </c>
      <c r="F536" s="143">
        <f>'Office Minor'!F317</f>
        <v>0</v>
      </c>
      <c r="G536" s="143">
        <f>'Office Minor'!G317</f>
        <v>13000</v>
      </c>
      <c r="H536" s="143">
        <f>'Office Minor'!H317</f>
        <v>0</v>
      </c>
    </row>
    <row r="537" spans="1:8" s="557" customFormat="1" ht="16.5" customHeight="1">
      <c r="A537" s="143">
        <v>9</v>
      </c>
      <c r="B537" s="204" t="s">
        <v>87</v>
      </c>
      <c r="C537" s="585">
        <f>'Office Minor'!C456</f>
        <v>1</v>
      </c>
      <c r="D537" s="585">
        <f>'Office Minor'!D456</f>
        <v>66.5</v>
      </c>
      <c r="E537" s="585">
        <f>'Office Minor'!E456</f>
        <v>0</v>
      </c>
      <c r="F537" s="585">
        <f>'Office Minor'!F456</f>
        <v>0</v>
      </c>
      <c r="G537" s="585">
        <f>'Office Minor'!G456</f>
        <v>169000</v>
      </c>
      <c r="H537" s="585">
        <f>'Office Minor'!H456</f>
        <v>0</v>
      </c>
    </row>
    <row r="538" spans="1:8" s="557" customFormat="1" ht="16.5" customHeight="1">
      <c r="A538" s="143">
        <v>10</v>
      </c>
      <c r="B538" s="558" t="s">
        <v>135</v>
      </c>
      <c r="C538" s="385">
        <f>'Office Minor'!C419</f>
        <v>36</v>
      </c>
      <c r="D538" s="385">
        <f>'Office Minor'!D419</f>
        <v>0</v>
      </c>
      <c r="E538" s="385">
        <f>'Office Minor'!E419</f>
        <v>331214</v>
      </c>
      <c r="F538" s="385">
        <f>'Office Minor'!F419</f>
        <v>198728400</v>
      </c>
      <c r="G538" s="385">
        <f>'Office Minor'!G419</f>
        <v>23185000</v>
      </c>
      <c r="H538" s="385">
        <f>'Office Minor'!H419</f>
        <v>900</v>
      </c>
    </row>
    <row r="539" spans="1:8" s="557" customFormat="1" ht="16.5" customHeight="1">
      <c r="A539" s="143">
        <v>11</v>
      </c>
      <c r="B539" s="23" t="s">
        <v>315</v>
      </c>
      <c r="C539" s="182">
        <f>'Office Minor'!C593</f>
        <v>10</v>
      </c>
      <c r="D539" s="182">
        <f>'Office Minor'!D593</f>
        <v>362.69</v>
      </c>
      <c r="E539" s="182">
        <f>'Office Minor'!E593</f>
        <v>77630</v>
      </c>
      <c r="F539" s="182">
        <f>'Office Minor'!F593</f>
        <v>5434100</v>
      </c>
      <c r="G539" s="182">
        <f>'Office Minor'!G593</f>
        <v>200000</v>
      </c>
      <c r="H539" s="182">
        <f>'Office Minor'!H593</f>
        <v>105</v>
      </c>
    </row>
    <row r="540" spans="1:8" s="557" customFormat="1" ht="16.5" customHeight="1">
      <c r="A540" s="143">
        <v>12</v>
      </c>
      <c r="B540" s="204" t="s">
        <v>89</v>
      </c>
      <c r="C540" s="182">
        <f>'Office Minor'!C559</f>
        <v>1</v>
      </c>
      <c r="D540" s="182">
        <f>'Office Minor'!D559</f>
        <v>4.2</v>
      </c>
      <c r="E540" s="182">
        <f>'Office Minor'!E559</f>
        <v>3814.28</v>
      </c>
      <c r="F540" s="182">
        <f>'Office Minor'!F559</f>
        <v>1907140</v>
      </c>
      <c r="G540" s="182">
        <f>'Office Minor'!G559</f>
        <v>267000</v>
      </c>
      <c r="H540" s="182">
        <f>'Office Minor'!H559</f>
        <v>9</v>
      </c>
    </row>
    <row r="541" spans="1:8" s="557" customFormat="1" ht="16.5" customHeight="1">
      <c r="A541" s="143">
        <v>13</v>
      </c>
      <c r="B541" s="204" t="s">
        <v>115</v>
      </c>
      <c r="C541" s="118">
        <f>'Office Minor'!C714</f>
        <v>4</v>
      </c>
      <c r="D541" s="118">
        <f>'Office Minor'!D714</f>
        <v>37.41</v>
      </c>
      <c r="E541" s="118">
        <f>'Office Minor'!E714</f>
        <v>0</v>
      </c>
      <c r="F541" s="118">
        <f>'Office Minor'!F714</f>
        <v>0</v>
      </c>
      <c r="G541" s="118">
        <f>'Office Minor'!G714</f>
        <v>0</v>
      </c>
      <c r="H541" s="118">
        <f>'Office Minor'!H714</f>
        <v>0</v>
      </c>
    </row>
    <row r="542" spans="1:8" s="557" customFormat="1" ht="16.5" customHeight="1">
      <c r="A542" s="143">
        <v>14</v>
      </c>
      <c r="B542" s="570" t="s">
        <v>82</v>
      </c>
      <c r="C542" s="143">
        <f>'Office Minor'!C738</f>
        <v>2</v>
      </c>
      <c r="D542" s="143">
        <f>'Office Minor'!D738</f>
        <v>9</v>
      </c>
      <c r="E542" s="143">
        <f>'Office Minor'!E738</f>
        <v>1543</v>
      </c>
      <c r="F542" s="143">
        <f>'Office Minor'!F738</f>
        <v>1103245</v>
      </c>
      <c r="G542" s="143">
        <f>'Office Minor'!G738</f>
        <v>108000</v>
      </c>
      <c r="H542" s="143">
        <f>'Office Minor'!H738</f>
        <v>12</v>
      </c>
    </row>
    <row r="543" spans="1:8" s="557" customFormat="1" ht="16.5" customHeight="1">
      <c r="A543" s="823" t="s">
        <v>49</v>
      </c>
      <c r="B543" s="824"/>
      <c r="C543" s="276">
        <f aca="true" t="shared" si="33" ref="C543:H543">SUM(C529:C542)</f>
        <v>75</v>
      </c>
      <c r="D543" s="277">
        <f t="shared" si="33"/>
        <v>910.1635</v>
      </c>
      <c r="E543" s="276">
        <f t="shared" si="33"/>
        <v>723215.1100000001</v>
      </c>
      <c r="F543" s="278">
        <f t="shared" si="33"/>
        <v>392235175.5</v>
      </c>
      <c r="G543" s="278">
        <f t="shared" si="33"/>
        <v>53232150</v>
      </c>
      <c r="H543" s="276">
        <f t="shared" si="33"/>
        <v>1281</v>
      </c>
    </row>
    <row r="544" spans="1:8" s="557" customFormat="1" ht="16.5" customHeight="1">
      <c r="A544" s="580"/>
      <c r="B544" s="580"/>
      <c r="C544" s="580"/>
      <c r="D544" s="580"/>
      <c r="E544" s="580"/>
      <c r="F544" s="580"/>
      <c r="G544" s="580"/>
      <c r="H544" s="580"/>
    </row>
    <row r="545" spans="1:8" s="557" customFormat="1" ht="16.5" customHeight="1">
      <c r="A545" s="840" t="s">
        <v>72</v>
      </c>
      <c r="B545" s="840"/>
      <c r="C545" s="840"/>
      <c r="D545" s="840"/>
      <c r="E545" s="840"/>
      <c r="F545" s="840"/>
      <c r="G545" s="840"/>
      <c r="H545" s="840"/>
    </row>
    <row r="546" spans="1:8" s="557" customFormat="1" ht="16.5" customHeight="1">
      <c r="A546" s="826" t="s">
        <v>2</v>
      </c>
      <c r="B546" s="828" t="s">
        <v>76</v>
      </c>
      <c r="C546" s="264" t="s">
        <v>4</v>
      </c>
      <c r="D546" s="264" t="s">
        <v>5</v>
      </c>
      <c r="E546" s="264" t="s">
        <v>6</v>
      </c>
      <c r="F546" s="264" t="s">
        <v>7</v>
      </c>
      <c r="G546" s="264" t="s">
        <v>8</v>
      </c>
      <c r="H546" s="264" t="s">
        <v>9</v>
      </c>
    </row>
    <row r="547" spans="1:8" s="557" customFormat="1" ht="16.5" customHeight="1">
      <c r="A547" s="827"/>
      <c r="B547" s="829"/>
      <c r="C547" s="4" t="s">
        <v>10</v>
      </c>
      <c r="D547" s="4" t="s">
        <v>51</v>
      </c>
      <c r="E547" s="4" t="s">
        <v>78</v>
      </c>
      <c r="F547" s="57" t="s">
        <v>79</v>
      </c>
      <c r="G547" s="57" t="s">
        <v>79</v>
      </c>
      <c r="H547" s="4" t="s">
        <v>12</v>
      </c>
    </row>
    <row r="548" spans="1:8" s="557" customFormat="1" ht="16.5" customHeight="1">
      <c r="A548" s="143">
        <v>1</v>
      </c>
      <c r="B548" s="558" t="s">
        <v>141</v>
      </c>
      <c r="C548" s="192">
        <f>'Office Minor'!C201</f>
        <v>0</v>
      </c>
      <c r="D548" s="192">
        <f>'Office Minor'!D201</f>
        <v>0</v>
      </c>
      <c r="E548" s="192">
        <f>'Office Minor'!E201</f>
        <v>0</v>
      </c>
      <c r="F548" s="192">
        <f>'Office Minor'!F201</f>
        <v>0</v>
      </c>
      <c r="G548" s="192">
        <f>'Office Minor'!G201</f>
        <v>0</v>
      </c>
      <c r="H548" s="192">
        <f>'Office Minor'!H201</f>
        <v>0</v>
      </c>
    </row>
    <row r="549" spans="1:8" s="557" customFormat="1" ht="16.5" customHeight="1">
      <c r="A549" s="143">
        <v>2</v>
      </c>
      <c r="B549" s="558" t="s">
        <v>87</v>
      </c>
      <c r="C549" s="67">
        <f>'Office Minor'!C448</f>
        <v>13</v>
      </c>
      <c r="D549" s="67">
        <f>'Office Minor'!D448</f>
        <v>32.09</v>
      </c>
      <c r="E549" s="67">
        <f>'Office Minor'!E448</f>
        <v>35</v>
      </c>
      <c r="F549" s="67">
        <f>'Office Minor'!F448</f>
        <v>24500</v>
      </c>
      <c r="G549" s="67">
        <f>'Office Minor'!G448</f>
        <v>392000</v>
      </c>
      <c r="H549" s="67">
        <f>'Office Minor'!H448</f>
        <v>1</v>
      </c>
    </row>
    <row r="550" spans="1:8" s="557" customFormat="1" ht="16.5" customHeight="1">
      <c r="A550" s="143">
        <v>3</v>
      </c>
      <c r="B550" s="558" t="s">
        <v>115</v>
      </c>
      <c r="C550" s="67">
        <f>'Office Minor'!C710</f>
        <v>2</v>
      </c>
      <c r="D550" s="67">
        <f>'Office Minor'!D710</f>
        <v>1.65</v>
      </c>
      <c r="E550" s="67">
        <f>'Office Minor'!E710</f>
        <v>0</v>
      </c>
      <c r="F550" s="67">
        <f>'Office Minor'!F710</f>
        <v>0</v>
      </c>
      <c r="G550" s="67">
        <f>'Office Minor'!G710</f>
        <v>21000</v>
      </c>
      <c r="H550" s="67">
        <f>'Office Minor'!H710</f>
        <v>3</v>
      </c>
    </row>
    <row r="551" spans="1:8" s="557" customFormat="1" ht="16.5" customHeight="1">
      <c r="A551" s="823" t="s">
        <v>49</v>
      </c>
      <c r="B551" s="824"/>
      <c r="C551" s="276">
        <f aca="true" t="shared" si="34" ref="C551:H551">SUM(C548:C550)</f>
        <v>15</v>
      </c>
      <c r="D551" s="530">
        <f>SUM(D548:D550)</f>
        <v>33.74</v>
      </c>
      <c r="E551" s="278">
        <f t="shared" si="34"/>
        <v>35</v>
      </c>
      <c r="F551" s="276">
        <f t="shared" si="34"/>
        <v>24500</v>
      </c>
      <c r="G551" s="278">
        <f t="shared" si="34"/>
        <v>413000</v>
      </c>
      <c r="H551" s="278">
        <f t="shared" si="34"/>
        <v>4</v>
      </c>
    </row>
    <row r="552" spans="1:8" s="557" customFormat="1" ht="16.5" customHeight="1">
      <c r="A552" s="580"/>
      <c r="B552" s="580"/>
      <c r="C552" s="580"/>
      <c r="D552" s="580"/>
      <c r="E552" s="580"/>
      <c r="F552" s="580"/>
      <c r="G552" s="580"/>
      <c r="H552" s="580"/>
    </row>
    <row r="553" spans="1:8" s="557" customFormat="1" ht="16.5" customHeight="1">
      <c r="A553" s="825" t="s">
        <v>45</v>
      </c>
      <c r="B553" s="825"/>
      <c r="C553" s="825"/>
      <c r="D553" s="825"/>
      <c r="E553" s="825"/>
      <c r="F553" s="825"/>
      <c r="G553" s="825"/>
      <c r="H553" s="825"/>
    </row>
    <row r="554" spans="1:8" s="557" customFormat="1" ht="16.5" customHeight="1">
      <c r="A554" s="826" t="s">
        <v>2</v>
      </c>
      <c r="B554" s="828" t="s">
        <v>76</v>
      </c>
      <c r="C554" s="264" t="s">
        <v>4</v>
      </c>
      <c r="D554" s="264" t="s">
        <v>5</v>
      </c>
      <c r="E554" s="264" t="s">
        <v>6</v>
      </c>
      <c r="F554" s="264" t="s">
        <v>7</v>
      </c>
      <c r="G554" s="264" t="s">
        <v>8</v>
      </c>
      <c r="H554" s="264" t="s">
        <v>9</v>
      </c>
    </row>
    <row r="555" spans="1:8" s="557" customFormat="1" ht="16.5" customHeight="1">
      <c r="A555" s="827"/>
      <c r="B555" s="829"/>
      <c r="C555" s="4" t="s">
        <v>10</v>
      </c>
      <c r="D555" s="4" t="s">
        <v>77</v>
      </c>
      <c r="E555" s="4" t="s">
        <v>78</v>
      </c>
      <c r="F555" s="57" t="s">
        <v>79</v>
      </c>
      <c r="G555" s="57" t="s">
        <v>79</v>
      </c>
      <c r="H555" s="4" t="s">
        <v>12</v>
      </c>
    </row>
    <row r="556" spans="1:8" s="557" customFormat="1" ht="16.5" customHeight="1">
      <c r="A556" s="143">
        <v>1</v>
      </c>
      <c r="B556" s="204" t="s">
        <v>85</v>
      </c>
      <c r="C556" s="143">
        <f>'Office Minor'!C45</f>
        <v>1</v>
      </c>
      <c r="D556" s="143">
        <f>'Office Minor'!D45</f>
        <v>20</v>
      </c>
      <c r="E556" s="143">
        <f>'Office Minor'!E45</f>
        <v>1528.77</v>
      </c>
      <c r="F556" s="143">
        <f>'Office Minor'!F45</f>
        <v>382192.5</v>
      </c>
      <c r="G556" s="143">
        <f>'Office Minor'!G45</f>
        <v>180000</v>
      </c>
      <c r="H556" s="143">
        <f>'Office Minor'!H45</f>
        <v>6</v>
      </c>
    </row>
    <row r="557" spans="1:8" s="557" customFormat="1" ht="16.5" customHeight="1">
      <c r="A557" s="143">
        <v>2</v>
      </c>
      <c r="B557" s="204" t="s">
        <v>149</v>
      </c>
      <c r="C557" s="143">
        <f>'Office Minor'!C72</f>
        <v>1</v>
      </c>
      <c r="D557" s="143">
        <f>'Office Minor'!D72</f>
        <v>63.3866</v>
      </c>
      <c r="E557" s="143">
        <f>'Office Minor'!E72</f>
        <v>0</v>
      </c>
      <c r="F557" s="143">
        <f>'Office Minor'!F72</f>
        <v>0</v>
      </c>
      <c r="G557" s="143">
        <f>'Office Minor'!G72</f>
        <v>0</v>
      </c>
      <c r="H557" s="143">
        <f>'Office Minor'!H72</f>
        <v>0</v>
      </c>
    </row>
    <row r="558" spans="1:8" s="557" customFormat="1" ht="16.5" customHeight="1">
      <c r="A558" s="143">
        <v>3</v>
      </c>
      <c r="B558" s="204" t="s">
        <v>80</v>
      </c>
      <c r="C558" s="143">
        <f>'Office Minor'!C159</f>
        <v>24</v>
      </c>
      <c r="D558" s="143">
        <f>'Office Minor'!D159</f>
        <v>2828.8502</v>
      </c>
      <c r="E558" s="143">
        <f>'Office Minor'!E159</f>
        <v>335772</v>
      </c>
      <c r="F558" s="143">
        <f>'Office Minor'!F159</f>
        <v>302194800</v>
      </c>
      <c r="G558" s="143">
        <f>'Office Minor'!G159</f>
        <v>99588431</v>
      </c>
      <c r="H558" s="143">
        <f>'Office Minor'!H159</f>
        <v>718</v>
      </c>
    </row>
    <row r="559" spans="1:8" s="557" customFormat="1" ht="16.5" customHeight="1">
      <c r="A559" s="143">
        <v>4</v>
      </c>
      <c r="B559" s="204" t="s">
        <v>101</v>
      </c>
      <c r="C559" s="118">
        <f>'Office Minor'!C131</f>
        <v>4</v>
      </c>
      <c r="D559" s="118">
        <f>'Office Minor'!D131</f>
        <v>192.1523</v>
      </c>
      <c r="E559" s="118">
        <f>'Office Minor'!E131</f>
        <v>41128</v>
      </c>
      <c r="F559" s="118">
        <f>'Office Minor'!F131</f>
        <v>18507600</v>
      </c>
      <c r="G559" s="118">
        <f>'Office Minor'!G131</f>
        <v>3177000</v>
      </c>
      <c r="H559" s="118">
        <f>'Office Minor'!H131</f>
        <v>16</v>
      </c>
    </row>
    <row r="560" spans="1:8" s="557" customFormat="1" ht="16.5" customHeight="1">
      <c r="A560" s="143">
        <v>5</v>
      </c>
      <c r="B560" s="204" t="s">
        <v>113</v>
      </c>
      <c r="C560" s="143">
        <f>'Office Minor'!C280</f>
        <v>25</v>
      </c>
      <c r="D560" s="143">
        <f>'Office Minor'!D280</f>
        <v>611.5861</v>
      </c>
      <c r="E560" s="143">
        <f>'Office Minor'!E280</f>
        <v>74912.6</v>
      </c>
      <c r="F560" s="143">
        <f>'Office Minor'!F280</f>
        <v>18728000</v>
      </c>
      <c r="G560" s="143">
        <f>'Office Minor'!G280</f>
        <v>3970368</v>
      </c>
      <c r="H560" s="143">
        <f>'Office Minor'!H280</f>
        <v>110</v>
      </c>
    </row>
    <row r="561" spans="1:8" s="557" customFormat="1" ht="16.5" customHeight="1">
      <c r="A561" s="143">
        <v>6</v>
      </c>
      <c r="B561" s="204" t="s">
        <v>109</v>
      </c>
      <c r="C561" s="143">
        <f>'Office Minor'!C255</f>
        <v>4</v>
      </c>
      <c r="D561" s="143">
        <f>'Office Minor'!D255</f>
        <v>72.05</v>
      </c>
      <c r="E561" s="143">
        <f>'Office Minor'!E255</f>
        <v>0</v>
      </c>
      <c r="F561" s="143">
        <f>'Office Minor'!F255</f>
        <v>0</v>
      </c>
      <c r="G561" s="143">
        <f>'Office Minor'!G255</f>
        <v>0</v>
      </c>
      <c r="H561" s="143">
        <f>'Office Minor'!H255</f>
        <v>0</v>
      </c>
    </row>
    <row r="562" spans="1:8" s="557" customFormat="1" ht="16.5" customHeight="1">
      <c r="A562" s="143">
        <v>7</v>
      </c>
      <c r="B562" s="204" t="s">
        <v>86</v>
      </c>
      <c r="C562" s="182">
        <f>'Office Minor'!C341</f>
        <v>5</v>
      </c>
      <c r="D562" s="182">
        <f>'Office Minor'!D341</f>
        <v>510.18</v>
      </c>
      <c r="E562" s="182">
        <f>'Office Minor'!E341</f>
        <v>0</v>
      </c>
      <c r="F562" s="182">
        <f>'Office Minor'!F341</f>
        <v>0</v>
      </c>
      <c r="G562" s="182">
        <f>'Office Minor'!G341</f>
        <v>3999000</v>
      </c>
      <c r="H562" s="182">
        <f>'Office Minor'!H341</f>
        <v>15</v>
      </c>
    </row>
    <row r="563" spans="1:8" s="557" customFormat="1" ht="16.5" customHeight="1">
      <c r="A563" s="143">
        <v>8</v>
      </c>
      <c r="B563" s="23" t="s">
        <v>83</v>
      </c>
      <c r="C563" s="203">
        <f>'Office Minor'!C390</f>
        <v>3</v>
      </c>
      <c r="D563" s="203">
        <f>'Office Minor'!D390</f>
        <v>132.81</v>
      </c>
      <c r="E563" s="203">
        <f>'Office Minor'!E390</f>
        <v>0</v>
      </c>
      <c r="F563" s="203">
        <f>'Office Minor'!F390</f>
        <v>0</v>
      </c>
      <c r="G563" s="203">
        <f>'Office Minor'!G390</f>
        <v>0</v>
      </c>
      <c r="H563" s="203">
        <f>'Office Minor'!H390</f>
        <v>0</v>
      </c>
    </row>
    <row r="564" spans="1:8" s="557" customFormat="1" ht="16.5" customHeight="1">
      <c r="A564" s="143">
        <v>9</v>
      </c>
      <c r="B564" s="204" t="s">
        <v>105</v>
      </c>
      <c r="C564" s="143">
        <f>'Office Minor'!C423</f>
        <v>7</v>
      </c>
      <c r="D564" s="143">
        <f>'Office Minor'!D423</f>
        <v>268.73</v>
      </c>
      <c r="E564" s="143">
        <f>'Office Minor'!E423</f>
        <v>11347</v>
      </c>
      <c r="F564" s="143">
        <f>'Office Minor'!F423</f>
        <v>28367500</v>
      </c>
      <c r="G564" s="143">
        <f>'Office Minor'!G423</f>
        <v>851000</v>
      </c>
      <c r="H564" s="143">
        <f>'Office Minor'!H423</f>
        <v>150</v>
      </c>
    </row>
    <row r="565" spans="1:8" s="557" customFormat="1" ht="16.5" customHeight="1">
      <c r="A565" s="143">
        <v>10</v>
      </c>
      <c r="B565" s="204" t="s">
        <v>110</v>
      </c>
      <c r="C565" s="110">
        <f>'Office Minor'!C529</f>
        <v>25</v>
      </c>
      <c r="D565" s="110">
        <f>'Office Minor'!D529</f>
        <v>1093.957</v>
      </c>
      <c r="E565" s="110">
        <f>'Office Minor'!E529</f>
        <v>161955</v>
      </c>
      <c r="F565" s="110">
        <f>'Office Minor'!F529</f>
        <v>170052750</v>
      </c>
      <c r="G565" s="110">
        <f>'Office Minor'!G529</f>
        <v>55314000</v>
      </c>
      <c r="H565" s="110">
        <f>'Office Minor'!H529</f>
        <v>337</v>
      </c>
    </row>
    <row r="566" spans="1:8" s="557" customFormat="1" ht="16.5" customHeight="1">
      <c r="A566" s="143">
        <v>11</v>
      </c>
      <c r="B566" s="204" t="s">
        <v>89</v>
      </c>
      <c r="C566" s="121">
        <f>'Office Minor'!C556</f>
        <v>12</v>
      </c>
      <c r="D566" s="121">
        <f>'Office Minor'!D556</f>
        <v>378.54</v>
      </c>
      <c r="E566" s="121">
        <f>'Office Minor'!E556</f>
        <v>142373.33</v>
      </c>
      <c r="F566" s="121">
        <f>'Office Minor'!F556</f>
        <v>71186665</v>
      </c>
      <c r="G566" s="121">
        <f>'Office Minor'!G556</f>
        <v>10678000</v>
      </c>
      <c r="H566" s="121">
        <f>'Office Minor'!H556</f>
        <v>900</v>
      </c>
    </row>
    <row r="567" spans="1:8" s="557" customFormat="1" ht="16.5" customHeight="1">
      <c r="A567" s="143">
        <v>12</v>
      </c>
      <c r="B567" s="204" t="s">
        <v>126</v>
      </c>
      <c r="C567" s="143">
        <f>'Office Minor'!C581</f>
        <v>36</v>
      </c>
      <c r="D567" s="143">
        <f>'Office Minor'!D581</f>
        <v>629.238</v>
      </c>
      <c r="E567" s="143">
        <f>'Office Minor'!E581</f>
        <v>67956.308</v>
      </c>
      <c r="F567" s="143">
        <f>'Office Minor'!F581</f>
        <v>17668640</v>
      </c>
      <c r="G567" s="143">
        <f>'Office Minor'!G581</f>
        <v>4417160</v>
      </c>
      <c r="H567" s="143">
        <f>'Office Minor'!H581</f>
        <v>200</v>
      </c>
    </row>
    <row r="568" spans="1:8" s="557" customFormat="1" ht="16.5" customHeight="1">
      <c r="A568" s="143">
        <v>13</v>
      </c>
      <c r="B568" s="204" t="s">
        <v>98</v>
      </c>
      <c r="C568" s="143">
        <f>'Office Minor'!C608</f>
        <v>13</v>
      </c>
      <c r="D568" s="143">
        <f>'Office Minor'!D608</f>
        <v>820.857</v>
      </c>
      <c r="E568" s="143">
        <f>'Office Minor'!E608</f>
        <v>30309</v>
      </c>
      <c r="F568" s="143">
        <f>'Office Minor'!F608</f>
        <v>54556200</v>
      </c>
      <c r="G568" s="143">
        <f>'Office Minor'!G608</f>
        <v>9040000</v>
      </c>
      <c r="H568" s="143">
        <f>'Office Minor'!H608</f>
        <v>240</v>
      </c>
    </row>
    <row r="569" spans="1:8" s="557" customFormat="1" ht="16.5" customHeight="1">
      <c r="A569" s="143">
        <v>14</v>
      </c>
      <c r="B569" s="204" t="s">
        <v>99</v>
      </c>
      <c r="C569" s="121">
        <f>'Office Minor'!C657</f>
        <v>2</v>
      </c>
      <c r="D569" s="121">
        <f>'Office Minor'!D657</f>
        <v>9.475</v>
      </c>
      <c r="E569" s="121">
        <f>'Office Minor'!E657</f>
        <v>0</v>
      </c>
      <c r="F569" s="121">
        <f>'Office Minor'!F657</f>
        <v>0</v>
      </c>
      <c r="G569" s="121">
        <f>'Office Minor'!G657</f>
        <v>27499</v>
      </c>
      <c r="H569" s="121">
        <f>'Office Minor'!H657</f>
        <v>0</v>
      </c>
    </row>
    <row r="570" spans="1:8" s="557" customFormat="1" ht="16.5" customHeight="1">
      <c r="A570" s="143">
        <v>15</v>
      </c>
      <c r="B570" s="204" t="s">
        <v>82</v>
      </c>
      <c r="C570" s="143">
        <f>'Office Minor'!C730</f>
        <v>33</v>
      </c>
      <c r="D570" s="143">
        <f>'Office Minor'!D730</f>
        <v>1488.01</v>
      </c>
      <c r="E570" s="143">
        <f>'Office Minor'!E730</f>
        <v>85567</v>
      </c>
      <c r="F570" s="143">
        <f>'Office Minor'!F730</f>
        <v>21391750</v>
      </c>
      <c r="G570" s="143">
        <f>'Office Minor'!G730</f>
        <v>18183000</v>
      </c>
      <c r="H570" s="143">
        <f>'Office Minor'!H730</f>
        <v>80</v>
      </c>
    </row>
    <row r="571" spans="1:8" s="557" customFormat="1" ht="16.5" customHeight="1">
      <c r="A571" s="823" t="s">
        <v>49</v>
      </c>
      <c r="B571" s="824"/>
      <c r="C571" s="276">
        <f aca="true" t="shared" si="35" ref="C571:H571">SUM(C556:C570)</f>
        <v>195</v>
      </c>
      <c r="D571" s="277">
        <f t="shared" si="35"/>
        <v>9119.822200000002</v>
      </c>
      <c r="E571" s="278">
        <f t="shared" si="35"/>
        <v>952849.0079999999</v>
      </c>
      <c r="F571" s="278">
        <f t="shared" si="35"/>
        <v>703036097.5</v>
      </c>
      <c r="G571" s="278">
        <f t="shared" si="35"/>
        <v>209425458</v>
      </c>
      <c r="H571" s="276">
        <f t="shared" si="35"/>
        <v>2772</v>
      </c>
    </row>
    <row r="572" spans="1:8" s="557" customFormat="1" ht="16.5" customHeight="1">
      <c r="A572" s="580"/>
      <c r="B572" s="580"/>
      <c r="C572" s="580"/>
      <c r="D572" s="580"/>
      <c r="E572" s="580"/>
      <c r="F572" s="580"/>
      <c r="G572" s="580"/>
      <c r="H572" s="580"/>
    </row>
    <row r="573" spans="1:8" s="557" customFormat="1" ht="16.5" customHeight="1">
      <c r="A573" s="840" t="s">
        <v>148</v>
      </c>
      <c r="B573" s="840"/>
      <c r="C573" s="840"/>
      <c r="D573" s="840"/>
      <c r="E573" s="840"/>
      <c r="F573" s="840"/>
      <c r="G573" s="840"/>
      <c r="H573" s="840"/>
    </row>
    <row r="574" spans="1:8" s="557" customFormat="1" ht="16.5" customHeight="1">
      <c r="A574" s="826" t="s">
        <v>2</v>
      </c>
      <c r="B574" s="828" t="s">
        <v>76</v>
      </c>
      <c r="C574" s="264" t="s">
        <v>4</v>
      </c>
      <c r="D574" s="264" t="s">
        <v>5</v>
      </c>
      <c r="E574" s="264" t="s">
        <v>6</v>
      </c>
      <c r="F574" s="264" t="s">
        <v>7</v>
      </c>
      <c r="G574" s="264" t="s">
        <v>8</v>
      </c>
      <c r="H574" s="264" t="s">
        <v>9</v>
      </c>
    </row>
    <row r="575" spans="1:8" s="557" customFormat="1" ht="16.5" customHeight="1">
      <c r="A575" s="827"/>
      <c r="B575" s="829"/>
      <c r="C575" s="4" t="s">
        <v>10</v>
      </c>
      <c r="D575" s="4" t="s">
        <v>51</v>
      </c>
      <c r="E575" s="4" t="s">
        <v>78</v>
      </c>
      <c r="F575" s="57" t="s">
        <v>79</v>
      </c>
      <c r="G575" s="57" t="s">
        <v>79</v>
      </c>
      <c r="H575" s="4" t="s">
        <v>12</v>
      </c>
    </row>
    <row r="576" spans="1:8" s="557" customFormat="1" ht="16.5" customHeight="1">
      <c r="A576" s="143">
        <v>1</v>
      </c>
      <c r="B576" s="558" t="s">
        <v>103</v>
      </c>
      <c r="C576" s="118">
        <v>0</v>
      </c>
      <c r="D576" s="118">
        <v>0</v>
      </c>
      <c r="E576" s="192">
        <v>0</v>
      </c>
      <c r="F576" s="118">
        <v>0</v>
      </c>
      <c r="G576" s="192">
        <v>0</v>
      </c>
      <c r="H576" s="192">
        <v>0</v>
      </c>
    </row>
    <row r="577" spans="1:8" s="557" customFormat="1" ht="16.5" customHeight="1">
      <c r="A577" s="143">
        <v>2</v>
      </c>
      <c r="B577" s="558" t="s">
        <v>95</v>
      </c>
      <c r="C577" s="67">
        <f>'Office Minor'!C177</f>
        <v>0</v>
      </c>
      <c r="D577" s="67">
        <f>'Office Minor'!D177</f>
        <v>0</v>
      </c>
      <c r="E577" s="67">
        <f>'Office Minor'!E177</f>
        <v>0</v>
      </c>
      <c r="F577" s="67">
        <f>'Office Minor'!F177</f>
        <v>0</v>
      </c>
      <c r="G577" s="67">
        <f>'Office Minor'!G177</f>
        <v>0</v>
      </c>
      <c r="H577" s="67">
        <f>'Office Minor'!H177</f>
        <v>0</v>
      </c>
    </row>
    <row r="578" spans="1:8" s="557" customFormat="1" ht="16.5" customHeight="1">
      <c r="A578" s="823" t="s">
        <v>49</v>
      </c>
      <c r="B578" s="845"/>
      <c r="C578" s="276">
        <f aca="true" t="shared" si="36" ref="C578:H578">SUM(C576:C577)</f>
        <v>0</v>
      </c>
      <c r="D578" s="530">
        <f t="shared" si="36"/>
        <v>0</v>
      </c>
      <c r="E578" s="276">
        <f t="shared" si="36"/>
        <v>0</v>
      </c>
      <c r="F578" s="276">
        <f t="shared" si="36"/>
        <v>0</v>
      </c>
      <c r="G578" s="276">
        <f t="shared" si="36"/>
        <v>0</v>
      </c>
      <c r="H578" s="276">
        <f t="shared" si="36"/>
        <v>0</v>
      </c>
    </row>
    <row r="579" spans="1:8" s="557" customFormat="1" ht="16.5" customHeight="1">
      <c r="A579" s="580"/>
      <c r="B579" s="580"/>
      <c r="C579" s="580"/>
      <c r="D579" s="580"/>
      <c r="E579" s="580"/>
      <c r="F579" s="580"/>
      <c r="G579" s="580"/>
      <c r="H579" s="580"/>
    </row>
    <row r="580" spans="1:8" s="557" customFormat="1" ht="16.5" customHeight="1">
      <c r="A580" s="840" t="s">
        <v>74</v>
      </c>
      <c r="B580" s="840"/>
      <c r="C580" s="840"/>
      <c r="D580" s="840"/>
      <c r="E580" s="840"/>
      <c r="F580" s="840"/>
      <c r="G580" s="840"/>
      <c r="H580" s="840"/>
    </row>
    <row r="581" spans="1:8" s="557" customFormat="1" ht="16.5" customHeight="1">
      <c r="A581" s="826" t="s">
        <v>2</v>
      </c>
      <c r="B581" s="828" t="s">
        <v>76</v>
      </c>
      <c r="C581" s="264" t="s">
        <v>4</v>
      </c>
      <c r="D581" s="264" t="s">
        <v>5</v>
      </c>
      <c r="E581" s="264" t="s">
        <v>6</v>
      </c>
      <c r="F581" s="264" t="s">
        <v>7</v>
      </c>
      <c r="G581" s="264" t="s">
        <v>8</v>
      </c>
      <c r="H581" s="264" t="s">
        <v>9</v>
      </c>
    </row>
    <row r="582" spans="1:8" s="557" customFormat="1" ht="16.5" customHeight="1">
      <c r="A582" s="849"/>
      <c r="B582" s="849"/>
      <c r="C582" s="4" t="s">
        <v>10</v>
      </c>
      <c r="D582" s="4" t="s">
        <v>51</v>
      </c>
      <c r="E582" s="4" t="s">
        <v>78</v>
      </c>
      <c r="F582" s="57" t="s">
        <v>79</v>
      </c>
      <c r="G582" s="57" t="s">
        <v>79</v>
      </c>
      <c r="H582" s="4" t="s">
        <v>12</v>
      </c>
    </row>
    <row r="583" spans="1:8" s="557" customFormat="1" ht="16.5" customHeight="1">
      <c r="A583" s="143">
        <v>1</v>
      </c>
      <c r="B583" s="558" t="s">
        <v>137</v>
      </c>
      <c r="C583" s="207">
        <v>0</v>
      </c>
      <c r="D583" s="206">
        <v>0</v>
      </c>
      <c r="E583" s="206">
        <v>0</v>
      </c>
      <c r="F583" s="67">
        <v>0</v>
      </c>
      <c r="G583" s="203">
        <f>'Office Minor'!G14</f>
        <v>6513000</v>
      </c>
      <c r="H583" s="207">
        <v>0</v>
      </c>
    </row>
    <row r="584" spans="1:8" s="557" customFormat="1" ht="16.5" customHeight="1">
      <c r="A584" s="143">
        <v>2</v>
      </c>
      <c r="B584" s="558" t="s">
        <v>91</v>
      </c>
      <c r="C584" s="207">
        <v>0</v>
      </c>
      <c r="D584" s="206">
        <v>0</v>
      </c>
      <c r="E584" s="207">
        <v>0</v>
      </c>
      <c r="F584" s="207">
        <v>0</v>
      </c>
      <c r="G584" s="207">
        <f>'Office Minor'!G29</f>
        <v>22116000</v>
      </c>
      <c r="H584" s="118">
        <v>0</v>
      </c>
    </row>
    <row r="585" spans="1:8" s="557" customFormat="1" ht="16.5" customHeight="1">
      <c r="A585" s="143">
        <v>3</v>
      </c>
      <c r="B585" s="558" t="s">
        <v>85</v>
      </c>
      <c r="C585" s="213">
        <v>0</v>
      </c>
      <c r="D585" s="213">
        <v>0</v>
      </c>
      <c r="E585" s="206">
        <v>0</v>
      </c>
      <c r="F585" s="67">
        <v>0</v>
      </c>
      <c r="G585" s="213">
        <f>'Office Minor'!G46</f>
        <v>43763000</v>
      </c>
      <c r="H585" s="110">
        <v>0</v>
      </c>
    </row>
    <row r="586" spans="1:8" s="557" customFormat="1" ht="16.5" customHeight="1">
      <c r="A586" s="143">
        <v>4</v>
      </c>
      <c r="B586" s="558" t="s">
        <v>192</v>
      </c>
      <c r="C586" s="213">
        <v>0</v>
      </c>
      <c r="D586" s="213">
        <v>0</v>
      </c>
      <c r="E586" s="206">
        <v>0</v>
      </c>
      <c r="F586" s="67">
        <v>0</v>
      </c>
      <c r="G586" s="586">
        <f>'Office Minor'!G119</f>
        <v>7453000</v>
      </c>
      <c r="H586" s="110">
        <v>0</v>
      </c>
    </row>
    <row r="587" spans="1:8" s="557" customFormat="1" ht="16.5" customHeight="1">
      <c r="A587" s="143">
        <v>5</v>
      </c>
      <c r="B587" s="558" t="s">
        <v>139</v>
      </c>
      <c r="C587" s="213">
        <v>0</v>
      </c>
      <c r="D587" s="213">
        <v>0</v>
      </c>
      <c r="E587" s="206">
        <v>0</v>
      </c>
      <c r="F587" s="67">
        <v>0</v>
      </c>
      <c r="G587" s="195">
        <f>'Office Minor'!G86</f>
        <v>26923000</v>
      </c>
      <c r="H587" s="110">
        <v>0</v>
      </c>
    </row>
    <row r="588" spans="1:8" s="557" customFormat="1" ht="16.5" customHeight="1">
      <c r="A588" s="143">
        <v>6</v>
      </c>
      <c r="B588" s="581" t="s">
        <v>144</v>
      </c>
      <c r="C588" s="213">
        <v>0</v>
      </c>
      <c r="D588" s="213">
        <v>0</v>
      </c>
      <c r="E588" s="206">
        <v>0</v>
      </c>
      <c r="F588" s="67">
        <v>0</v>
      </c>
      <c r="G588" s="207">
        <f>'Office Minor'!G59</f>
        <v>8241660</v>
      </c>
      <c r="H588" s="213">
        <v>0</v>
      </c>
    </row>
    <row r="589" spans="1:8" s="557" customFormat="1" ht="16.5" customHeight="1">
      <c r="A589" s="143">
        <v>7</v>
      </c>
      <c r="B589" s="558" t="s">
        <v>149</v>
      </c>
      <c r="C589" s="213">
        <v>0</v>
      </c>
      <c r="D589" s="213">
        <v>0</v>
      </c>
      <c r="E589" s="206">
        <v>0</v>
      </c>
      <c r="F589" s="67">
        <v>0</v>
      </c>
      <c r="G589" s="213">
        <f>'Office Minor'!G73</f>
        <v>69952000</v>
      </c>
      <c r="H589" s="213">
        <v>0</v>
      </c>
    </row>
    <row r="590" spans="1:8" s="557" customFormat="1" ht="16.5" customHeight="1">
      <c r="A590" s="143">
        <v>8</v>
      </c>
      <c r="B590" s="558" t="s">
        <v>100</v>
      </c>
      <c r="C590" s="207">
        <v>0</v>
      </c>
      <c r="D590" s="206">
        <v>0</v>
      </c>
      <c r="E590" s="206">
        <v>0</v>
      </c>
      <c r="F590" s="67">
        <v>0</v>
      </c>
      <c r="G590" s="207">
        <f>'Office Minor'!G103</f>
        <v>62123000</v>
      </c>
      <c r="H590" s="207">
        <v>0</v>
      </c>
    </row>
    <row r="591" spans="1:8" s="557" customFormat="1" ht="16.5" customHeight="1">
      <c r="A591" s="143">
        <v>9</v>
      </c>
      <c r="B591" s="558" t="s">
        <v>140</v>
      </c>
      <c r="C591" s="213">
        <v>0</v>
      </c>
      <c r="D591" s="213">
        <v>0</v>
      </c>
      <c r="E591" s="206">
        <v>0</v>
      </c>
      <c r="F591" s="67">
        <v>0</v>
      </c>
      <c r="G591" s="207">
        <f>'Office Minor'!G134</f>
        <v>954000</v>
      </c>
      <c r="H591" s="213">
        <v>0</v>
      </c>
    </row>
    <row r="592" spans="1:8" s="557" customFormat="1" ht="16.5" customHeight="1">
      <c r="A592" s="143">
        <v>10</v>
      </c>
      <c r="B592" s="558" t="s">
        <v>112</v>
      </c>
      <c r="C592" s="207">
        <v>0</v>
      </c>
      <c r="D592" s="206">
        <v>0</v>
      </c>
      <c r="E592" s="206">
        <v>0</v>
      </c>
      <c r="F592" s="400">
        <v>0</v>
      </c>
      <c r="G592" s="207">
        <f>'Office Minor'!G143</f>
        <v>13447511</v>
      </c>
      <c r="H592" s="207">
        <v>0</v>
      </c>
    </row>
    <row r="593" spans="1:8" s="557" customFormat="1" ht="16.5" customHeight="1">
      <c r="A593" s="143">
        <v>11</v>
      </c>
      <c r="B593" s="558" t="s">
        <v>80</v>
      </c>
      <c r="C593" s="213">
        <v>0</v>
      </c>
      <c r="D593" s="213">
        <v>0</v>
      </c>
      <c r="E593" s="206">
        <v>0</v>
      </c>
      <c r="F593" s="67">
        <v>0</v>
      </c>
      <c r="G593" s="213">
        <f>'Office Minor'!G166</f>
        <v>44817983</v>
      </c>
      <c r="H593" s="213">
        <v>0</v>
      </c>
    </row>
    <row r="594" spans="1:8" s="557" customFormat="1" ht="16.5" customHeight="1">
      <c r="A594" s="143">
        <v>12</v>
      </c>
      <c r="B594" s="558" t="s">
        <v>95</v>
      </c>
      <c r="C594" s="207">
        <v>0</v>
      </c>
      <c r="D594" s="206">
        <v>0</v>
      </c>
      <c r="E594" s="206">
        <v>0</v>
      </c>
      <c r="F594" s="67">
        <v>0</v>
      </c>
      <c r="G594" s="207">
        <f>'Office Minor'!G183</f>
        <v>1079435</v>
      </c>
      <c r="H594" s="213">
        <v>0</v>
      </c>
    </row>
    <row r="595" spans="1:8" s="557" customFormat="1" ht="16.5" customHeight="1">
      <c r="A595" s="143">
        <v>13</v>
      </c>
      <c r="B595" s="558" t="s">
        <v>147</v>
      </c>
      <c r="C595" s="213">
        <v>0</v>
      </c>
      <c r="D595" s="213">
        <v>0</v>
      </c>
      <c r="E595" s="206">
        <v>0</v>
      </c>
      <c r="F595" s="67">
        <v>0</v>
      </c>
      <c r="G595" s="213">
        <f>'Office Minor'!G191</f>
        <v>0</v>
      </c>
      <c r="H595" s="213">
        <v>0</v>
      </c>
    </row>
    <row r="596" spans="1:8" s="557" customFormat="1" ht="16.5" customHeight="1">
      <c r="A596" s="143">
        <v>14</v>
      </c>
      <c r="B596" s="558" t="s">
        <v>141</v>
      </c>
      <c r="C596" s="207">
        <v>0</v>
      </c>
      <c r="D596" s="206">
        <v>0</v>
      </c>
      <c r="E596" s="206">
        <v>0</v>
      </c>
      <c r="F596" s="67">
        <v>0</v>
      </c>
      <c r="G596" s="203">
        <f>'Office Minor'!G206</f>
        <v>1202000</v>
      </c>
      <c r="H596" s="213">
        <v>0</v>
      </c>
    </row>
    <row r="597" spans="1:8" s="557" customFormat="1" ht="16.5" customHeight="1">
      <c r="A597" s="143">
        <v>15</v>
      </c>
      <c r="B597" s="558" t="s">
        <v>103</v>
      </c>
      <c r="C597" s="461">
        <v>0</v>
      </c>
      <c r="D597" s="461">
        <v>0</v>
      </c>
      <c r="E597" s="211">
        <v>0</v>
      </c>
      <c r="F597" s="191">
        <v>0</v>
      </c>
      <c r="G597" s="436">
        <f>'Office Minor'!G242</f>
        <v>5530230</v>
      </c>
      <c r="H597" s="211">
        <v>0</v>
      </c>
    </row>
    <row r="598" spans="1:8" s="557" customFormat="1" ht="16.5" customHeight="1">
      <c r="A598" s="143">
        <v>16</v>
      </c>
      <c r="B598" s="587" t="s">
        <v>300</v>
      </c>
      <c r="C598" s="213">
        <v>0</v>
      </c>
      <c r="D598" s="213">
        <v>0</v>
      </c>
      <c r="E598" s="213">
        <v>0</v>
      </c>
      <c r="F598" s="143">
        <v>0</v>
      </c>
      <c r="G598" s="268">
        <f>'Office Minor'!G218</f>
        <v>9492589</v>
      </c>
      <c r="H598" s="213">
        <v>0</v>
      </c>
    </row>
    <row r="599" spans="1:8" s="557" customFormat="1" ht="16.5" customHeight="1">
      <c r="A599" s="143">
        <v>17</v>
      </c>
      <c r="B599" s="558" t="s">
        <v>109</v>
      </c>
      <c r="C599" s="341">
        <v>0</v>
      </c>
      <c r="D599" s="215">
        <v>0</v>
      </c>
      <c r="E599" s="215">
        <v>0</v>
      </c>
      <c r="F599" s="250">
        <v>0</v>
      </c>
      <c r="G599" s="588">
        <f>'Office Minor'!G257</f>
        <v>4275000</v>
      </c>
      <c r="H599" s="588">
        <v>0</v>
      </c>
    </row>
    <row r="600" spans="1:8" s="557" customFormat="1" ht="16.5" customHeight="1">
      <c r="A600" s="143">
        <v>18</v>
      </c>
      <c r="B600" s="558" t="s">
        <v>133</v>
      </c>
      <c r="C600" s="213">
        <v>0</v>
      </c>
      <c r="D600" s="213">
        <v>0</v>
      </c>
      <c r="E600" s="206">
        <v>0</v>
      </c>
      <c r="F600" s="67">
        <v>0</v>
      </c>
      <c r="G600" s="192">
        <f>'Office Minor'!G268</f>
        <v>32622624</v>
      </c>
      <c r="H600" s="213">
        <v>0</v>
      </c>
    </row>
    <row r="601" spans="1:8" s="557" customFormat="1" ht="16.5" customHeight="1">
      <c r="A601" s="143">
        <v>19</v>
      </c>
      <c r="B601" s="558" t="s">
        <v>152</v>
      </c>
      <c r="C601" s="207">
        <v>0</v>
      </c>
      <c r="D601" s="206">
        <v>0</v>
      </c>
      <c r="E601" s="206">
        <v>0</v>
      </c>
      <c r="F601" s="67">
        <v>0</v>
      </c>
      <c r="G601" s="215">
        <f>'Office Minor'!G281</f>
        <v>27259000</v>
      </c>
      <c r="H601" s="213">
        <v>0</v>
      </c>
    </row>
    <row r="602" spans="1:8" s="557" customFormat="1" ht="16.5" customHeight="1">
      <c r="A602" s="143">
        <v>20</v>
      </c>
      <c r="B602" s="558" t="s">
        <v>104</v>
      </c>
      <c r="C602" s="461">
        <v>0</v>
      </c>
      <c r="D602" s="461">
        <v>0</v>
      </c>
      <c r="E602" s="211">
        <v>0</v>
      </c>
      <c r="F602" s="191">
        <v>0</v>
      </c>
      <c r="G602" s="207">
        <f>'Office Minor'!G294</f>
        <v>181000</v>
      </c>
      <c r="H602" s="461">
        <v>0</v>
      </c>
    </row>
    <row r="603" spans="1:8" s="557" customFormat="1" ht="16.5" customHeight="1">
      <c r="A603" s="143">
        <v>21</v>
      </c>
      <c r="B603" s="558" t="s">
        <v>116</v>
      </c>
      <c r="C603" s="213">
        <v>0</v>
      </c>
      <c r="D603" s="213">
        <v>0</v>
      </c>
      <c r="E603" s="213">
        <v>0</v>
      </c>
      <c r="F603" s="143">
        <v>0</v>
      </c>
      <c r="G603" s="207">
        <f>'Office Minor'!G304</f>
        <v>9808388</v>
      </c>
      <c r="H603" s="213">
        <v>0</v>
      </c>
    </row>
    <row r="604" spans="1:8" s="557" customFormat="1" ht="16.5" customHeight="1">
      <c r="A604" s="143">
        <v>22</v>
      </c>
      <c r="B604" s="558" t="s">
        <v>153</v>
      </c>
      <c r="C604" s="341">
        <v>0</v>
      </c>
      <c r="D604" s="215">
        <v>0</v>
      </c>
      <c r="E604" s="215">
        <v>0</v>
      </c>
      <c r="F604" s="250">
        <v>0</v>
      </c>
      <c r="G604" s="207">
        <f>'Office Minor'!G324</f>
        <v>31906700</v>
      </c>
      <c r="H604" s="588">
        <v>0</v>
      </c>
    </row>
    <row r="605" spans="1:8" s="557" customFormat="1" ht="16.5" customHeight="1">
      <c r="A605" s="143">
        <v>23</v>
      </c>
      <c r="B605" s="558" t="s">
        <v>86</v>
      </c>
      <c r="C605" s="213">
        <v>0</v>
      </c>
      <c r="D605" s="213">
        <v>0</v>
      </c>
      <c r="E605" s="206">
        <v>0</v>
      </c>
      <c r="F605" s="67">
        <v>0</v>
      </c>
      <c r="G605" s="213">
        <f>'Office Minor'!G345</f>
        <v>69858000</v>
      </c>
      <c r="H605" s="213">
        <v>0</v>
      </c>
    </row>
    <row r="606" spans="1:8" s="557" customFormat="1" ht="16.5" customHeight="1">
      <c r="A606" s="143">
        <v>24</v>
      </c>
      <c r="B606" s="558" t="s">
        <v>114</v>
      </c>
      <c r="C606" s="207">
        <v>0</v>
      </c>
      <c r="D606" s="206">
        <v>0</v>
      </c>
      <c r="E606" s="206">
        <v>0</v>
      </c>
      <c r="F606" s="67">
        <v>0</v>
      </c>
      <c r="G606" s="448">
        <f>'Office Minor'!G358</f>
        <v>39547000</v>
      </c>
      <c r="H606" s="213">
        <v>0</v>
      </c>
    </row>
    <row r="607" spans="1:8" s="557" customFormat="1" ht="16.5" customHeight="1">
      <c r="A607" s="143">
        <v>25</v>
      </c>
      <c r="B607" s="558" t="s">
        <v>127</v>
      </c>
      <c r="C607" s="455">
        <v>0</v>
      </c>
      <c r="D607" s="455">
        <v>0</v>
      </c>
      <c r="E607" s="220">
        <v>0</v>
      </c>
      <c r="F607" s="313">
        <v>0</v>
      </c>
      <c r="G607" s="457">
        <f>'Office Minor'!G373</f>
        <v>6114251</v>
      </c>
      <c r="H607" s="458">
        <v>0</v>
      </c>
    </row>
    <row r="608" spans="1:8" s="557" customFormat="1" ht="16.5" customHeight="1">
      <c r="A608" s="143">
        <v>26</v>
      </c>
      <c r="B608" s="558" t="s">
        <v>83</v>
      </c>
      <c r="C608" s="206">
        <v>0</v>
      </c>
      <c r="D608" s="206">
        <v>0</v>
      </c>
      <c r="E608" s="206">
        <v>0</v>
      </c>
      <c r="F608" s="118">
        <v>0</v>
      </c>
      <c r="G608" s="589">
        <f>'Office Minor'!G392</f>
        <v>6034000</v>
      </c>
      <c r="H608" s="215">
        <v>0</v>
      </c>
    </row>
    <row r="609" spans="1:8" s="557" customFormat="1" ht="16.5" customHeight="1">
      <c r="A609" s="143">
        <v>27</v>
      </c>
      <c r="B609" s="558" t="s">
        <v>117</v>
      </c>
      <c r="C609" s="207">
        <v>0</v>
      </c>
      <c r="D609" s="206">
        <v>0</v>
      </c>
      <c r="E609" s="206">
        <v>0</v>
      </c>
      <c r="F609" s="67">
        <v>0</v>
      </c>
      <c r="G609" s="207">
        <f>'Office Minor'!G406</f>
        <v>70189000</v>
      </c>
      <c r="H609" s="207">
        <v>0</v>
      </c>
    </row>
    <row r="610" spans="1:8" s="557" customFormat="1" ht="16.5" customHeight="1">
      <c r="A610" s="143">
        <v>28</v>
      </c>
      <c r="B610" s="558" t="s">
        <v>135</v>
      </c>
      <c r="C610" s="213">
        <v>0</v>
      </c>
      <c r="D610" s="213">
        <v>0</v>
      </c>
      <c r="E610" s="206">
        <v>0</v>
      </c>
      <c r="F610" s="67">
        <v>0</v>
      </c>
      <c r="G610" s="213">
        <f>'Office Minor'!G424</f>
        <v>21446000</v>
      </c>
      <c r="H610" s="213">
        <v>0</v>
      </c>
    </row>
    <row r="611" spans="1:8" s="557" customFormat="1" ht="16.5" customHeight="1">
      <c r="A611" s="143">
        <v>29</v>
      </c>
      <c r="B611" s="558" t="s">
        <v>118</v>
      </c>
      <c r="C611" s="207">
        <v>0</v>
      </c>
      <c r="D611" s="206">
        <v>0</v>
      </c>
      <c r="E611" s="206">
        <v>0</v>
      </c>
      <c r="F611" s="67">
        <v>0</v>
      </c>
      <c r="G611" s="464">
        <f>'Office Minor'!G438</f>
        <v>72775000</v>
      </c>
      <c r="H611" s="207">
        <v>0</v>
      </c>
    </row>
    <row r="612" spans="1:8" s="557" customFormat="1" ht="16.5" customHeight="1">
      <c r="A612" s="143">
        <v>30</v>
      </c>
      <c r="B612" s="558" t="s">
        <v>87</v>
      </c>
      <c r="C612" s="338">
        <v>0</v>
      </c>
      <c r="D612" s="338">
        <v>0</v>
      </c>
      <c r="E612" s="211">
        <v>0</v>
      </c>
      <c r="F612" s="338">
        <v>0</v>
      </c>
      <c r="G612" s="338">
        <f>'Office Minor'!G459</f>
        <v>801000</v>
      </c>
      <c r="H612" s="338">
        <v>0</v>
      </c>
    </row>
    <row r="613" spans="1:8" s="557" customFormat="1" ht="16.5" customHeight="1">
      <c r="A613" s="143">
        <v>31</v>
      </c>
      <c r="B613" s="558" t="s">
        <v>123</v>
      </c>
      <c r="C613" s="236">
        <v>0</v>
      </c>
      <c r="D613" s="236">
        <v>0</v>
      </c>
      <c r="E613" s="213">
        <v>0</v>
      </c>
      <c r="F613" s="236">
        <v>0</v>
      </c>
      <c r="G613" s="236">
        <f>'Office Minor'!G468</f>
        <v>35000</v>
      </c>
      <c r="H613" s="236">
        <v>0</v>
      </c>
    </row>
    <row r="614" spans="1:8" s="557" customFormat="1" ht="16.5" customHeight="1">
      <c r="A614" s="143">
        <v>32</v>
      </c>
      <c r="B614" s="558" t="s">
        <v>106</v>
      </c>
      <c r="C614" s="236">
        <v>0</v>
      </c>
      <c r="D614" s="213">
        <v>0</v>
      </c>
      <c r="E614" s="213">
        <v>0</v>
      </c>
      <c r="F614" s="143">
        <v>0</v>
      </c>
      <c r="G614" s="588">
        <f>'Office Minor'!G483</f>
        <v>6644000</v>
      </c>
      <c r="H614" s="588">
        <v>0</v>
      </c>
    </row>
    <row r="615" spans="1:8" s="557" customFormat="1" ht="16.5" customHeight="1">
      <c r="A615" s="143">
        <v>33</v>
      </c>
      <c r="B615" s="558" t="s">
        <v>88</v>
      </c>
      <c r="C615" s="236">
        <v>0</v>
      </c>
      <c r="D615" s="236">
        <v>0</v>
      </c>
      <c r="E615" s="236">
        <v>0</v>
      </c>
      <c r="F615" s="236">
        <v>0</v>
      </c>
      <c r="G615" s="355">
        <f>'Office Minor'!G499</f>
        <v>3465000</v>
      </c>
      <c r="H615" s="203">
        <v>0</v>
      </c>
    </row>
    <row r="616" spans="1:8" s="557" customFormat="1" ht="16.5" customHeight="1">
      <c r="A616" s="143">
        <v>34</v>
      </c>
      <c r="B616" s="558" t="s">
        <v>107</v>
      </c>
      <c r="C616" s="207">
        <v>0</v>
      </c>
      <c r="D616" s="207">
        <v>0</v>
      </c>
      <c r="E616" s="206">
        <v>0</v>
      </c>
      <c r="F616" s="67">
        <v>0</v>
      </c>
      <c r="G616" s="207">
        <f>'Office Minor'!G516</f>
        <v>4238131</v>
      </c>
      <c r="H616" s="207">
        <v>0</v>
      </c>
    </row>
    <row r="617" spans="1:8" s="557" customFormat="1" ht="16.5" customHeight="1">
      <c r="A617" s="143">
        <v>35</v>
      </c>
      <c r="B617" s="204" t="s">
        <v>110</v>
      </c>
      <c r="C617" s="207">
        <v>0</v>
      </c>
      <c r="D617" s="206">
        <v>0</v>
      </c>
      <c r="E617" s="206">
        <v>0</v>
      </c>
      <c r="F617" s="67">
        <v>0</v>
      </c>
      <c r="G617" s="213">
        <f>'Office Minor'!G533</f>
        <v>26103000</v>
      </c>
      <c r="H617" s="213">
        <v>0</v>
      </c>
    </row>
    <row r="618" spans="1:8" s="557" customFormat="1" ht="16.5" customHeight="1">
      <c r="A618" s="143">
        <v>36</v>
      </c>
      <c r="B618" s="558" t="s">
        <v>97</v>
      </c>
      <c r="C618" s="213">
        <v>0</v>
      </c>
      <c r="D618" s="213">
        <v>0</v>
      </c>
      <c r="E618" s="206">
        <v>0</v>
      </c>
      <c r="F618" s="67">
        <v>0</v>
      </c>
      <c r="G618" s="213">
        <f>'Office Minor'!G544</f>
        <v>0</v>
      </c>
      <c r="H618" s="213">
        <v>0</v>
      </c>
    </row>
    <row r="619" spans="1:8" s="557" customFormat="1" ht="16.5" customHeight="1">
      <c r="A619" s="143">
        <v>37</v>
      </c>
      <c r="B619" s="558" t="s">
        <v>89</v>
      </c>
      <c r="C619" s="207">
        <v>0</v>
      </c>
      <c r="D619" s="206">
        <v>0</v>
      </c>
      <c r="E619" s="206">
        <v>0</v>
      </c>
      <c r="F619" s="67">
        <v>0</v>
      </c>
      <c r="G619" s="213">
        <f>'Office Minor'!G560</f>
        <v>4625000</v>
      </c>
      <c r="H619" s="213">
        <v>0</v>
      </c>
    </row>
    <row r="620" spans="1:8" s="557" customFormat="1" ht="16.5" customHeight="1">
      <c r="A620" s="143">
        <v>38</v>
      </c>
      <c r="B620" s="558" t="s">
        <v>119</v>
      </c>
      <c r="C620" s="472">
        <v>0</v>
      </c>
      <c r="D620" s="211">
        <v>0</v>
      </c>
      <c r="E620" s="230">
        <v>0</v>
      </c>
      <c r="F620" s="309">
        <v>0</v>
      </c>
      <c r="G620" s="308">
        <f>'Office Minor'!G571</f>
        <v>3727000</v>
      </c>
      <c r="H620" s="472">
        <v>0</v>
      </c>
    </row>
    <row r="621" spans="1:8" s="557" customFormat="1" ht="16.5" customHeight="1">
      <c r="A621" s="143">
        <v>39</v>
      </c>
      <c r="B621" s="558" t="s">
        <v>126</v>
      </c>
      <c r="C621" s="338">
        <v>0</v>
      </c>
      <c r="D621" s="211">
        <v>0</v>
      </c>
      <c r="E621" s="211">
        <v>0</v>
      </c>
      <c r="F621" s="191">
        <v>0</v>
      </c>
      <c r="G621" s="213">
        <f>'Office Minor'!G582</f>
        <v>2110000</v>
      </c>
      <c r="H621" s="213">
        <v>0</v>
      </c>
    </row>
    <row r="622" spans="1:8" s="557" customFormat="1" ht="16.5" customHeight="1">
      <c r="A622" s="143">
        <v>40</v>
      </c>
      <c r="B622" s="558" t="s">
        <v>315</v>
      </c>
      <c r="C622" s="236">
        <v>0</v>
      </c>
      <c r="D622" s="213">
        <v>0</v>
      </c>
      <c r="E622" s="213">
        <v>0</v>
      </c>
      <c r="F622" s="143">
        <v>0</v>
      </c>
      <c r="G622" s="586">
        <f>'Office Minor'!G596</f>
        <v>0</v>
      </c>
      <c r="H622" s="213"/>
    </row>
    <row r="623" spans="1:8" s="557" customFormat="1" ht="16.5" customHeight="1">
      <c r="A623" s="143">
        <v>41</v>
      </c>
      <c r="B623" s="590" t="s">
        <v>98</v>
      </c>
      <c r="C623" s="591">
        <v>0</v>
      </c>
      <c r="D623" s="591">
        <v>0</v>
      </c>
      <c r="E623" s="232">
        <v>0</v>
      </c>
      <c r="F623" s="250">
        <v>0</v>
      </c>
      <c r="G623" s="207">
        <f>'Office Minor'!G611</f>
        <v>6717000</v>
      </c>
      <c r="H623" s="213">
        <v>0</v>
      </c>
    </row>
    <row r="624" spans="1:8" s="557" customFormat="1" ht="16.5" customHeight="1">
      <c r="A624" s="143">
        <v>42</v>
      </c>
      <c r="B624" s="592" t="s">
        <v>299</v>
      </c>
      <c r="C624" s="213">
        <v>0</v>
      </c>
      <c r="D624" s="213">
        <v>0</v>
      </c>
      <c r="E624" s="213">
        <v>0</v>
      </c>
      <c r="F624" s="593">
        <v>0</v>
      </c>
      <c r="G624" s="594">
        <f>'Office Minor'!G640</f>
        <v>0</v>
      </c>
      <c r="H624" s="213">
        <v>0</v>
      </c>
    </row>
    <row r="625" spans="1:8" s="557" customFormat="1" ht="16.5" customHeight="1">
      <c r="A625" s="143">
        <v>43</v>
      </c>
      <c r="B625" s="595" t="s">
        <v>99</v>
      </c>
      <c r="C625" s="341">
        <v>0</v>
      </c>
      <c r="D625" s="215">
        <v>0</v>
      </c>
      <c r="E625" s="215">
        <v>0</v>
      </c>
      <c r="F625" s="67">
        <v>0</v>
      </c>
      <c r="G625" s="596">
        <f>'Office Minor'!G659</f>
        <v>7500000</v>
      </c>
      <c r="H625" s="213">
        <v>0</v>
      </c>
    </row>
    <row r="626" spans="1:8" s="557" customFormat="1" ht="16.5" customHeight="1">
      <c r="A626" s="143">
        <v>44</v>
      </c>
      <c r="B626" s="558" t="s">
        <v>90</v>
      </c>
      <c r="C626" s="213">
        <v>0</v>
      </c>
      <c r="D626" s="213">
        <v>0</v>
      </c>
      <c r="E626" s="206">
        <v>0</v>
      </c>
      <c r="F626" s="67">
        <v>0</v>
      </c>
      <c r="G626" s="496">
        <f>'Office Minor'!G675</f>
        <v>9020000</v>
      </c>
      <c r="H626" s="110">
        <v>0</v>
      </c>
    </row>
    <row r="627" spans="1:8" s="557" customFormat="1" ht="16.5" customHeight="1">
      <c r="A627" s="143">
        <v>45</v>
      </c>
      <c r="B627" s="558" t="s">
        <v>138</v>
      </c>
      <c r="C627" s="206">
        <v>0</v>
      </c>
      <c r="D627" s="597">
        <v>0</v>
      </c>
      <c r="E627" s="236">
        <v>0</v>
      </c>
      <c r="F627" s="236">
        <v>0</v>
      </c>
      <c r="G627" s="337">
        <f>'Office Minor'!G691</f>
        <v>33600000</v>
      </c>
      <c r="H627" s="118">
        <v>0</v>
      </c>
    </row>
    <row r="628" spans="1:8" s="557" customFormat="1" ht="16.5" customHeight="1">
      <c r="A628" s="143">
        <v>46</v>
      </c>
      <c r="B628" s="558" t="s">
        <v>210</v>
      </c>
      <c r="C628" s="461">
        <v>0</v>
      </c>
      <c r="D628" s="461">
        <v>0</v>
      </c>
      <c r="E628" s="211">
        <v>0</v>
      </c>
      <c r="F628" s="191">
        <v>0</v>
      </c>
      <c r="G628" s="436">
        <f>'Office Minor'!G700</f>
        <v>5518000</v>
      </c>
      <c r="H628" s="120">
        <v>0</v>
      </c>
    </row>
    <row r="629" spans="1:8" s="557" customFormat="1" ht="16.5" customHeight="1">
      <c r="A629" s="143">
        <v>47</v>
      </c>
      <c r="B629" s="558" t="s">
        <v>334</v>
      </c>
      <c r="C629" s="213">
        <v>0</v>
      </c>
      <c r="D629" s="213">
        <v>0</v>
      </c>
      <c r="E629" s="213">
        <v>0</v>
      </c>
      <c r="F629" s="143">
        <v>0</v>
      </c>
      <c r="G629" s="268">
        <f>'Office Minor'!G624</f>
        <v>14296000</v>
      </c>
      <c r="H629" s="110">
        <v>0</v>
      </c>
    </row>
    <row r="630" spans="1:8" s="557" customFormat="1" ht="16.5" customHeight="1">
      <c r="A630" s="143">
        <v>48</v>
      </c>
      <c r="B630" s="558" t="s">
        <v>115</v>
      </c>
      <c r="C630" s="464">
        <v>0</v>
      </c>
      <c r="D630" s="464">
        <v>0</v>
      </c>
      <c r="E630" s="232">
        <v>0</v>
      </c>
      <c r="F630" s="232">
        <v>0</v>
      </c>
      <c r="G630" s="377">
        <f>'Office Minor'!G715</f>
        <v>12645000</v>
      </c>
      <c r="H630" s="464">
        <v>0</v>
      </c>
    </row>
    <row r="631" spans="1:8" s="557" customFormat="1" ht="16.5" customHeight="1">
      <c r="A631" s="143">
        <v>49</v>
      </c>
      <c r="B631" s="558" t="s">
        <v>82</v>
      </c>
      <c r="C631" s="213">
        <v>0</v>
      </c>
      <c r="D631" s="213">
        <v>0</v>
      </c>
      <c r="E631" s="206">
        <v>0</v>
      </c>
      <c r="F631" s="67">
        <v>0</v>
      </c>
      <c r="G631" s="110">
        <f>'Office Minor'!G739</f>
        <v>42352000</v>
      </c>
      <c r="H631" s="213">
        <v>0</v>
      </c>
    </row>
    <row r="632" spans="1:8" s="557" customFormat="1" ht="16.5" customHeight="1">
      <c r="A632" s="598"/>
      <c r="B632" s="599" t="s">
        <v>49</v>
      </c>
      <c r="C632" s="276"/>
      <c r="D632" s="530"/>
      <c r="E632" s="276"/>
      <c r="F632" s="276"/>
      <c r="G632" s="276">
        <f>SUM(G583:G631)</f>
        <v>899020502</v>
      </c>
      <c r="H632" s="276"/>
    </row>
    <row r="633" spans="1:8" s="557" customFormat="1" ht="16.5" customHeight="1">
      <c r="A633" s="580"/>
      <c r="B633" s="580"/>
      <c r="C633" s="580"/>
      <c r="D633" s="580"/>
      <c r="E633" s="580"/>
      <c r="F633" s="580"/>
      <c r="G633" s="580"/>
      <c r="H633" s="580"/>
    </row>
    <row r="634" spans="1:8" s="557" customFormat="1" ht="16.5" customHeight="1">
      <c r="A634" s="840" t="s">
        <v>48</v>
      </c>
      <c r="B634" s="840"/>
      <c r="C634" s="840"/>
      <c r="D634" s="840"/>
      <c r="E634" s="840"/>
      <c r="F634" s="840"/>
      <c r="G634" s="840"/>
      <c r="H634" s="840"/>
    </row>
    <row r="635" spans="1:8" s="557" customFormat="1" ht="16.5" customHeight="1">
      <c r="A635" s="826" t="s">
        <v>2</v>
      </c>
      <c r="B635" s="828" t="s">
        <v>76</v>
      </c>
      <c r="C635" s="264" t="s">
        <v>4</v>
      </c>
      <c r="D635" s="264" t="s">
        <v>5</v>
      </c>
      <c r="E635" s="264" t="s">
        <v>6</v>
      </c>
      <c r="F635" s="264" t="s">
        <v>7</v>
      </c>
      <c r="G635" s="264" t="s">
        <v>8</v>
      </c>
      <c r="H635" s="264" t="s">
        <v>9</v>
      </c>
    </row>
    <row r="636" spans="1:8" s="557" customFormat="1" ht="16.5" customHeight="1">
      <c r="A636" s="827"/>
      <c r="B636" s="829"/>
      <c r="C636" s="4" t="s">
        <v>10</v>
      </c>
      <c r="D636" s="4" t="s">
        <v>51</v>
      </c>
      <c r="E636" s="4" t="s">
        <v>78</v>
      </c>
      <c r="F636" s="57" t="s">
        <v>79</v>
      </c>
      <c r="G636" s="57" t="s">
        <v>79</v>
      </c>
      <c r="H636" s="4" t="s">
        <v>12</v>
      </c>
    </row>
    <row r="637" spans="1:8" s="557" customFormat="1" ht="16.5" customHeight="1">
      <c r="A637" s="600">
        <v>1</v>
      </c>
      <c r="B637" s="601" t="s">
        <v>137</v>
      </c>
      <c r="C637" s="67">
        <v>0</v>
      </c>
      <c r="D637" s="206">
        <v>0</v>
      </c>
      <c r="E637" s="206">
        <v>0</v>
      </c>
      <c r="F637" s="207">
        <v>0</v>
      </c>
      <c r="G637" s="269">
        <f>'Office Minor'!G15</f>
        <v>26155000</v>
      </c>
      <c r="H637" s="207">
        <v>0</v>
      </c>
    </row>
    <row r="638" spans="1:8" s="557" customFormat="1" ht="16.5" customHeight="1">
      <c r="A638" s="600">
        <v>2</v>
      </c>
      <c r="B638" s="601" t="s">
        <v>91</v>
      </c>
      <c r="C638" s="67">
        <v>0</v>
      </c>
      <c r="D638" s="206">
        <v>0</v>
      </c>
      <c r="E638" s="207">
        <v>0</v>
      </c>
      <c r="F638" s="207">
        <v>0</v>
      </c>
      <c r="G638" s="207">
        <f>'Office Minor'!G30</f>
        <v>13970198</v>
      </c>
      <c r="H638" s="118">
        <v>0</v>
      </c>
    </row>
    <row r="639" spans="1:8" s="557" customFormat="1" ht="16.5" customHeight="1">
      <c r="A639" s="600">
        <v>3</v>
      </c>
      <c r="B639" s="601" t="s">
        <v>85</v>
      </c>
      <c r="C639" s="143">
        <v>0</v>
      </c>
      <c r="D639" s="236">
        <v>0</v>
      </c>
      <c r="E639" s="236">
        <v>0</v>
      </c>
      <c r="F639" s="236">
        <v>0</v>
      </c>
      <c r="G639" s="236">
        <f>'Office Minor'!G47</f>
        <v>77073742</v>
      </c>
      <c r="H639" s="143">
        <v>0</v>
      </c>
    </row>
    <row r="640" spans="1:8" s="557" customFormat="1" ht="16.5" customHeight="1">
      <c r="A640" s="600">
        <v>4</v>
      </c>
      <c r="B640" s="601" t="s">
        <v>192</v>
      </c>
      <c r="C640" s="143"/>
      <c r="D640" s="236"/>
      <c r="E640" s="236"/>
      <c r="F640" s="236"/>
      <c r="G640" s="236">
        <f>'Office Minor'!G120</f>
        <v>4130000</v>
      </c>
      <c r="H640" s="143"/>
    </row>
    <row r="641" spans="1:8" s="557" customFormat="1" ht="16.5" customHeight="1">
      <c r="A641" s="600">
        <v>5</v>
      </c>
      <c r="B641" s="601" t="s">
        <v>144</v>
      </c>
      <c r="C641" s="143">
        <v>0</v>
      </c>
      <c r="D641" s="236">
        <v>0</v>
      </c>
      <c r="E641" s="213">
        <v>0</v>
      </c>
      <c r="F641" s="236">
        <v>0</v>
      </c>
      <c r="G641" s="309">
        <f>'Office Minor'!G60</f>
        <v>4431602</v>
      </c>
      <c r="H641" s="236">
        <v>0</v>
      </c>
    </row>
    <row r="642" spans="1:8" s="557" customFormat="1" ht="16.5" customHeight="1">
      <c r="A642" s="600">
        <v>6</v>
      </c>
      <c r="B642" s="601" t="s">
        <v>149</v>
      </c>
      <c r="C642" s="143">
        <v>0</v>
      </c>
      <c r="D642" s="213">
        <v>0</v>
      </c>
      <c r="E642" s="213">
        <v>0</v>
      </c>
      <c r="F642" s="236">
        <v>0</v>
      </c>
      <c r="G642" s="236">
        <f>'Office Minor'!G74</f>
        <v>10377000</v>
      </c>
      <c r="H642" s="236">
        <v>0</v>
      </c>
    </row>
    <row r="643" spans="1:8" s="557" customFormat="1" ht="16.5" customHeight="1">
      <c r="A643" s="600">
        <v>7</v>
      </c>
      <c r="B643" s="601" t="s">
        <v>139</v>
      </c>
      <c r="C643" s="110">
        <v>0</v>
      </c>
      <c r="D643" s="213">
        <v>0</v>
      </c>
      <c r="E643" s="213">
        <v>0</v>
      </c>
      <c r="F643" s="213">
        <v>0</v>
      </c>
      <c r="G643" s="192">
        <f>'Office Minor'!G87</f>
        <v>17222000</v>
      </c>
      <c r="H643" s="110">
        <v>0</v>
      </c>
    </row>
    <row r="644" spans="1:8" s="557" customFormat="1" ht="16.5" customHeight="1">
      <c r="A644" s="600">
        <v>8</v>
      </c>
      <c r="B644" s="601" t="s">
        <v>150</v>
      </c>
      <c r="C644" s="143">
        <v>0</v>
      </c>
      <c r="D644" s="213">
        <v>0</v>
      </c>
      <c r="E644" s="213">
        <v>0</v>
      </c>
      <c r="F644" s="236">
        <v>0</v>
      </c>
      <c r="G644" s="236">
        <f>'Office Minor'!G104</f>
        <v>139519000</v>
      </c>
      <c r="H644" s="236">
        <v>0</v>
      </c>
    </row>
    <row r="645" spans="1:8" s="557" customFormat="1" ht="16.5" customHeight="1">
      <c r="A645" s="600">
        <v>9</v>
      </c>
      <c r="B645" s="601" t="s">
        <v>140</v>
      </c>
      <c r="C645" s="143">
        <v>0</v>
      </c>
      <c r="D645" s="236">
        <v>0</v>
      </c>
      <c r="E645" s="213">
        <v>0</v>
      </c>
      <c r="F645" s="236">
        <v>0</v>
      </c>
      <c r="G645" s="236">
        <f>'Office Minor'!G135</f>
        <v>9430000</v>
      </c>
      <c r="H645" s="236">
        <v>0</v>
      </c>
    </row>
    <row r="646" spans="1:8" s="557" customFormat="1" ht="16.5" customHeight="1">
      <c r="A646" s="600">
        <v>10</v>
      </c>
      <c r="B646" s="601" t="s">
        <v>112</v>
      </c>
      <c r="C646" s="143">
        <v>0</v>
      </c>
      <c r="D646" s="213">
        <v>0</v>
      </c>
      <c r="E646" s="213">
        <v>0</v>
      </c>
      <c r="F646" s="602">
        <v>0</v>
      </c>
      <c r="G646" s="236">
        <f>'Office Minor'!G144</f>
        <v>17198115</v>
      </c>
      <c r="H646" s="236">
        <v>0</v>
      </c>
    </row>
    <row r="647" spans="1:8" s="557" customFormat="1" ht="16.5" customHeight="1">
      <c r="A647" s="600">
        <v>11</v>
      </c>
      <c r="B647" s="601" t="s">
        <v>80</v>
      </c>
      <c r="C647" s="143">
        <v>0</v>
      </c>
      <c r="D647" s="236">
        <v>0</v>
      </c>
      <c r="E647" s="236">
        <v>0</v>
      </c>
      <c r="F647" s="236">
        <v>0</v>
      </c>
      <c r="G647" s="236">
        <f>'Office Minor'!G167</f>
        <v>21655297</v>
      </c>
      <c r="H647" s="110">
        <v>0</v>
      </c>
    </row>
    <row r="648" spans="1:8" s="557" customFormat="1" ht="16.5" customHeight="1">
      <c r="A648" s="600">
        <v>12</v>
      </c>
      <c r="B648" s="601" t="s">
        <v>95</v>
      </c>
      <c r="C648" s="143">
        <v>0</v>
      </c>
      <c r="D648" s="213">
        <v>0</v>
      </c>
      <c r="E648" s="213">
        <v>0</v>
      </c>
      <c r="F648" s="236">
        <v>0</v>
      </c>
      <c r="G648" s="236">
        <f>'Office Minor'!G184</f>
        <v>14374957</v>
      </c>
      <c r="H648" s="236">
        <v>0</v>
      </c>
    </row>
    <row r="649" spans="1:8" s="557" customFormat="1" ht="16.5" customHeight="1">
      <c r="A649" s="600">
        <v>13</v>
      </c>
      <c r="B649" s="601" t="s">
        <v>151</v>
      </c>
      <c r="C649" s="67">
        <v>0</v>
      </c>
      <c r="D649" s="206">
        <v>0</v>
      </c>
      <c r="E649" s="206">
        <v>0</v>
      </c>
      <c r="F649" s="207">
        <v>0</v>
      </c>
      <c r="G649" s="207">
        <f>'Office Minor'!G192</f>
        <v>12166000</v>
      </c>
      <c r="H649" s="207">
        <v>0</v>
      </c>
    </row>
    <row r="650" spans="1:8" s="557" customFormat="1" ht="16.5" customHeight="1">
      <c r="A650" s="600">
        <v>14</v>
      </c>
      <c r="B650" s="601" t="s">
        <v>102</v>
      </c>
      <c r="C650" s="67">
        <v>0</v>
      </c>
      <c r="D650" s="206">
        <v>0</v>
      </c>
      <c r="E650" s="206">
        <v>0</v>
      </c>
      <c r="F650" s="207">
        <v>0</v>
      </c>
      <c r="G650" s="269">
        <f>'Office Minor'!G207</f>
        <v>716495</v>
      </c>
      <c r="H650" s="207">
        <v>0</v>
      </c>
    </row>
    <row r="651" spans="1:8" s="557" customFormat="1" ht="16.5" customHeight="1">
      <c r="A651" s="600">
        <v>15</v>
      </c>
      <c r="B651" s="601" t="s">
        <v>103</v>
      </c>
      <c r="C651" s="118">
        <v>0</v>
      </c>
      <c r="D651" s="206">
        <v>0</v>
      </c>
      <c r="E651" s="206">
        <v>0</v>
      </c>
      <c r="F651" s="206">
        <v>0</v>
      </c>
      <c r="G651" s="195">
        <f>'Office Minor'!G243</f>
        <v>5112720</v>
      </c>
      <c r="H651" s="206">
        <v>0</v>
      </c>
    </row>
    <row r="652" spans="1:8" s="557" customFormat="1" ht="16.5" customHeight="1">
      <c r="A652" s="600">
        <v>16</v>
      </c>
      <c r="B652" s="601" t="s">
        <v>300</v>
      </c>
      <c r="C652" s="118">
        <v>0</v>
      </c>
      <c r="D652" s="206">
        <v>0</v>
      </c>
      <c r="E652" s="206">
        <v>0</v>
      </c>
      <c r="F652" s="206">
        <v>0</v>
      </c>
      <c r="G652" s="326">
        <f>'Office Minor'!G219</f>
        <v>13658448</v>
      </c>
      <c r="H652" s="206">
        <v>0</v>
      </c>
    </row>
    <row r="653" spans="1:8" s="557" customFormat="1" ht="16.5" customHeight="1">
      <c r="A653" s="600">
        <v>17</v>
      </c>
      <c r="B653" s="601" t="s">
        <v>109</v>
      </c>
      <c r="C653" s="67">
        <v>0</v>
      </c>
      <c r="D653" s="207">
        <v>0</v>
      </c>
      <c r="E653" s="206">
        <v>0</v>
      </c>
      <c r="F653" s="207">
        <v>0</v>
      </c>
      <c r="G653" s="207">
        <f>'Office Minor'!G258</f>
        <v>6692094</v>
      </c>
      <c r="H653" s="207">
        <v>0</v>
      </c>
    </row>
    <row r="654" spans="1:8" s="557" customFormat="1" ht="16.5" customHeight="1">
      <c r="A654" s="600">
        <v>18</v>
      </c>
      <c r="B654" s="601" t="s">
        <v>133</v>
      </c>
      <c r="C654" s="118">
        <v>0</v>
      </c>
      <c r="D654" s="206">
        <v>0</v>
      </c>
      <c r="E654" s="206">
        <v>0</v>
      </c>
      <c r="F654" s="206">
        <v>0</v>
      </c>
      <c r="G654" s="195">
        <f>'Office Minor'!G269</f>
        <v>19422210</v>
      </c>
      <c r="H654" s="206">
        <v>0</v>
      </c>
    </row>
    <row r="655" spans="1:8" s="557" customFormat="1" ht="16.5" customHeight="1">
      <c r="A655" s="600">
        <v>19</v>
      </c>
      <c r="B655" s="601" t="s">
        <v>152</v>
      </c>
      <c r="C655" s="118">
        <v>0</v>
      </c>
      <c r="D655" s="206">
        <v>0</v>
      </c>
      <c r="E655" s="206">
        <v>0</v>
      </c>
      <c r="F655" s="206">
        <v>0</v>
      </c>
      <c r="G655" s="206">
        <f>'Office Minor'!G282</f>
        <v>55064904</v>
      </c>
      <c r="H655" s="206">
        <v>0</v>
      </c>
    </row>
    <row r="656" spans="1:8" s="557" customFormat="1" ht="16.5" customHeight="1">
      <c r="A656" s="600">
        <v>20</v>
      </c>
      <c r="B656" s="601" t="s">
        <v>104</v>
      </c>
      <c r="C656" s="67">
        <v>0</v>
      </c>
      <c r="D656" s="206">
        <v>0</v>
      </c>
      <c r="E656" s="213">
        <v>0</v>
      </c>
      <c r="F656" s="236">
        <v>0</v>
      </c>
      <c r="G656" s="207">
        <f>'Office Minor'!G295</f>
        <v>21701000</v>
      </c>
      <c r="H656" s="207">
        <v>0</v>
      </c>
    </row>
    <row r="657" spans="1:8" s="557" customFormat="1" ht="16.5" customHeight="1">
      <c r="A657" s="600">
        <v>21</v>
      </c>
      <c r="B657" s="601" t="s">
        <v>116</v>
      </c>
      <c r="C657" s="67">
        <v>0</v>
      </c>
      <c r="D657" s="206">
        <v>0</v>
      </c>
      <c r="E657" s="206">
        <v>0</v>
      </c>
      <c r="F657" s="207">
        <v>0</v>
      </c>
      <c r="G657" s="207">
        <f>'Office Minor'!G305</f>
        <v>1652188</v>
      </c>
      <c r="H657" s="207">
        <v>0</v>
      </c>
    </row>
    <row r="658" spans="1:8" s="557" customFormat="1" ht="16.5" customHeight="1">
      <c r="A658" s="600">
        <v>22</v>
      </c>
      <c r="B658" s="601" t="s">
        <v>153</v>
      </c>
      <c r="C658" s="67">
        <v>0</v>
      </c>
      <c r="D658" s="206">
        <v>0</v>
      </c>
      <c r="E658" s="206">
        <v>0</v>
      </c>
      <c r="F658" s="207">
        <v>0</v>
      </c>
      <c r="G658" s="207">
        <f>'Office Minor'!G325</f>
        <v>13943999</v>
      </c>
      <c r="H658" s="207">
        <v>0</v>
      </c>
    </row>
    <row r="659" spans="1:8" s="557" customFormat="1" ht="16.5" customHeight="1">
      <c r="A659" s="600">
        <v>23</v>
      </c>
      <c r="B659" s="601" t="s">
        <v>86</v>
      </c>
      <c r="C659" s="67">
        <v>0</v>
      </c>
      <c r="D659" s="207">
        <v>0</v>
      </c>
      <c r="E659" s="206">
        <v>0</v>
      </c>
      <c r="F659" s="207">
        <v>0</v>
      </c>
      <c r="G659" s="207">
        <f>'Office Minor'!G346</f>
        <v>19185000</v>
      </c>
      <c r="H659" s="207">
        <v>0</v>
      </c>
    </row>
    <row r="660" spans="1:8" s="557" customFormat="1" ht="16.5" customHeight="1">
      <c r="A660" s="600">
        <v>24</v>
      </c>
      <c r="B660" s="601" t="s">
        <v>96</v>
      </c>
      <c r="C660" s="67">
        <v>0</v>
      </c>
      <c r="D660" s="206">
        <v>0</v>
      </c>
      <c r="E660" s="239">
        <v>0</v>
      </c>
      <c r="F660" s="458">
        <v>0</v>
      </c>
      <c r="G660" s="448">
        <f>'Office Minor'!G359</f>
        <v>94491500</v>
      </c>
      <c r="H660" s="207">
        <v>0</v>
      </c>
    </row>
    <row r="661" spans="1:8" s="557" customFormat="1" ht="16.5" customHeight="1">
      <c r="A661" s="600">
        <v>25</v>
      </c>
      <c r="B661" s="601" t="s">
        <v>127</v>
      </c>
      <c r="C661" s="313">
        <v>0</v>
      </c>
      <c r="D661" s="220">
        <v>0</v>
      </c>
      <c r="E661" s="220">
        <v>0</v>
      </c>
      <c r="F661" s="457">
        <v>0</v>
      </c>
      <c r="G661" s="457">
        <f>'Office Minor'!G374</f>
        <v>38075000</v>
      </c>
      <c r="H661" s="458">
        <v>0</v>
      </c>
    </row>
    <row r="662" spans="1:8" s="557" customFormat="1" ht="16.5" customHeight="1">
      <c r="A662" s="600">
        <v>26</v>
      </c>
      <c r="B662" s="601" t="s">
        <v>83</v>
      </c>
      <c r="C662" s="118">
        <v>0</v>
      </c>
      <c r="D662" s="206">
        <v>0</v>
      </c>
      <c r="E662" s="206">
        <v>0</v>
      </c>
      <c r="F662" s="206">
        <v>0</v>
      </c>
      <c r="G662" s="603">
        <f>'Office Minor'!G393</f>
        <v>116674000</v>
      </c>
      <c r="H662" s="206">
        <v>0</v>
      </c>
    </row>
    <row r="663" spans="1:8" s="557" customFormat="1" ht="16.5" customHeight="1">
      <c r="A663" s="600">
        <v>27</v>
      </c>
      <c r="B663" s="601" t="s">
        <v>117</v>
      </c>
      <c r="C663" s="67">
        <v>0</v>
      </c>
      <c r="D663" s="206">
        <v>0</v>
      </c>
      <c r="E663" s="206">
        <v>0</v>
      </c>
      <c r="F663" s="207">
        <v>0</v>
      </c>
      <c r="G663" s="207">
        <f>'Office Minor'!G407</f>
        <v>38592000</v>
      </c>
      <c r="H663" s="468">
        <v>0</v>
      </c>
    </row>
    <row r="664" spans="1:8" s="557" customFormat="1" ht="16.5" customHeight="1">
      <c r="A664" s="600">
        <v>28</v>
      </c>
      <c r="B664" s="601" t="s">
        <v>135</v>
      </c>
      <c r="C664" s="67">
        <v>0</v>
      </c>
      <c r="D664" s="206">
        <v>0</v>
      </c>
      <c r="E664" s="206">
        <v>0</v>
      </c>
      <c r="F664" s="207">
        <v>0</v>
      </c>
      <c r="G664" s="207">
        <f>'Office Minor'!G425</f>
        <v>7929000</v>
      </c>
      <c r="H664" s="207">
        <v>0</v>
      </c>
    </row>
    <row r="665" spans="1:8" s="557" customFormat="1" ht="16.5" customHeight="1">
      <c r="A665" s="600">
        <v>29</v>
      </c>
      <c r="B665" s="601" t="s">
        <v>118</v>
      </c>
      <c r="C665" s="67">
        <v>0</v>
      </c>
      <c r="D665" s="206">
        <v>0</v>
      </c>
      <c r="E665" s="206">
        <v>0</v>
      </c>
      <c r="F665" s="207">
        <v>0</v>
      </c>
      <c r="G665" s="338">
        <f>'Office Minor'!G439</f>
        <v>10628000</v>
      </c>
      <c r="H665" s="338">
        <v>0</v>
      </c>
    </row>
    <row r="666" spans="1:8" s="557" customFormat="1" ht="16.5" customHeight="1">
      <c r="A666" s="600">
        <v>30</v>
      </c>
      <c r="B666" s="601" t="s">
        <v>87</v>
      </c>
      <c r="C666" s="191">
        <v>0</v>
      </c>
      <c r="D666" s="338">
        <v>0</v>
      </c>
      <c r="E666" s="211">
        <v>0</v>
      </c>
      <c r="F666" s="498">
        <v>0</v>
      </c>
      <c r="G666" s="604">
        <f>'Office Minor'!G460</f>
        <v>64614000</v>
      </c>
      <c r="H666" s="605">
        <v>0</v>
      </c>
    </row>
    <row r="667" spans="1:8" s="557" customFormat="1" ht="16.5" customHeight="1">
      <c r="A667" s="600">
        <v>31</v>
      </c>
      <c r="B667" s="587" t="s">
        <v>314</v>
      </c>
      <c r="C667" s="143">
        <v>0</v>
      </c>
      <c r="D667" s="143">
        <v>0</v>
      </c>
      <c r="E667" s="143">
        <v>0</v>
      </c>
      <c r="F667" s="143">
        <v>0</v>
      </c>
      <c r="G667" s="236">
        <f>'Office Minor'!G469</f>
        <v>60228000</v>
      </c>
      <c r="H667" s="143">
        <v>0</v>
      </c>
    </row>
    <row r="668" spans="1:8" s="557" customFormat="1" ht="16.5" customHeight="1">
      <c r="A668" s="600">
        <v>32</v>
      </c>
      <c r="B668" s="601" t="s">
        <v>106</v>
      </c>
      <c r="C668" s="250">
        <v>0</v>
      </c>
      <c r="D668" s="215">
        <v>0</v>
      </c>
      <c r="E668" s="215">
        <v>0</v>
      </c>
      <c r="F668" s="341">
        <v>0</v>
      </c>
      <c r="G668" s="341">
        <f>'Office Minor'!G484</f>
        <v>23201000</v>
      </c>
      <c r="H668" s="341">
        <v>0</v>
      </c>
    </row>
    <row r="669" spans="1:8" s="557" customFormat="1" ht="16.5" customHeight="1">
      <c r="A669" s="600">
        <v>33</v>
      </c>
      <c r="B669" s="601" t="s">
        <v>88</v>
      </c>
      <c r="C669" s="67">
        <v>0</v>
      </c>
      <c r="D669" s="207">
        <v>0</v>
      </c>
      <c r="E669" s="207">
        <v>0</v>
      </c>
      <c r="F669" s="207">
        <v>0</v>
      </c>
      <c r="G669" s="269">
        <f>'Office Minor'!G500</f>
        <v>35787000</v>
      </c>
      <c r="H669" s="269">
        <v>0</v>
      </c>
    </row>
    <row r="670" spans="1:8" s="557" customFormat="1" ht="16.5" customHeight="1">
      <c r="A670" s="600">
        <v>34</v>
      </c>
      <c r="B670" s="601" t="s">
        <v>107</v>
      </c>
      <c r="C670" s="191">
        <v>0</v>
      </c>
      <c r="D670" s="338">
        <v>0</v>
      </c>
      <c r="E670" s="338">
        <v>0</v>
      </c>
      <c r="F670" s="338">
        <v>0</v>
      </c>
      <c r="G670" s="338">
        <f>'Office Minor'!G517</f>
        <v>2908082</v>
      </c>
      <c r="H670" s="120">
        <v>0</v>
      </c>
    </row>
    <row r="671" spans="1:8" s="557" customFormat="1" ht="16.5" customHeight="1">
      <c r="A671" s="600">
        <v>35</v>
      </c>
      <c r="B671" s="601" t="s">
        <v>110</v>
      </c>
      <c r="C671" s="191">
        <v>0</v>
      </c>
      <c r="D671" s="338">
        <v>0</v>
      </c>
      <c r="E671" s="211">
        <v>0</v>
      </c>
      <c r="F671" s="338">
        <v>0</v>
      </c>
      <c r="G671" s="338">
        <f>'Office Minor'!G534</f>
        <v>1773000</v>
      </c>
      <c r="H671" s="338">
        <v>0</v>
      </c>
    </row>
    <row r="672" spans="1:8" s="557" customFormat="1" ht="16.5" customHeight="1">
      <c r="A672" s="600">
        <v>36</v>
      </c>
      <c r="B672" s="601" t="s">
        <v>97</v>
      </c>
      <c r="C672" s="67">
        <v>0</v>
      </c>
      <c r="D672" s="206">
        <v>0</v>
      </c>
      <c r="E672" s="206">
        <v>0</v>
      </c>
      <c r="F672" s="207">
        <v>0</v>
      </c>
      <c r="G672" s="207">
        <f>'Office Minor'!G545</f>
        <v>9167600</v>
      </c>
      <c r="H672" s="207">
        <v>0</v>
      </c>
    </row>
    <row r="673" spans="1:8" s="557" customFormat="1" ht="16.5" customHeight="1">
      <c r="A673" s="600">
        <v>37</v>
      </c>
      <c r="B673" s="601" t="s">
        <v>89</v>
      </c>
      <c r="C673" s="67">
        <v>0</v>
      </c>
      <c r="D673" s="206">
        <v>0</v>
      </c>
      <c r="E673" s="213">
        <v>0</v>
      </c>
      <c r="F673" s="207">
        <v>0</v>
      </c>
      <c r="G673" s="207">
        <f>'Office Minor'!G561</f>
        <v>31832000</v>
      </c>
      <c r="H673" s="207">
        <v>0</v>
      </c>
    </row>
    <row r="674" spans="1:8" s="557" customFormat="1" ht="16.5" customHeight="1">
      <c r="A674" s="600">
        <v>38</v>
      </c>
      <c r="B674" s="601" t="s">
        <v>119</v>
      </c>
      <c r="C674" s="67">
        <v>0</v>
      </c>
      <c r="D674" s="206">
        <v>0</v>
      </c>
      <c r="E674" s="206">
        <v>0</v>
      </c>
      <c r="F674" s="207">
        <v>0</v>
      </c>
      <c r="G674" s="606">
        <f>'Office Minor'!G572</f>
        <v>616000</v>
      </c>
      <c r="H674" s="207">
        <v>0</v>
      </c>
    </row>
    <row r="675" spans="1:8" s="557" customFormat="1" ht="16.5" customHeight="1">
      <c r="A675" s="600">
        <v>39</v>
      </c>
      <c r="B675" s="601" t="s">
        <v>126</v>
      </c>
      <c r="C675" s="67">
        <v>0</v>
      </c>
      <c r="D675" s="206">
        <v>0</v>
      </c>
      <c r="E675" s="206">
        <v>0</v>
      </c>
      <c r="F675" s="207">
        <v>0</v>
      </c>
      <c r="G675" s="207">
        <f>'Office Minor'!G583</f>
        <v>0</v>
      </c>
      <c r="H675" s="207">
        <v>0</v>
      </c>
    </row>
    <row r="676" spans="1:8" s="557" customFormat="1" ht="16.5" customHeight="1">
      <c r="A676" s="600">
        <v>40</v>
      </c>
      <c r="B676" s="601" t="s">
        <v>315</v>
      </c>
      <c r="C676" s="67">
        <v>0</v>
      </c>
      <c r="D676" s="206">
        <v>0</v>
      </c>
      <c r="E676" s="206">
        <v>0</v>
      </c>
      <c r="F676" s="207">
        <v>0</v>
      </c>
      <c r="G676" s="207">
        <f>'Office Minor'!G597</f>
        <v>5849000</v>
      </c>
      <c r="H676" s="207">
        <v>0</v>
      </c>
    </row>
    <row r="677" spans="1:8" s="557" customFormat="1" ht="16.5" customHeight="1">
      <c r="A677" s="600">
        <v>41</v>
      </c>
      <c r="B677" s="572" t="s">
        <v>299</v>
      </c>
      <c r="C677" s="67">
        <v>0</v>
      </c>
      <c r="D677" s="206">
        <v>0</v>
      </c>
      <c r="E677" s="206">
        <v>0</v>
      </c>
      <c r="F677" s="207">
        <v>0</v>
      </c>
      <c r="G677" s="207">
        <f>'Office Minor'!G641</f>
        <v>1219000</v>
      </c>
      <c r="H677" s="207">
        <v>0</v>
      </c>
    </row>
    <row r="678" spans="1:8" s="557" customFormat="1" ht="16.5" customHeight="1">
      <c r="A678" s="600">
        <v>42</v>
      </c>
      <c r="B678" s="601" t="s">
        <v>98</v>
      </c>
      <c r="C678" s="67">
        <v>0</v>
      </c>
      <c r="D678" s="206">
        <v>0</v>
      </c>
      <c r="E678" s="206">
        <v>0</v>
      </c>
      <c r="F678" s="207">
        <v>0</v>
      </c>
      <c r="G678" s="207">
        <f>'Office Minor'!G612</f>
        <v>8773250</v>
      </c>
      <c r="H678" s="207">
        <v>0</v>
      </c>
    </row>
    <row r="679" spans="1:8" s="557" customFormat="1" ht="16.5" customHeight="1">
      <c r="A679" s="600">
        <v>43</v>
      </c>
      <c r="B679" s="601" t="s">
        <v>99</v>
      </c>
      <c r="C679" s="191">
        <v>0</v>
      </c>
      <c r="D679" s="211">
        <v>0</v>
      </c>
      <c r="E679" s="211">
        <v>0</v>
      </c>
      <c r="F679" s="338">
        <v>0</v>
      </c>
      <c r="G679" s="607">
        <f>'Office Minor'!G660</f>
        <v>7400000</v>
      </c>
      <c r="H679" s="338">
        <v>0</v>
      </c>
    </row>
    <row r="680" spans="1:8" s="557" customFormat="1" ht="16.5" customHeight="1">
      <c r="A680" s="600">
        <v>44</v>
      </c>
      <c r="B680" s="601" t="s">
        <v>90</v>
      </c>
      <c r="C680" s="191">
        <v>0</v>
      </c>
      <c r="D680" s="338">
        <v>0</v>
      </c>
      <c r="E680" s="338">
        <v>0</v>
      </c>
      <c r="F680" s="608">
        <v>0</v>
      </c>
      <c r="G680" s="609">
        <f>'Office Minor'!G676</f>
        <v>26449000</v>
      </c>
      <c r="H680" s="191">
        <v>0</v>
      </c>
    </row>
    <row r="681" spans="1:8" s="557" customFormat="1" ht="16.5" customHeight="1">
      <c r="A681" s="600">
        <v>45</v>
      </c>
      <c r="B681" s="601" t="s">
        <v>94</v>
      </c>
      <c r="C681" s="110">
        <v>0</v>
      </c>
      <c r="D681" s="236">
        <v>0</v>
      </c>
      <c r="E681" s="207">
        <v>0</v>
      </c>
      <c r="F681" s="207">
        <v>0</v>
      </c>
      <c r="G681" s="213">
        <f>'Office Minor'!G692</f>
        <v>43984000</v>
      </c>
      <c r="H681" s="110"/>
    </row>
    <row r="682" spans="1:8" s="557" customFormat="1" ht="16.5" customHeight="1">
      <c r="A682" s="600">
        <v>46</v>
      </c>
      <c r="B682" s="558" t="s">
        <v>334</v>
      </c>
      <c r="C682" s="110">
        <v>0</v>
      </c>
      <c r="D682" s="236">
        <v>0</v>
      </c>
      <c r="E682" s="207">
        <v>0</v>
      </c>
      <c r="F682" s="207">
        <v>0</v>
      </c>
      <c r="G682" s="213">
        <f>'Office Minor'!G625</f>
        <v>22807000</v>
      </c>
      <c r="H682" s="110">
        <v>0</v>
      </c>
    </row>
    <row r="683" spans="1:8" s="557" customFormat="1" ht="16.5" customHeight="1">
      <c r="A683" s="600">
        <v>47</v>
      </c>
      <c r="B683" s="601" t="s">
        <v>154</v>
      </c>
      <c r="C683" s="610">
        <v>0</v>
      </c>
      <c r="D683" s="243">
        <v>0</v>
      </c>
      <c r="E683" s="220">
        <v>0</v>
      </c>
      <c r="F683" s="457">
        <v>0</v>
      </c>
      <c r="G683" s="192">
        <f>'Office Minor'!G701</f>
        <v>2179000</v>
      </c>
      <c r="H683" s="236">
        <v>0</v>
      </c>
    </row>
    <row r="684" spans="1:8" s="557" customFormat="1" ht="16.5" customHeight="1">
      <c r="A684" s="600">
        <v>48</v>
      </c>
      <c r="B684" s="601" t="s">
        <v>115</v>
      </c>
      <c r="C684" s="143">
        <v>0</v>
      </c>
      <c r="D684" s="236">
        <v>0</v>
      </c>
      <c r="E684" s="206">
        <v>0</v>
      </c>
      <c r="F684" s="206">
        <v>0</v>
      </c>
      <c r="G684" s="191">
        <f>'Office Minor'!G716</f>
        <v>348427000</v>
      </c>
      <c r="H684" s="236">
        <v>0</v>
      </c>
    </row>
    <row r="685" spans="1:8" s="557" customFormat="1" ht="16.5" customHeight="1">
      <c r="A685" s="600">
        <v>49</v>
      </c>
      <c r="B685" s="611" t="s">
        <v>82</v>
      </c>
      <c r="C685" s="143">
        <v>0</v>
      </c>
      <c r="D685" s="236">
        <v>0</v>
      </c>
      <c r="E685" s="206">
        <v>0</v>
      </c>
      <c r="F685" s="211">
        <v>0</v>
      </c>
      <c r="G685" s="474">
        <f>'Office Minor'!G740</f>
        <v>3794595</v>
      </c>
      <c r="H685" s="236">
        <v>0</v>
      </c>
    </row>
    <row r="686" spans="1:8" s="557" customFormat="1" ht="16.5" customHeight="1">
      <c r="A686" s="832" t="s">
        <v>49</v>
      </c>
      <c r="B686" s="832"/>
      <c r="C686" s="276"/>
      <c r="D686" s="530"/>
      <c r="E686" s="276"/>
      <c r="F686" s="276"/>
      <c r="G686" s="276">
        <f>SUM(G637:G685)</f>
        <v>1532249996</v>
      </c>
      <c r="H686" s="276"/>
    </row>
    <row r="687" spans="1:8" ht="15">
      <c r="A687" s="244"/>
      <c r="B687" s="244"/>
      <c r="C687" s="244"/>
      <c r="D687" s="244"/>
      <c r="E687" s="244"/>
      <c r="F687" s="244"/>
      <c r="G687" s="244"/>
      <c r="H687" s="244"/>
    </row>
    <row r="688" spans="1:8" ht="30.75">
      <c r="A688" s="850" t="s">
        <v>0</v>
      </c>
      <c r="B688" s="850"/>
      <c r="C688" s="850"/>
      <c r="D688" s="850"/>
      <c r="E688" s="850"/>
      <c r="F688" s="850"/>
      <c r="G688" s="850"/>
      <c r="H688" s="850"/>
    </row>
    <row r="689" spans="1:8" ht="25.5">
      <c r="A689" s="851" t="s">
        <v>155</v>
      </c>
      <c r="B689" s="851"/>
      <c r="C689" s="851"/>
      <c r="D689" s="851"/>
      <c r="E689" s="851"/>
      <c r="F689" s="851"/>
      <c r="G689" s="851"/>
      <c r="H689" s="851"/>
    </row>
    <row r="690" spans="1:8" ht="22.5">
      <c r="A690" s="846" t="s">
        <v>309</v>
      </c>
      <c r="B690" s="846"/>
      <c r="C690" s="846"/>
      <c r="D690" s="846"/>
      <c r="E690" s="846"/>
      <c r="F690" s="846"/>
      <c r="G690" s="846"/>
      <c r="H690" s="846"/>
    </row>
    <row r="691" spans="1:8" ht="15">
      <c r="A691" s="245"/>
      <c r="B691" s="245"/>
      <c r="C691" s="245"/>
      <c r="D691" s="245"/>
      <c r="E691" s="245"/>
      <c r="F691" s="245"/>
      <c r="G691" s="245"/>
      <c r="H691" s="245"/>
    </row>
    <row r="692" spans="1:8" s="557" customFormat="1" ht="16.5" customHeight="1">
      <c r="A692" s="814" t="s">
        <v>2</v>
      </c>
      <c r="B692" s="816" t="s">
        <v>3</v>
      </c>
      <c r="C692" s="102" t="s">
        <v>4</v>
      </c>
      <c r="D692" s="102" t="s">
        <v>5</v>
      </c>
      <c r="E692" s="102" t="s">
        <v>6</v>
      </c>
      <c r="F692" s="102" t="s">
        <v>7</v>
      </c>
      <c r="G692" s="102" t="s">
        <v>8</v>
      </c>
      <c r="H692" s="102" t="s">
        <v>9</v>
      </c>
    </row>
    <row r="693" spans="1:8" s="557" customFormat="1" ht="16.5" customHeight="1">
      <c r="A693" s="847"/>
      <c r="B693" s="848"/>
      <c r="C693" s="142" t="s">
        <v>10</v>
      </c>
      <c r="D693" s="142" t="s">
        <v>51</v>
      </c>
      <c r="E693" s="142" t="s">
        <v>78</v>
      </c>
      <c r="F693" s="725" t="s">
        <v>79</v>
      </c>
      <c r="G693" s="725" t="s">
        <v>79</v>
      </c>
      <c r="H693" s="142" t="s">
        <v>12</v>
      </c>
    </row>
    <row r="694" spans="1:8" s="793" customFormat="1" ht="16.5" customHeight="1">
      <c r="A694" s="791">
        <v>1</v>
      </c>
      <c r="B694" s="792" t="s">
        <v>22</v>
      </c>
      <c r="C694" s="728">
        <f>C9</f>
        <v>116</v>
      </c>
      <c r="D694" s="728">
        <f>D9</f>
        <v>5362.75</v>
      </c>
      <c r="E694" s="728">
        <f>E9</f>
        <v>3402161</v>
      </c>
      <c r="F694" s="728">
        <f>F9</f>
        <v>2381512700</v>
      </c>
      <c r="G694" s="728">
        <f>G9</f>
        <v>206079292</v>
      </c>
      <c r="H694" s="728">
        <f>H9</f>
        <v>700</v>
      </c>
    </row>
    <row r="695" spans="1:8" s="793" customFormat="1" ht="16.5" customHeight="1">
      <c r="A695" s="791">
        <v>2</v>
      </c>
      <c r="B695" s="792" t="s">
        <v>23</v>
      </c>
      <c r="C695" s="728">
        <f>C15</f>
        <v>1</v>
      </c>
      <c r="D695" s="728">
        <f>D15</f>
        <v>31</v>
      </c>
      <c r="E695" s="728">
        <f>E15</f>
        <v>3500</v>
      </c>
      <c r="F695" s="728">
        <f>F15</f>
        <v>2502500</v>
      </c>
      <c r="G695" s="728">
        <f>G15</f>
        <v>300000</v>
      </c>
      <c r="H695" s="728">
        <f>H15</f>
        <v>11</v>
      </c>
    </row>
    <row r="696" spans="1:8" s="793" customFormat="1" ht="16.5" customHeight="1">
      <c r="A696" s="791">
        <v>3</v>
      </c>
      <c r="B696" s="165" t="s">
        <v>52</v>
      </c>
      <c r="C696" s="167">
        <f>C22</f>
        <v>29</v>
      </c>
      <c r="D696" s="167">
        <f>D22</f>
        <v>54.445</v>
      </c>
      <c r="E696" s="167">
        <f>E22</f>
        <v>167017</v>
      </c>
      <c r="F696" s="167">
        <f>F22</f>
        <v>44925550</v>
      </c>
      <c r="G696" s="167">
        <f>G22</f>
        <v>30510988</v>
      </c>
      <c r="H696" s="167">
        <f>H22</f>
        <v>135</v>
      </c>
    </row>
    <row r="697" spans="1:8" s="793" customFormat="1" ht="16.5" customHeight="1">
      <c r="A697" s="791">
        <v>4</v>
      </c>
      <c r="B697" s="165" t="s">
        <v>53</v>
      </c>
      <c r="C697" s="165">
        <f>C50</f>
        <v>11</v>
      </c>
      <c r="D697" s="165">
        <f>D50</f>
        <v>201.53</v>
      </c>
      <c r="E697" s="165">
        <f>E50</f>
        <v>18018397.4</v>
      </c>
      <c r="F697" s="165">
        <f>F50</f>
        <v>12065392850</v>
      </c>
      <c r="G697" s="165">
        <f>G50</f>
        <v>564895999</v>
      </c>
      <c r="H697" s="165">
        <f>H50</f>
        <v>10816</v>
      </c>
    </row>
    <row r="698" spans="1:8" s="793" customFormat="1" ht="16.5" customHeight="1">
      <c r="A698" s="791">
        <v>5</v>
      </c>
      <c r="B698" s="165" t="s">
        <v>24</v>
      </c>
      <c r="C698" s="165">
        <f>C65</f>
        <v>39</v>
      </c>
      <c r="D698" s="165">
        <f>D65</f>
        <v>888.763</v>
      </c>
      <c r="E698" s="165">
        <f>E65</f>
        <v>67655</v>
      </c>
      <c r="F698" s="165">
        <f>F65</f>
        <v>39874150</v>
      </c>
      <c r="G698" s="165">
        <f>G65</f>
        <v>11166082</v>
      </c>
      <c r="H698" s="165">
        <f>H65</f>
        <v>634</v>
      </c>
    </row>
    <row r="699" spans="1:8" s="793" customFormat="1" ht="16.5" customHeight="1">
      <c r="A699" s="791">
        <v>6</v>
      </c>
      <c r="B699" s="165" t="s">
        <v>171</v>
      </c>
      <c r="C699" s="165">
        <f>C83</f>
        <v>265</v>
      </c>
      <c r="D699" s="165">
        <f>D83</f>
        <v>4073.8984</v>
      </c>
      <c r="E699" s="165">
        <f>E83</f>
        <v>6659636.83</v>
      </c>
      <c r="F699" s="165">
        <f>F83</f>
        <v>2395029140.9300003</v>
      </c>
      <c r="G699" s="165">
        <f>G83</f>
        <v>106375613</v>
      </c>
      <c r="H699" s="165">
        <f>H83</f>
        <v>3667</v>
      </c>
    </row>
    <row r="700" spans="1:8" s="793" customFormat="1" ht="16.5" customHeight="1">
      <c r="A700" s="791">
        <v>7</v>
      </c>
      <c r="B700" s="165" t="s">
        <v>54</v>
      </c>
      <c r="C700" s="165">
        <f>C90</f>
        <v>2</v>
      </c>
      <c r="D700" s="165">
        <f>D90</f>
        <v>1.71</v>
      </c>
      <c r="E700" s="165">
        <f>E90</f>
        <v>34</v>
      </c>
      <c r="F700" s="165">
        <f>F90</f>
        <v>4590</v>
      </c>
      <c r="G700" s="165">
        <f>G90</f>
        <v>104000</v>
      </c>
      <c r="H700" s="165">
        <f>H90</f>
        <v>9</v>
      </c>
    </row>
    <row r="701" spans="1:8" s="793" customFormat="1" ht="16.5" customHeight="1">
      <c r="A701" s="791">
        <v>8</v>
      </c>
      <c r="B701" s="165" t="s">
        <v>55</v>
      </c>
      <c r="C701" s="165">
        <f>C97</f>
        <v>30</v>
      </c>
      <c r="D701" s="165">
        <f>D97</f>
        <v>30.55</v>
      </c>
      <c r="E701" s="165">
        <f>E97</f>
        <v>110116.66</v>
      </c>
      <c r="F701" s="165">
        <f>F97</f>
        <v>38540831</v>
      </c>
      <c r="G701" s="165">
        <f>G97</f>
        <v>6779832</v>
      </c>
      <c r="H701" s="165">
        <f>H97</f>
        <v>1053</v>
      </c>
    </row>
    <row r="702" spans="1:8" s="793" customFormat="1" ht="16.5" customHeight="1">
      <c r="A702" s="791">
        <v>9</v>
      </c>
      <c r="B702" s="165" t="s">
        <v>26</v>
      </c>
      <c r="C702" s="165">
        <f>C110</f>
        <v>15</v>
      </c>
      <c r="D702" s="165">
        <f>D110</f>
        <v>936.9200999999999</v>
      </c>
      <c r="E702" s="165">
        <f>E110</f>
        <v>557133.19</v>
      </c>
      <c r="F702" s="165">
        <f>F110</f>
        <v>277006827</v>
      </c>
      <c r="G702" s="165">
        <f>G110</f>
        <v>43730750</v>
      </c>
      <c r="H702" s="165">
        <f>H110</f>
        <v>651</v>
      </c>
    </row>
    <row r="703" spans="1:8" s="793" customFormat="1" ht="16.5" customHeight="1">
      <c r="A703" s="791">
        <v>10</v>
      </c>
      <c r="B703" s="165" t="s">
        <v>40</v>
      </c>
      <c r="C703" s="165">
        <f>C129</f>
        <v>1427</v>
      </c>
      <c r="D703" s="165">
        <f>D129</f>
        <v>7421.182000000001</v>
      </c>
      <c r="E703" s="165">
        <f>E129</f>
        <v>2517783.06</v>
      </c>
      <c r="F703" s="165">
        <f>F129</f>
        <v>876182084.74</v>
      </c>
      <c r="G703" s="165">
        <f>G129</f>
        <v>207395094.5</v>
      </c>
      <c r="H703" s="165">
        <f>H129</f>
        <v>5547</v>
      </c>
    </row>
    <row r="704" spans="1:8" s="793" customFormat="1" ht="16.5" customHeight="1">
      <c r="A704" s="791">
        <v>11</v>
      </c>
      <c r="B704" s="165" t="s">
        <v>27</v>
      </c>
      <c r="C704" s="165">
        <f>C136</f>
        <v>4</v>
      </c>
      <c r="D704" s="165">
        <f>D136</f>
        <v>64.77</v>
      </c>
      <c r="E704" s="165">
        <f>E136</f>
        <v>0</v>
      </c>
      <c r="F704" s="165">
        <f>F136</f>
        <v>0</v>
      </c>
      <c r="G704" s="165">
        <f>G136</f>
        <v>11000</v>
      </c>
      <c r="H704" s="165">
        <f>H136</f>
        <v>0</v>
      </c>
    </row>
    <row r="705" spans="1:8" s="793" customFormat="1" ht="16.5" customHeight="1">
      <c r="A705" s="791">
        <v>12</v>
      </c>
      <c r="B705" s="165" t="s">
        <v>56</v>
      </c>
      <c r="C705" s="165">
        <f>C147</f>
        <v>20</v>
      </c>
      <c r="D705" s="165">
        <f>D147</f>
        <v>206.20999999999998</v>
      </c>
      <c r="E705" s="165">
        <f>E147</f>
        <v>13292</v>
      </c>
      <c r="F705" s="165">
        <f>F147</f>
        <v>5400965</v>
      </c>
      <c r="G705" s="165">
        <f>G147</f>
        <v>2526875</v>
      </c>
      <c r="H705" s="165">
        <f>H147</f>
        <v>72</v>
      </c>
    </row>
    <row r="706" spans="1:8" s="793" customFormat="1" ht="16.5" customHeight="1">
      <c r="A706" s="791">
        <v>13</v>
      </c>
      <c r="B706" s="794" t="s">
        <v>31</v>
      </c>
      <c r="C706" s="165">
        <f>C155</f>
        <v>1</v>
      </c>
      <c r="D706" s="165">
        <f>D155</f>
        <v>24.55</v>
      </c>
      <c r="E706" s="165">
        <f>E155</f>
        <v>0</v>
      </c>
      <c r="F706" s="165">
        <f>F155</f>
        <v>0</v>
      </c>
      <c r="G706" s="165">
        <f>G155</f>
        <v>30000</v>
      </c>
      <c r="H706" s="165">
        <f>H155</f>
        <v>0</v>
      </c>
    </row>
    <row r="707" spans="1:8" s="793" customFormat="1" ht="16.5" customHeight="1">
      <c r="A707" s="791">
        <v>14</v>
      </c>
      <c r="B707" s="165" t="s">
        <v>57</v>
      </c>
      <c r="C707" s="165">
        <f>C181</f>
        <v>1211</v>
      </c>
      <c r="D707" s="165">
        <f>D181</f>
        <v>2311.028</v>
      </c>
      <c r="E707" s="165">
        <f>E181</f>
        <v>2586617.4</v>
      </c>
      <c r="F707" s="165">
        <f>F181</f>
        <v>7050765423</v>
      </c>
      <c r="G707" s="165">
        <f>G181</f>
        <v>677544369</v>
      </c>
      <c r="H707" s="165">
        <f>H181</f>
        <v>7810</v>
      </c>
    </row>
    <row r="708" spans="1:8" s="793" customFormat="1" ht="16.5" customHeight="1">
      <c r="A708" s="791">
        <v>15</v>
      </c>
      <c r="B708" s="165" t="s">
        <v>30</v>
      </c>
      <c r="C708" s="165">
        <f>C193</f>
        <v>63</v>
      </c>
      <c r="D708" s="165">
        <f>D193</f>
        <v>12751.996</v>
      </c>
      <c r="E708" s="165">
        <f>E193</f>
        <v>2138714.4</v>
      </c>
      <c r="F708" s="165">
        <f>F193</f>
        <v>1139847598</v>
      </c>
      <c r="G708" s="165">
        <f>G193</f>
        <v>277781937</v>
      </c>
      <c r="H708" s="165">
        <f>H193</f>
        <v>2470</v>
      </c>
    </row>
    <row r="709" spans="1:8" s="793" customFormat="1" ht="16.5" customHeight="1">
      <c r="A709" s="791">
        <v>16</v>
      </c>
      <c r="B709" s="165" t="s">
        <v>31</v>
      </c>
      <c r="C709" s="165">
        <f>C199</f>
        <v>2</v>
      </c>
      <c r="D709" s="165">
        <f>D199</f>
        <v>8.0025</v>
      </c>
      <c r="E709" s="165">
        <f>E199</f>
        <v>1325</v>
      </c>
      <c r="F709" s="165">
        <f>F199</f>
        <v>357750</v>
      </c>
      <c r="G709" s="165">
        <f>G199</f>
        <v>70000</v>
      </c>
      <c r="H709" s="165">
        <f>H199</f>
        <v>30</v>
      </c>
    </row>
    <row r="710" spans="1:8" s="793" customFormat="1" ht="16.5" customHeight="1">
      <c r="A710" s="791">
        <v>17</v>
      </c>
      <c r="B710" s="165" t="s">
        <v>58</v>
      </c>
      <c r="C710" s="167">
        <f>C243</f>
        <v>99</v>
      </c>
      <c r="D710" s="167">
        <f>D243</f>
        <v>92913.63559999998</v>
      </c>
      <c r="E710" s="167">
        <f>E243</f>
        <v>48467964</v>
      </c>
      <c r="F710" s="167">
        <f>F243</f>
        <v>9476885970</v>
      </c>
      <c r="G710" s="167">
        <f>G243</f>
        <v>2316638938</v>
      </c>
      <c r="H710" s="167">
        <f>H243</f>
        <v>17486</v>
      </c>
    </row>
    <row r="711" spans="1:8" s="793" customFormat="1" ht="16.5" customHeight="1">
      <c r="A711" s="791">
        <v>18</v>
      </c>
      <c r="B711" s="165" t="s">
        <v>59</v>
      </c>
      <c r="C711" s="167">
        <f>C268</f>
        <v>445</v>
      </c>
      <c r="D711" s="167">
        <f>D268</f>
        <v>9401.830599999998</v>
      </c>
      <c r="E711" s="167">
        <f>E268</f>
        <v>10974003.3</v>
      </c>
      <c r="F711" s="167">
        <f>F268</f>
        <v>2855323699.9</v>
      </c>
      <c r="G711" s="167">
        <f>G268</f>
        <v>851121700</v>
      </c>
      <c r="H711" s="167">
        <f>H268</f>
        <v>7552</v>
      </c>
    </row>
    <row r="712" spans="1:8" s="793" customFormat="1" ht="16.5" customHeight="1">
      <c r="A712" s="791">
        <v>19</v>
      </c>
      <c r="B712" s="165" t="s">
        <v>60</v>
      </c>
      <c r="C712" s="167">
        <f>C279</f>
        <v>485</v>
      </c>
      <c r="D712" s="167">
        <f>D279</f>
        <v>2124.1099999999997</v>
      </c>
      <c r="E712" s="167">
        <f>E279</f>
        <v>4462128.08</v>
      </c>
      <c r="F712" s="167">
        <f>F279</f>
        <v>4896510212</v>
      </c>
      <c r="G712" s="167">
        <f>G279</f>
        <v>637987899</v>
      </c>
      <c r="H712" s="167">
        <f>H279</f>
        <v>5348</v>
      </c>
    </row>
    <row r="713" spans="1:8" s="793" customFormat="1" ht="16.5" customHeight="1">
      <c r="A713" s="791">
        <v>20</v>
      </c>
      <c r="B713" s="165" t="s">
        <v>61</v>
      </c>
      <c r="C713" s="166">
        <f>C313</f>
        <v>1848</v>
      </c>
      <c r="D713" s="166">
        <f>D313</f>
        <v>3246.0276000000003</v>
      </c>
      <c r="E713" s="166">
        <f>E313</f>
        <v>15676901.955</v>
      </c>
      <c r="F713" s="166">
        <f>F313</f>
        <v>19603838933.5</v>
      </c>
      <c r="G713" s="166">
        <f>G313</f>
        <v>2791628580</v>
      </c>
      <c r="H713" s="166">
        <f>H313</f>
        <v>32894</v>
      </c>
    </row>
    <row r="714" spans="1:8" s="793" customFormat="1" ht="16.5" customHeight="1">
      <c r="A714" s="791">
        <v>21</v>
      </c>
      <c r="B714" s="165" t="s">
        <v>62</v>
      </c>
      <c r="C714" s="165">
        <f>C364</f>
        <v>5678</v>
      </c>
      <c r="D714" s="165">
        <f>D364</f>
        <v>6228.8827</v>
      </c>
      <c r="E714" s="165">
        <f>E364</f>
        <v>129288156.89999999</v>
      </c>
      <c r="F714" s="165">
        <f>F364</f>
        <v>24125456797.593</v>
      </c>
      <c r="G714" s="165">
        <f>G364</f>
        <v>3221989396</v>
      </c>
      <c r="H714" s="165">
        <f>H364</f>
        <v>55288</v>
      </c>
    </row>
    <row r="715" spans="1:8" s="793" customFormat="1" ht="16.5" customHeight="1">
      <c r="A715" s="791">
        <v>22</v>
      </c>
      <c r="B715" s="165" t="s">
        <v>159</v>
      </c>
      <c r="C715" s="165">
        <f>C372</f>
        <v>15</v>
      </c>
      <c r="D715" s="165">
        <f>D372</f>
        <v>208.10999999999999</v>
      </c>
      <c r="E715" s="165">
        <f>E372</f>
        <v>5513</v>
      </c>
      <c r="F715" s="165">
        <f>F372</f>
        <v>9381000</v>
      </c>
      <c r="G715" s="165">
        <f>G372</f>
        <v>845555</v>
      </c>
      <c r="H715" s="165">
        <f>H372</f>
        <v>22</v>
      </c>
    </row>
    <row r="716" spans="1:8" s="793" customFormat="1" ht="16.5" customHeight="1">
      <c r="A716" s="791">
        <v>23</v>
      </c>
      <c r="B716" s="165" t="s">
        <v>63</v>
      </c>
      <c r="C716" s="165">
        <f>C379</f>
        <v>7</v>
      </c>
      <c r="D716" s="165">
        <f>D379</f>
        <v>1054.4982</v>
      </c>
      <c r="E716" s="165">
        <f>E379</f>
        <v>1340</v>
      </c>
      <c r="F716" s="165">
        <f>F379</f>
        <v>804000</v>
      </c>
      <c r="G716" s="165">
        <f>G379</f>
        <v>1471000</v>
      </c>
      <c r="H716" s="165">
        <f>H379</f>
        <v>20</v>
      </c>
    </row>
    <row r="717" spans="1:8" s="793" customFormat="1" ht="16.5" customHeight="1">
      <c r="A717" s="791">
        <v>24</v>
      </c>
      <c r="B717" s="165" t="s">
        <v>64</v>
      </c>
      <c r="C717" s="165">
        <f>C394</f>
        <v>7</v>
      </c>
      <c r="D717" s="165">
        <f>D394</f>
        <v>7</v>
      </c>
      <c r="E717" s="165">
        <f>E394</f>
        <v>4382521</v>
      </c>
      <c r="F717" s="165">
        <f>F394</f>
        <v>197491870</v>
      </c>
      <c r="G717" s="165">
        <f>G394</f>
        <v>28776894</v>
      </c>
      <c r="H717" s="165">
        <f>H394</f>
        <v>1185</v>
      </c>
    </row>
    <row r="718" spans="1:8" s="793" customFormat="1" ht="16.5" customHeight="1">
      <c r="A718" s="791">
        <v>25</v>
      </c>
      <c r="B718" s="795" t="s">
        <v>65</v>
      </c>
      <c r="C718" s="165">
        <f>C405</f>
        <v>0</v>
      </c>
      <c r="D718" s="165">
        <f>D405</f>
        <v>0</v>
      </c>
      <c r="E718" s="165">
        <f>E405</f>
        <v>2272738.39</v>
      </c>
      <c r="F718" s="165">
        <f>F405</f>
        <v>276628319</v>
      </c>
      <c r="G718" s="165">
        <f>G405</f>
        <v>44517450</v>
      </c>
      <c r="H718" s="165">
        <f>H405</f>
        <v>1636</v>
      </c>
    </row>
    <row r="719" spans="1:8" s="793" customFormat="1" ht="16.5" customHeight="1">
      <c r="A719" s="791">
        <v>26</v>
      </c>
      <c r="B719" s="795" t="s">
        <v>37</v>
      </c>
      <c r="C719" s="165">
        <f>C421</f>
        <v>101</v>
      </c>
      <c r="D719" s="165">
        <f>D421</f>
        <v>1702.6558</v>
      </c>
      <c r="E719" s="165">
        <f>E421</f>
        <v>7041632.695</v>
      </c>
      <c r="F719" s="165">
        <f>F421</f>
        <v>1226749271</v>
      </c>
      <c r="G719" s="165">
        <f>G421</f>
        <v>81284158</v>
      </c>
      <c r="H719" s="165">
        <f>H421</f>
        <v>1719</v>
      </c>
    </row>
    <row r="720" spans="1:8" s="793" customFormat="1" ht="16.5" customHeight="1">
      <c r="A720" s="791">
        <v>27</v>
      </c>
      <c r="B720" s="795" t="s">
        <v>66</v>
      </c>
      <c r="C720" s="165">
        <f>C440</f>
        <v>79</v>
      </c>
      <c r="D720" s="165">
        <f>D440</f>
        <v>132.33</v>
      </c>
      <c r="E720" s="165">
        <f>E440</f>
        <v>5836271.195</v>
      </c>
      <c r="F720" s="165">
        <f>F440</f>
        <v>787296786.9100001</v>
      </c>
      <c r="G720" s="165">
        <f>G440</f>
        <v>79492769</v>
      </c>
      <c r="H720" s="165">
        <f>H440</f>
        <v>3701</v>
      </c>
    </row>
    <row r="721" spans="1:8" s="793" customFormat="1" ht="16.5" customHeight="1">
      <c r="A721" s="791">
        <v>28</v>
      </c>
      <c r="B721" s="795" t="s">
        <v>38</v>
      </c>
      <c r="C721" s="165">
        <f>C446</f>
        <v>2</v>
      </c>
      <c r="D721" s="165">
        <f>D446</f>
        <v>32.08</v>
      </c>
      <c r="E721" s="165">
        <f>E446</f>
        <v>3734</v>
      </c>
      <c r="F721" s="165">
        <f>F446</f>
        <v>1325570</v>
      </c>
      <c r="G721" s="165">
        <f>G446</f>
        <v>280000</v>
      </c>
      <c r="H721" s="165">
        <f>H446</f>
        <v>12</v>
      </c>
    </row>
    <row r="722" spans="1:8" s="793" customFormat="1" ht="16.5" customHeight="1">
      <c r="A722" s="791">
        <v>29</v>
      </c>
      <c r="B722" s="165" t="s">
        <v>67</v>
      </c>
      <c r="C722" s="167">
        <f>C457</f>
        <v>46</v>
      </c>
      <c r="D722" s="167">
        <f>D457</f>
        <v>57.8217</v>
      </c>
      <c r="E722" s="167">
        <f>E457</f>
        <v>42135</v>
      </c>
      <c r="F722" s="167">
        <f>F457</f>
        <v>8787850</v>
      </c>
      <c r="G722" s="167">
        <f>G457</f>
        <v>2830052</v>
      </c>
      <c r="H722" s="167">
        <f>H457</f>
        <v>17</v>
      </c>
    </row>
    <row r="723" spans="1:8" s="793" customFormat="1" ht="16.5" customHeight="1">
      <c r="A723" s="791">
        <v>30</v>
      </c>
      <c r="B723" s="165" t="s">
        <v>39</v>
      </c>
      <c r="C723" s="167">
        <f>C480</f>
        <v>1241</v>
      </c>
      <c r="D723" s="167">
        <f>D480</f>
        <v>7527.813</v>
      </c>
      <c r="E723" s="167">
        <f>E480</f>
        <v>1365124.26</v>
      </c>
      <c r="F723" s="167">
        <f>F480</f>
        <v>475463779</v>
      </c>
      <c r="G723" s="167">
        <f>G480</f>
        <v>111469841.5</v>
      </c>
      <c r="H723" s="167">
        <f>H480</f>
        <v>2698</v>
      </c>
    </row>
    <row r="724" spans="1:8" s="793" customFormat="1" ht="16.5" customHeight="1">
      <c r="A724" s="791">
        <v>31</v>
      </c>
      <c r="B724" s="795" t="s">
        <v>68</v>
      </c>
      <c r="C724" s="165">
        <f>C488</f>
        <v>219</v>
      </c>
      <c r="D724" s="165">
        <f>D488</f>
        <v>227.85</v>
      </c>
      <c r="E724" s="165">
        <f>E488</f>
        <v>1466752</v>
      </c>
      <c r="F724" s="165">
        <f>F488</f>
        <v>119589450</v>
      </c>
      <c r="G724" s="165">
        <f>G488</f>
        <v>47837000</v>
      </c>
      <c r="H724" s="165">
        <f>H488</f>
        <v>880</v>
      </c>
    </row>
    <row r="725" spans="1:8" s="793" customFormat="1" ht="16.5" customHeight="1">
      <c r="A725" s="791">
        <v>32</v>
      </c>
      <c r="B725" s="165" t="s">
        <v>69</v>
      </c>
      <c r="C725" s="165">
        <f>C494</f>
        <v>0</v>
      </c>
      <c r="D725" s="165">
        <f>D494</f>
        <v>0</v>
      </c>
      <c r="E725" s="165">
        <f>E494</f>
        <v>0</v>
      </c>
      <c r="F725" s="165">
        <f>F494</f>
        <v>0</v>
      </c>
      <c r="G725" s="165">
        <f>G494</f>
        <v>0</v>
      </c>
      <c r="H725" s="165">
        <f>H494</f>
        <v>0</v>
      </c>
    </row>
    <row r="726" spans="1:8" s="793" customFormat="1" ht="16.5" customHeight="1">
      <c r="A726" s="791">
        <v>33</v>
      </c>
      <c r="B726" s="165" t="s">
        <v>70</v>
      </c>
      <c r="C726" s="165">
        <f>C516</f>
        <v>1232</v>
      </c>
      <c r="D726" s="165">
        <f>D516</f>
        <v>8736.979599999999</v>
      </c>
      <c r="E726" s="165">
        <f>E516</f>
        <v>15201071.214</v>
      </c>
      <c r="F726" s="165">
        <f>F516</f>
        <v>7887162048.278</v>
      </c>
      <c r="G726" s="165">
        <f>G516</f>
        <v>1764796143</v>
      </c>
      <c r="H726" s="165">
        <f>H516</f>
        <v>68322</v>
      </c>
    </row>
    <row r="727" spans="1:8" s="793" customFormat="1" ht="16.5" customHeight="1">
      <c r="A727" s="791">
        <v>34</v>
      </c>
      <c r="B727" s="165" t="s">
        <v>71</v>
      </c>
      <c r="C727" s="165">
        <f>C524</f>
        <v>293</v>
      </c>
      <c r="D727" s="165">
        <f>D524</f>
        <v>351.1384</v>
      </c>
      <c r="E727" s="165">
        <f>E524</f>
        <v>1085967.162</v>
      </c>
      <c r="F727" s="165">
        <f>F524</f>
        <v>1628950743</v>
      </c>
      <c r="G727" s="165">
        <f>G524</f>
        <v>260632119</v>
      </c>
      <c r="H727" s="165">
        <f>H524</f>
        <v>2375</v>
      </c>
    </row>
    <row r="728" spans="1:8" s="793" customFormat="1" ht="16.5" customHeight="1">
      <c r="A728" s="791">
        <v>35</v>
      </c>
      <c r="B728" s="165" t="s">
        <v>43</v>
      </c>
      <c r="C728" s="165">
        <f>C543</f>
        <v>75</v>
      </c>
      <c r="D728" s="165">
        <f>D543</f>
        <v>910.1635</v>
      </c>
      <c r="E728" s="165">
        <f>E543</f>
        <v>723215.1100000001</v>
      </c>
      <c r="F728" s="165">
        <f>F543</f>
        <v>392235175.5</v>
      </c>
      <c r="G728" s="165">
        <f>G543</f>
        <v>53232150</v>
      </c>
      <c r="H728" s="165">
        <f>H543</f>
        <v>1281</v>
      </c>
    </row>
    <row r="729" spans="1:8" s="793" customFormat="1" ht="16.5" customHeight="1">
      <c r="A729" s="791">
        <v>36</v>
      </c>
      <c r="B729" s="165" t="s">
        <v>72</v>
      </c>
      <c r="C729" s="165">
        <f>C551</f>
        <v>15</v>
      </c>
      <c r="D729" s="165">
        <f>D551</f>
        <v>33.74</v>
      </c>
      <c r="E729" s="165">
        <f>E551</f>
        <v>35</v>
      </c>
      <c r="F729" s="165">
        <f>F551</f>
        <v>24500</v>
      </c>
      <c r="G729" s="165">
        <f>G551</f>
        <v>413000</v>
      </c>
      <c r="H729" s="165">
        <f>H551</f>
        <v>4</v>
      </c>
    </row>
    <row r="730" spans="1:8" s="793" customFormat="1" ht="16.5" customHeight="1">
      <c r="A730" s="791">
        <v>37</v>
      </c>
      <c r="B730" s="165" t="s">
        <v>45</v>
      </c>
      <c r="C730" s="165">
        <f>C571</f>
        <v>195</v>
      </c>
      <c r="D730" s="165">
        <f>D571</f>
        <v>9119.822200000002</v>
      </c>
      <c r="E730" s="165">
        <f>E571</f>
        <v>952849.0079999999</v>
      </c>
      <c r="F730" s="165">
        <f>F571</f>
        <v>703036097.5</v>
      </c>
      <c r="G730" s="165">
        <f>G571</f>
        <v>209425458</v>
      </c>
      <c r="H730" s="165">
        <f>H571</f>
        <v>2772</v>
      </c>
    </row>
    <row r="731" spans="1:8" s="793" customFormat="1" ht="16.5" customHeight="1">
      <c r="A731" s="791">
        <v>38</v>
      </c>
      <c r="B731" s="165" t="s">
        <v>73</v>
      </c>
      <c r="C731" s="165">
        <f>C578</f>
        <v>0</v>
      </c>
      <c r="D731" s="165">
        <f>D578</f>
        <v>0</v>
      </c>
      <c r="E731" s="165">
        <f>E578</f>
        <v>0</v>
      </c>
      <c r="F731" s="165">
        <f>F578</f>
        <v>0</v>
      </c>
      <c r="G731" s="165">
        <f>G578</f>
        <v>0</v>
      </c>
      <c r="H731" s="165">
        <f>H578</f>
        <v>0</v>
      </c>
    </row>
    <row r="732" spans="1:8" s="793" customFormat="1" ht="16.5" customHeight="1">
      <c r="A732" s="165"/>
      <c r="B732" s="165" t="s">
        <v>74</v>
      </c>
      <c r="C732" s="165">
        <f>C632</f>
        <v>0</v>
      </c>
      <c r="D732" s="165">
        <f>D632</f>
        <v>0</v>
      </c>
      <c r="E732" s="165">
        <f>E632</f>
        <v>0</v>
      </c>
      <c r="F732" s="165">
        <f>F632</f>
        <v>0</v>
      </c>
      <c r="G732" s="165">
        <f>G632</f>
        <v>899020502</v>
      </c>
      <c r="H732" s="165">
        <f>H632</f>
        <v>0</v>
      </c>
    </row>
    <row r="733" spans="1:8" s="793" customFormat="1" ht="16.5" customHeight="1">
      <c r="A733" s="165"/>
      <c r="B733" s="165" t="s">
        <v>48</v>
      </c>
      <c r="C733" s="167">
        <f>C686</f>
        <v>0</v>
      </c>
      <c r="D733" s="167">
        <f>D686</f>
        <v>0</v>
      </c>
      <c r="E733" s="167">
        <f>E686</f>
        <v>0</v>
      </c>
      <c r="F733" s="167">
        <f>F686</f>
        <v>0</v>
      </c>
      <c r="G733" s="167">
        <f>G686</f>
        <v>1532249996</v>
      </c>
      <c r="H733" s="167">
        <f>H686</f>
        <v>0</v>
      </c>
    </row>
    <row r="734" spans="1:8" s="557" customFormat="1" ht="16.5" customHeight="1">
      <c r="A734" s="838" t="s">
        <v>49</v>
      </c>
      <c r="B734" s="839"/>
      <c r="C734" s="790">
        <f aca="true" t="shared" si="37" ref="C734:H734">SUM(C694:C733)</f>
        <v>15318</v>
      </c>
      <c r="D734" s="790">
        <f t="shared" si="37"/>
        <v>178385.79389999987</v>
      </c>
      <c r="E734" s="790">
        <f t="shared" si="37"/>
        <v>285493436.209</v>
      </c>
      <c r="F734" s="790">
        <f t="shared" si="37"/>
        <v>100990285032.851</v>
      </c>
      <c r="G734" s="790">
        <f t="shared" si="37"/>
        <v>17073242432</v>
      </c>
      <c r="H734" s="790">
        <f t="shared" si="37"/>
        <v>238817</v>
      </c>
    </row>
  </sheetData>
  <sheetProtection sheet="1" objects="1" scenarios="1"/>
  <mergeCells count="164">
    <mergeCell ref="A315:H315"/>
    <mergeCell ref="A381:H381"/>
    <mergeCell ref="A375:A376"/>
    <mergeCell ref="B375:B376"/>
    <mergeCell ref="A379:B379"/>
    <mergeCell ref="A396:H396"/>
    <mergeCell ref="A480:B480"/>
    <mergeCell ref="A527:A528"/>
    <mergeCell ref="B527:B528"/>
    <mergeCell ref="B443:B444"/>
    <mergeCell ref="A446:B446"/>
    <mergeCell ref="A442:H442"/>
    <mergeCell ref="A459:H459"/>
    <mergeCell ref="A460:A461"/>
    <mergeCell ref="B460:B461"/>
    <mergeCell ref="A407:H407"/>
    <mergeCell ref="A408:A409"/>
    <mergeCell ref="B408:B409"/>
    <mergeCell ref="A421:B421"/>
    <mergeCell ref="A494:B494"/>
    <mergeCell ref="A366:H366"/>
    <mergeCell ref="A367:A368"/>
    <mergeCell ref="B367:B368"/>
    <mergeCell ref="A374:H374"/>
    <mergeCell ref="B184:B185"/>
    <mergeCell ref="A193:B193"/>
    <mergeCell ref="A196:A197"/>
    <mergeCell ref="B196:B197"/>
    <mergeCell ref="A313:B313"/>
    <mergeCell ref="A247:A248"/>
    <mergeCell ref="B247:B248"/>
    <mergeCell ref="A268:B268"/>
    <mergeCell ref="A271:A272"/>
    <mergeCell ref="B271:B272"/>
    <mergeCell ref="A279:B279"/>
    <mergeCell ref="A282:A283"/>
    <mergeCell ref="B282:B283"/>
    <mergeCell ref="A202:A203"/>
    <mergeCell ref="B202:B203"/>
    <mergeCell ref="A246:H246"/>
    <mergeCell ref="A270:H270"/>
    <mergeCell ref="A281:H281"/>
    <mergeCell ref="A199:B199"/>
    <mergeCell ref="A195:H195"/>
    <mergeCell ref="B53:B54"/>
    <mergeCell ref="A83:B83"/>
    <mergeCell ref="A99:H99"/>
    <mergeCell ref="A100:A101"/>
    <mergeCell ref="B100:B101"/>
    <mergeCell ref="A110:B110"/>
    <mergeCell ref="A93:A94"/>
    <mergeCell ref="B93:B94"/>
    <mergeCell ref="A97:B97"/>
    <mergeCell ref="A90:B90"/>
    <mergeCell ref="A86:A87"/>
    <mergeCell ref="B86:B87"/>
    <mergeCell ref="A85:H85"/>
    <mergeCell ref="A92:H92"/>
    <mergeCell ref="A690:H690"/>
    <mergeCell ref="A692:A693"/>
    <mergeCell ref="B692:B693"/>
    <mergeCell ref="A581:A582"/>
    <mergeCell ref="B581:B582"/>
    <mergeCell ref="A635:A636"/>
    <mergeCell ref="B635:B636"/>
    <mergeCell ref="A688:H688"/>
    <mergeCell ref="A689:H689"/>
    <mergeCell ref="A686:B686"/>
    <mergeCell ref="B449:B450"/>
    <mergeCell ref="A457:B457"/>
    <mergeCell ref="A483:A484"/>
    <mergeCell ref="A139:A140"/>
    <mergeCell ref="B139:B140"/>
    <mergeCell ref="A578:B578"/>
    <mergeCell ref="A497:A498"/>
    <mergeCell ref="B497:B498"/>
    <mergeCell ref="A516:B516"/>
    <mergeCell ref="A519:A520"/>
    <mergeCell ref="B519:B520"/>
    <mergeCell ref="A524:B524"/>
    <mergeCell ref="A546:A547"/>
    <mergeCell ref="B546:B547"/>
    <mergeCell ref="A551:B551"/>
    <mergeCell ref="A574:A575"/>
    <mergeCell ref="B574:B575"/>
    <mergeCell ref="A554:A555"/>
    <mergeCell ref="B554:B555"/>
    <mergeCell ref="A571:B571"/>
    <mergeCell ref="A573:H573"/>
    <mergeCell ref="A543:B543"/>
    <mergeCell ref="A183:H183"/>
    <mergeCell ref="A184:A185"/>
    <mergeCell ref="A136:B136"/>
    <mergeCell ref="A151:A152"/>
    <mergeCell ref="B151:B152"/>
    <mergeCell ref="A155:B155"/>
    <mergeCell ref="A150:H150"/>
    <mergeCell ref="A138:H138"/>
    <mergeCell ref="A158:H158"/>
    <mergeCell ref="A491:A492"/>
    <mergeCell ref="B491:B492"/>
    <mergeCell ref="A443:A444"/>
    <mergeCell ref="A405:B405"/>
    <mergeCell ref="A316:A317"/>
    <mergeCell ref="B316:B317"/>
    <mergeCell ref="A364:B364"/>
    <mergeCell ref="A372:B372"/>
    <mergeCell ref="A382:A383"/>
    <mergeCell ref="B382:B383"/>
    <mergeCell ref="A394:B394"/>
    <mergeCell ref="A397:A398"/>
    <mergeCell ref="B397:B398"/>
    <mergeCell ref="A424:A425"/>
    <mergeCell ref="B424:B425"/>
    <mergeCell ref="A440:B440"/>
    <mergeCell ref="A449:A450"/>
    <mergeCell ref="B132:B133"/>
    <mergeCell ref="A1:H1"/>
    <mergeCell ref="A2:H2"/>
    <mergeCell ref="A3:H3"/>
    <mergeCell ref="A18:A19"/>
    <mergeCell ref="B18:B19"/>
    <mergeCell ref="A22:B22"/>
    <mergeCell ref="A25:A26"/>
    <mergeCell ref="B25:B26"/>
    <mergeCell ref="A50:B50"/>
    <mergeCell ref="A4:H4"/>
    <mergeCell ref="A5:A6"/>
    <mergeCell ref="B5:B6"/>
    <mergeCell ref="A9:B9"/>
    <mergeCell ref="A65:B65"/>
    <mergeCell ref="A67:H67"/>
    <mergeCell ref="A68:A69"/>
    <mergeCell ref="B68:B69"/>
    <mergeCell ref="A52:H52"/>
    <mergeCell ref="A11:H11"/>
    <mergeCell ref="A12:A13"/>
    <mergeCell ref="B12:B13"/>
    <mergeCell ref="A15:B15"/>
    <mergeCell ref="A53:A54"/>
    <mergeCell ref="A734:B734"/>
    <mergeCell ref="A113:H113"/>
    <mergeCell ref="A580:H580"/>
    <mergeCell ref="A634:H634"/>
    <mergeCell ref="A423:H423"/>
    <mergeCell ref="A448:H448"/>
    <mergeCell ref="A482:H482"/>
    <mergeCell ref="A490:H490"/>
    <mergeCell ref="A496:H496"/>
    <mergeCell ref="A518:H518"/>
    <mergeCell ref="A526:H526"/>
    <mergeCell ref="A545:H545"/>
    <mergeCell ref="A553:H553"/>
    <mergeCell ref="B483:B484"/>
    <mergeCell ref="A488:B488"/>
    <mergeCell ref="A147:B147"/>
    <mergeCell ref="A159:A160"/>
    <mergeCell ref="B159:B160"/>
    <mergeCell ref="A181:B181"/>
    <mergeCell ref="A114:A115"/>
    <mergeCell ref="B114:B115"/>
    <mergeCell ref="A129:B129"/>
    <mergeCell ref="A131:H131"/>
    <mergeCell ref="A132:A133"/>
  </mergeCells>
  <printOptions/>
  <pageMargins left="0.7" right="0.7" top="0.75" bottom="0.75" header="0.3" footer="0.3"/>
  <pageSetup horizontalDpi="600" verticalDpi="600" orientation="portrait" scale="70" r:id="rId1"/>
  <rowBreaks count="2" manualBreakCount="2">
    <brk id="621" max="7" man="1"/>
    <brk id="687" max="7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44"/>
  <sheetViews>
    <sheetView zoomScalePageLayoutView="0" workbookViewId="0" topLeftCell="C229">
      <selection activeCell="D206" sqref="D206"/>
    </sheetView>
  </sheetViews>
  <sheetFormatPr defaultColWidth="9.140625" defaultRowHeight="15"/>
  <cols>
    <col min="1" max="1" width="6.00390625" style="92" customWidth="1"/>
    <col min="2" max="2" width="25.00390625" style="92" customWidth="1"/>
    <col min="3" max="3" width="10.8515625" style="92" bestFit="1" customWidth="1"/>
    <col min="4" max="4" width="14.28125" style="101" customWidth="1"/>
    <col min="5" max="5" width="13.140625" style="99" customWidth="1"/>
    <col min="6" max="6" width="16.421875" style="92" customWidth="1"/>
    <col min="7" max="7" width="16.28125" style="92" customWidth="1"/>
    <col min="8" max="8" width="13.140625" style="92" customWidth="1"/>
    <col min="9" max="16384" width="9.140625" style="92" customWidth="1"/>
  </cols>
  <sheetData>
    <row r="1" spans="1:8" ht="30.75">
      <c r="A1" s="865" t="s">
        <v>0</v>
      </c>
      <c r="B1" s="865"/>
      <c r="C1" s="865"/>
      <c r="D1" s="865"/>
      <c r="E1" s="865"/>
      <c r="F1" s="865"/>
      <c r="G1" s="865"/>
      <c r="H1" s="865"/>
    </row>
    <row r="2" spans="1:8" ht="25.5">
      <c r="A2" s="866" t="s">
        <v>156</v>
      </c>
      <c r="B2" s="866"/>
      <c r="C2" s="866"/>
      <c r="D2" s="866"/>
      <c r="E2" s="866"/>
      <c r="F2" s="866"/>
      <c r="G2" s="866"/>
      <c r="H2" s="866"/>
    </row>
    <row r="3" spans="1:8" ht="22.5">
      <c r="A3" s="867" t="s">
        <v>303</v>
      </c>
      <c r="B3" s="867"/>
      <c r="C3" s="867"/>
      <c r="D3" s="867"/>
      <c r="E3" s="867"/>
      <c r="F3" s="867"/>
      <c r="G3" s="867"/>
      <c r="H3" s="867"/>
    </row>
    <row r="4" spans="1:8" ht="20.25">
      <c r="A4" s="33"/>
      <c r="B4" s="93"/>
      <c r="C4" s="93"/>
      <c r="D4" s="94"/>
      <c r="E4" s="95"/>
      <c r="F4" s="93"/>
      <c r="G4" s="93"/>
      <c r="H4" s="96"/>
    </row>
    <row r="5" spans="1:8" ht="20.25" customHeight="1">
      <c r="A5" s="868" t="s">
        <v>137</v>
      </c>
      <c r="B5" s="868"/>
      <c r="C5" s="868"/>
      <c r="D5" s="868"/>
      <c r="E5" s="868"/>
      <c r="F5" s="868"/>
      <c r="G5" s="868"/>
      <c r="H5" s="868"/>
    </row>
    <row r="6" spans="1:8" s="488" customFormat="1" ht="16.5" customHeight="1">
      <c r="A6" s="859" t="s">
        <v>2</v>
      </c>
      <c r="B6" s="860" t="s">
        <v>3</v>
      </c>
      <c r="C6" s="860" t="s">
        <v>4</v>
      </c>
      <c r="D6" s="53" t="s">
        <v>5</v>
      </c>
      <c r="E6" s="54" t="s">
        <v>6</v>
      </c>
      <c r="F6" s="55" t="s">
        <v>7</v>
      </c>
      <c r="G6" s="55" t="s">
        <v>8</v>
      </c>
      <c r="H6" s="55" t="s">
        <v>9</v>
      </c>
    </row>
    <row r="7" spans="1:8" s="488" customFormat="1" ht="16.5" customHeight="1">
      <c r="A7" s="859"/>
      <c r="B7" s="861"/>
      <c r="C7" s="863"/>
      <c r="D7" s="56" t="s">
        <v>77</v>
      </c>
      <c r="E7" s="57" t="s">
        <v>78</v>
      </c>
      <c r="F7" s="57" t="s">
        <v>79</v>
      </c>
      <c r="G7" s="57" t="s">
        <v>79</v>
      </c>
      <c r="H7" s="58"/>
    </row>
    <row r="8" spans="1:8" s="488" customFormat="1" ht="16.5" customHeight="1">
      <c r="A8" s="67">
        <v>1</v>
      </c>
      <c r="B8" s="295" t="s">
        <v>320</v>
      </c>
      <c r="C8" s="192">
        <v>1</v>
      </c>
      <c r="D8" s="192">
        <v>4.3633</v>
      </c>
      <c r="E8" s="192">
        <v>84</v>
      </c>
      <c r="F8" s="192">
        <v>67200</v>
      </c>
      <c r="G8" s="213">
        <v>15000</v>
      </c>
      <c r="H8" s="213">
        <v>5</v>
      </c>
    </row>
    <row r="9" spans="1:8" s="488" customFormat="1" ht="16.5" customHeight="1">
      <c r="A9" s="14"/>
      <c r="B9" s="251"/>
      <c r="C9" s="85"/>
      <c r="D9" s="85"/>
      <c r="E9" s="85"/>
      <c r="F9" s="86"/>
      <c r="G9" s="87"/>
      <c r="H9" s="87"/>
    </row>
    <row r="10" spans="1:8" s="488" customFormat="1" ht="16.5" customHeight="1">
      <c r="A10" s="855" t="s">
        <v>158</v>
      </c>
      <c r="B10" s="856"/>
      <c r="C10" s="612">
        <f>SUM(C8:C9)</f>
        <v>1</v>
      </c>
      <c r="D10" s="613">
        <f>SUM(D8:D9)</f>
        <v>4.3633</v>
      </c>
      <c r="E10" s="613">
        <f>SUM(E8:E9)</f>
        <v>84</v>
      </c>
      <c r="F10" s="614">
        <f>SUM(F8:F9)</f>
        <v>67200</v>
      </c>
      <c r="G10" s="614">
        <f>SUM(G8:G9)</f>
        <v>15000</v>
      </c>
      <c r="H10" s="331">
        <f>SUM(H8:H9)</f>
        <v>5</v>
      </c>
    </row>
    <row r="11" spans="1:8" s="488" customFormat="1" ht="16.5" customHeight="1">
      <c r="A11" s="615"/>
      <c r="B11" s="556"/>
      <c r="C11" s="410"/>
      <c r="D11" s="616"/>
      <c r="E11" s="412"/>
      <c r="F11" s="412"/>
      <c r="G11" s="412"/>
      <c r="H11" s="24"/>
    </row>
    <row r="12" spans="1:8" s="488" customFormat="1" ht="16.5" customHeight="1">
      <c r="A12" s="857" t="s">
        <v>91</v>
      </c>
      <c r="B12" s="857"/>
      <c r="C12" s="857"/>
      <c r="D12" s="857"/>
      <c r="E12" s="857"/>
      <c r="F12" s="857"/>
      <c r="G12" s="857"/>
      <c r="H12" s="857"/>
    </row>
    <row r="13" spans="1:8" s="488" customFormat="1" ht="16.5" customHeight="1">
      <c r="A13" s="859" t="s">
        <v>2</v>
      </c>
      <c r="B13" s="860" t="s">
        <v>3</v>
      </c>
      <c r="C13" s="860" t="s">
        <v>4</v>
      </c>
      <c r="D13" s="53" t="s">
        <v>5</v>
      </c>
      <c r="E13" s="54" t="s">
        <v>6</v>
      </c>
      <c r="F13" s="55" t="s">
        <v>7</v>
      </c>
      <c r="G13" s="55" t="s">
        <v>8</v>
      </c>
      <c r="H13" s="55" t="s">
        <v>9</v>
      </c>
    </row>
    <row r="14" spans="1:8" s="488" customFormat="1" ht="16.5" customHeight="1">
      <c r="A14" s="859"/>
      <c r="B14" s="861"/>
      <c r="C14" s="861"/>
      <c r="D14" s="56" t="s">
        <v>77</v>
      </c>
      <c r="E14" s="57" t="s">
        <v>78</v>
      </c>
      <c r="F14" s="57" t="s">
        <v>79</v>
      </c>
      <c r="G14" s="57" t="s">
        <v>79</v>
      </c>
      <c r="H14" s="59" t="s">
        <v>12</v>
      </c>
    </row>
    <row r="15" spans="1:8" s="488" customFormat="1" ht="16.5" customHeight="1">
      <c r="A15" s="67">
        <v>1</v>
      </c>
      <c r="B15" s="299" t="s">
        <v>47</v>
      </c>
      <c r="C15" s="192">
        <v>2</v>
      </c>
      <c r="D15" s="192">
        <v>9.58</v>
      </c>
      <c r="E15" s="192">
        <v>0</v>
      </c>
      <c r="F15" s="206">
        <v>0</v>
      </c>
      <c r="G15" s="192">
        <v>28696</v>
      </c>
      <c r="H15" s="118">
        <v>0</v>
      </c>
    </row>
    <row r="16" spans="1:8" s="488" customFormat="1" ht="16.5" customHeight="1">
      <c r="A16" s="67">
        <v>2</v>
      </c>
      <c r="B16" s="299" t="s">
        <v>35</v>
      </c>
      <c r="C16" s="192">
        <v>1</v>
      </c>
      <c r="D16" s="192">
        <v>4.75</v>
      </c>
      <c r="E16" s="192">
        <v>0</v>
      </c>
      <c r="F16" s="206">
        <v>0</v>
      </c>
      <c r="G16" s="192">
        <v>13720</v>
      </c>
      <c r="H16" s="118">
        <v>0</v>
      </c>
    </row>
    <row r="17" spans="1:8" s="488" customFormat="1" ht="16.5" customHeight="1">
      <c r="A17" s="67">
        <v>3</v>
      </c>
      <c r="B17" s="299" t="s">
        <v>160</v>
      </c>
      <c r="C17" s="192">
        <v>1</v>
      </c>
      <c r="D17" s="192">
        <v>480.45</v>
      </c>
      <c r="E17" s="192">
        <v>760100</v>
      </c>
      <c r="F17" s="206">
        <v>1596210000</v>
      </c>
      <c r="G17" s="298">
        <v>816172350</v>
      </c>
      <c r="H17" s="298">
        <v>400</v>
      </c>
    </row>
    <row r="18" spans="1:8" s="488" customFormat="1" ht="16.5" customHeight="1">
      <c r="A18" s="67">
        <v>4</v>
      </c>
      <c r="B18" s="299" t="s">
        <v>29</v>
      </c>
      <c r="C18" s="118">
        <v>0</v>
      </c>
      <c r="D18" s="300">
        <v>0</v>
      </c>
      <c r="E18" s="206">
        <v>0</v>
      </c>
      <c r="F18" s="206">
        <v>0</v>
      </c>
      <c r="G18" s="206">
        <v>0</v>
      </c>
      <c r="H18" s="118">
        <v>0</v>
      </c>
    </row>
    <row r="19" spans="1:8" s="488" customFormat="1" ht="16.5" customHeight="1">
      <c r="A19" s="67">
        <v>5</v>
      </c>
      <c r="B19" s="299" t="s">
        <v>46</v>
      </c>
      <c r="C19" s="192">
        <v>1</v>
      </c>
      <c r="D19" s="192">
        <v>4.2</v>
      </c>
      <c r="E19" s="192">
        <v>1030</v>
      </c>
      <c r="F19" s="206">
        <v>0</v>
      </c>
      <c r="G19" s="192">
        <v>98596</v>
      </c>
      <c r="H19" s="118">
        <v>5</v>
      </c>
    </row>
    <row r="20" spans="1:8" s="488" customFormat="1" ht="16.5" customHeight="1">
      <c r="A20" s="855" t="s">
        <v>158</v>
      </c>
      <c r="B20" s="856"/>
      <c r="C20" s="617">
        <f aca="true" t="shared" si="0" ref="C20:H20">SUM(C15:C19)</f>
        <v>5</v>
      </c>
      <c r="D20" s="618">
        <f t="shared" si="0"/>
        <v>498.97999999999996</v>
      </c>
      <c r="E20" s="614">
        <f t="shared" si="0"/>
        <v>761130</v>
      </c>
      <c r="F20" s="614">
        <f t="shared" si="0"/>
        <v>1596210000</v>
      </c>
      <c r="G20" s="614">
        <f t="shared" si="0"/>
        <v>816313362</v>
      </c>
      <c r="H20" s="614">
        <f t="shared" si="0"/>
        <v>405</v>
      </c>
    </row>
    <row r="21" spans="1:8" s="488" customFormat="1" ht="16.5" customHeight="1">
      <c r="A21" s="615"/>
      <c r="B21" s="556"/>
      <c r="C21" s="410"/>
      <c r="D21" s="616"/>
      <c r="E21" s="412"/>
      <c r="F21" s="412"/>
      <c r="G21" s="412"/>
      <c r="H21" s="24"/>
    </row>
    <row r="22" spans="1:8" s="488" customFormat="1" ht="16.5" customHeight="1">
      <c r="A22" s="857" t="s">
        <v>85</v>
      </c>
      <c r="B22" s="857"/>
      <c r="C22" s="857"/>
      <c r="D22" s="857"/>
      <c r="E22" s="857"/>
      <c r="F22" s="857"/>
      <c r="G22" s="857"/>
      <c r="H22" s="857"/>
    </row>
    <row r="23" spans="1:8" s="488" customFormat="1" ht="16.5" customHeight="1">
      <c r="A23" s="859" t="s">
        <v>2</v>
      </c>
      <c r="B23" s="860" t="s">
        <v>3</v>
      </c>
      <c r="C23" s="860" t="s">
        <v>4</v>
      </c>
      <c r="D23" s="53" t="s">
        <v>5</v>
      </c>
      <c r="E23" s="54" t="s">
        <v>6</v>
      </c>
      <c r="F23" s="55" t="s">
        <v>7</v>
      </c>
      <c r="G23" s="55" t="s">
        <v>8</v>
      </c>
      <c r="H23" s="55" t="s">
        <v>9</v>
      </c>
    </row>
    <row r="24" spans="1:8" s="488" customFormat="1" ht="16.5" customHeight="1">
      <c r="A24" s="859"/>
      <c r="B24" s="861"/>
      <c r="C24" s="863"/>
      <c r="D24" s="60" t="s">
        <v>77</v>
      </c>
      <c r="E24" s="61" t="s">
        <v>78</v>
      </c>
      <c r="F24" s="57" t="s">
        <v>79</v>
      </c>
      <c r="G24" s="57" t="s">
        <v>79</v>
      </c>
      <c r="H24" s="58" t="s">
        <v>12</v>
      </c>
    </row>
    <row r="25" spans="1:8" s="488" customFormat="1" ht="16.5" customHeight="1">
      <c r="A25" s="67">
        <v>1</v>
      </c>
      <c r="B25" s="299" t="s">
        <v>16</v>
      </c>
      <c r="C25" s="67">
        <v>1</v>
      </c>
      <c r="D25" s="302">
        <v>69.367</v>
      </c>
      <c r="E25" s="207">
        <v>0</v>
      </c>
      <c r="F25" s="207">
        <v>0</v>
      </c>
      <c r="G25" s="207">
        <v>0</v>
      </c>
      <c r="H25" s="67">
        <v>0</v>
      </c>
    </row>
    <row r="26" spans="1:8" s="488" customFormat="1" ht="16.5" customHeight="1">
      <c r="A26" s="855" t="s">
        <v>158</v>
      </c>
      <c r="B26" s="856"/>
      <c r="C26" s="617">
        <f aca="true" t="shared" si="1" ref="C26:H26">SUM(C25:C25)</f>
        <v>1</v>
      </c>
      <c r="D26" s="618">
        <f t="shared" si="1"/>
        <v>69.367</v>
      </c>
      <c r="E26" s="614">
        <f t="shared" si="1"/>
        <v>0</v>
      </c>
      <c r="F26" s="614">
        <f t="shared" si="1"/>
        <v>0</v>
      </c>
      <c r="G26" s="614">
        <f t="shared" si="1"/>
        <v>0</v>
      </c>
      <c r="H26" s="617">
        <f t="shared" si="1"/>
        <v>0</v>
      </c>
    </row>
    <row r="27" spans="1:8" s="488" customFormat="1" ht="16.5" customHeight="1">
      <c r="A27" s="615"/>
      <c r="B27" s="556"/>
      <c r="C27" s="410"/>
      <c r="D27" s="616"/>
      <c r="E27" s="412"/>
      <c r="F27" s="412"/>
      <c r="G27" s="412"/>
      <c r="H27" s="24"/>
    </row>
    <row r="28" spans="1:8" s="488" customFormat="1" ht="16.5" customHeight="1">
      <c r="A28" s="857" t="s">
        <v>149</v>
      </c>
      <c r="B28" s="857"/>
      <c r="C28" s="857"/>
      <c r="D28" s="857"/>
      <c r="E28" s="857"/>
      <c r="F28" s="857"/>
      <c r="G28" s="857"/>
      <c r="H28" s="857"/>
    </row>
    <row r="29" spans="1:8" s="488" customFormat="1" ht="16.5" customHeight="1">
      <c r="A29" s="859" t="s">
        <v>2</v>
      </c>
      <c r="B29" s="860" t="s">
        <v>3</v>
      </c>
      <c r="C29" s="860" t="s">
        <v>4</v>
      </c>
      <c r="D29" s="53" t="s">
        <v>5</v>
      </c>
      <c r="E29" s="54" t="s">
        <v>6</v>
      </c>
      <c r="F29" s="55" t="s">
        <v>7</v>
      </c>
      <c r="G29" s="55" t="s">
        <v>8</v>
      </c>
      <c r="H29" s="55" t="s">
        <v>9</v>
      </c>
    </row>
    <row r="30" spans="1:8" s="488" customFormat="1" ht="16.5" customHeight="1">
      <c r="A30" s="859"/>
      <c r="B30" s="861"/>
      <c r="C30" s="861"/>
      <c r="D30" s="56" t="s">
        <v>77</v>
      </c>
      <c r="E30" s="57" t="s">
        <v>78</v>
      </c>
      <c r="F30" s="57" t="s">
        <v>79</v>
      </c>
      <c r="G30" s="57" t="s">
        <v>79</v>
      </c>
      <c r="H30" s="59" t="s">
        <v>12</v>
      </c>
    </row>
    <row r="31" spans="1:8" s="488" customFormat="1" ht="16.5" customHeight="1">
      <c r="A31" s="301">
        <v>1</v>
      </c>
      <c r="B31" s="299" t="s">
        <v>20</v>
      </c>
      <c r="C31" s="118">
        <v>1</v>
      </c>
      <c r="D31" s="302">
        <v>18.898</v>
      </c>
      <c r="E31" s="207">
        <v>3457</v>
      </c>
      <c r="F31" s="207">
        <v>10371000</v>
      </c>
      <c r="G31" s="207">
        <v>800000</v>
      </c>
      <c r="H31" s="67">
        <v>70</v>
      </c>
    </row>
    <row r="32" spans="1:8" s="488" customFormat="1" ht="16.5" customHeight="1">
      <c r="A32" s="301">
        <v>2</v>
      </c>
      <c r="B32" s="299" t="s">
        <v>34</v>
      </c>
      <c r="C32" s="118">
        <v>1</v>
      </c>
      <c r="D32" s="302">
        <v>65.82</v>
      </c>
      <c r="E32" s="207">
        <v>1373477.85</v>
      </c>
      <c r="F32" s="236">
        <v>0</v>
      </c>
      <c r="G32" s="207">
        <v>108753000</v>
      </c>
      <c r="H32" s="67">
        <v>250</v>
      </c>
    </row>
    <row r="33" spans="1:8" s="488" customFormat="1" ht="16.5" customHeight="1">
      <c r="A33" s="855" t="s">
        <v>158</v>
      </c>
      <c r="B33" s="856"/>
      <c r="C33" s="614">
        <f aca="true" t="shared" si="2" ref="C33:H33">SUM(C31:C32)</f>
        <v>2</v>
      </c>
      <c r="D33" s="618">
        <f t="shared" si="2"/>
        <v>84.71799999999999</v>
      </c>
      <c r="E33" s="614">
        <f t="shared" si="2"/>
        <v>1376934.85</v>
      </c>
      <c r="F33" s="614">
        <f t="shared" si="2"/>
        <v>10371000</v>
      </c>
      <c r="G33" s="614">
        <f t="shared" si="2"/>
        <v>109553000</v>
      </c>
      <c r="H33" s="614">
        <f t="shared" si="2"/>
        <v>320</v>
      </c>
    </row>
    <row r="34" spans="1:8" s="488" customFormat="1" ht="16.5" customHeight="1">
      <c r="A34" s="619"/>
      <c r="B34" s="620"/>
      <c r="C34" s="621"/>
      <c r="D34" s="622"/>
      <c r="E34" s="623"/>
      <c r="F34" s="623"/>
      <c r="G34" s="623"/>
      <c r="H34" s="624"/>
    </row>
    <row r="35" spans="1:8" s="488" customFormat="1" ht="16.5" customHeight="1">
      <c r="A35" s="857" t="s">
        <v>150</v>
      </c>
      <c r="B35" s="857"/>
      <c r="C35" s="857"/>
      <c r="D35" s="857"/>
      <c r="E35" s="857"/>
      <c r="F35" s="857"/>
      <c r="G35" s="857"/>
      <c r="H35" s="857"/>
    </row>
    <row r="36" spans="1:8" s="488" customFormat="1" ht="16.5" customHeight="1">
      <c r="A36" s="859" t="s">
        <v>2</v>
      </c>
      <c r="B36" s="860" t="s">
        <v>3</v>
      </c>
      <c r="C36" s="860" t="s">
        <v>4</v>
      </c>
      <c r="D36" s="53" t="s">
        <v>5</v>
      </c>
      <c r="E36" s="54" t="s">
        <v>6</v>
      </c>
      <c r="F36" s="55" t="s">
        <v>7</v>
      </c>
      <c r="G36" s="55" t="s">
        <v>8</v>
      </c>
      <c r="H36" s="55" t="s">
        <v>9</v>
      </c>
    </row>
    <row r="37" spans="1:8" s="488" customFormat="1" ht="16.5" customHeight="1">
      <c r="A37" s="859"/>
      <c r="B37" s="861"/>
      <c r="C37" s="861"/>
      <c r="D37" s="56" t="s">
        <v>77</v>
      </c>
      <c r="E37" s="57" t="s">
        <v>78</v>
      </c>
      <c r="F37" s="57" t="s">
        <v>79</v>
      </c>
      <c r="G37" s="57" t="s">
        <v>79</v>
      </c>
      <c r="H37" s="59" t="s">
        <v>12</v>
      </c>
    </row>
    <row r="38" spans="1:8" s="488" customFormat="1" ht="16.5" customHeight="1">
      <c r="A38" s="121">
        <v>1</v>
      </c>
      <c r="B38" s="299" t="s">
        <v>33</v>
      </c>
      <c r="C38" s="67">
        <v>4</v>
      </c>
      <c r="D38" s="303">
        <v>11358.14</v>
      </c>
      <c r="E38" s="207">
        <v>7543368.17</v>
      </c>
      <c r="F38" s="207">
        <v>9806378621</v>
      </c>
      <c r="G38" s="207">
        <v>541694163</v>
      </c>
      <c r="H38" s="67">
        <v>104</v>
      </c>
    </row>
    <row r="39" spans="1:8" s="488" customFormat="1" ht="16.5" customHeight="1">
      <c r="A39" s="121">
        <v>2</v>
      </c>
      <c r="B39" s="299" t="s">
        <v>163</v>
      </c>
      <c r="C39" s="67">
        <v>11</v>
      </c>
      <c r="D39" s="303">
        <v>115.59</v>
      </c>
      <c r="E39" s="207">
        <v>12120</v>
      </c>
      <c r="F39" s="207">
        <v>2666400</v>
      </c>
      <c r="G39" s="207">
        <v>392966</v>
      </c>
      <c r="H39" s="207">
        <v>38</v>
      </c>
    </row>
    <row r="40" spans="1:8" s="488" customFormat="1" ht="16.5" customHeight="1">
      <c r="A40" s="121">
        <v>3</v>
      </c>
      <c r="B40" s="299" t="s">
        <v>42</v>
      </c>
      <c r="C40" s="67">
        <v>3</v>
      </c>
      <c r="D40" s="303">
        <v>480</v>
      </c>
      <c r="E40" s="207">
        <v>1800</v>
      </c>
      <c r="F40" s="207">
        <v>1440000</v>
      </c>
      <c r="G40" s="207">
        <v>1411076</v>
      </c>
      <c r="H40" s="67">
        <v>16</v>
      </c>
    </row>
    <row r="41" spans="1:8" s="488" customFormat="1" ht="16.5" customHeight="1">
      <c r="A41" s="855" t="s">
        <v>158</v>
      </c>
      <c r="B41" s="856"/>
      <c r="C41" s="331">
        <f aca="true" t="shared" si="3" ref="C41:H41">SUM(C38:C40)</f>
        <v>18</v>
      </c>
      <c r="D41" s="618">
        <f t="shared" si="3"/>
        <v>11953.73</v>
      </c>
      <c r="E41" s="614">
        <f t="shared" si="3"/>
        <v>7557288.17</v>
      </c>
      <c r="F41" s="614">
        <f t="shared" si="3"/>
        <v>9810485021</v>
      </c>
      <c r="G41" s="614">
        <f t="shared" si="3"/>
        <v>543498205</v>
      </c>
      <c r="H41" s="614">
        <f t="shared" si="3"/>
        <v>158</v>
      </c>
    </row>
    <row r="42" spans="1:8" s="488" customFormat="1" ht="16.5" customHeight="1">
      <c r="A42" s="615"/>
      <c r="B42" s="625"/>
      <c r="C42" s="552"/>
      <c r="D42" s="550"/>
      <c r="E42" s="407"/>
      <c r="F42" s="407"/>
      <c r="G42" s="407"/>
      <c r="H42" s="405"/>
    </row>
    <row r="43" spans="1:8" s="488" customFormat="1" ht="16.5" customHeight="1">
      <c r="A43" s="857" t="s">
        <v>192</v>
      </c>
      <c r="B43" s="857"/>
      <c r="C43" s="857"/>
      <c r="D43" s="857"/>
      <c r="E43" s="857"/>
      <c r="F43" s="857"/>
      <c r="G43" s="857"/>
      <c r="H43" s="857"/>
    </row>
    <row r="44" spans="1:8" s="488" customFormat="1" ht="16.5" customHeight="1">
      <c r="A44" s="859" t="s">
        <v>2</v>
      </c>
      <c r="B44" s="860" t="s">
        <v>3</v>
      </c>
      <c r="C44" s="860" t="s">
        <v>4</v>
      </c>
      <c r="D44" s="53" t="s">
        <v>5</v>
      </c>
      <c r="E44" s="54" t="s">
        <v>6</v>
      </c>
      <c r="F44" s="55" t="s">
        <v>7</v>
      </c>
      <c r="G44" s="55" t="s">
        <v>8</v>
      </c>
      <c r="H44" s="55" t="s">
        <v>9</v>
      </c>
    </row>
    <row r="45" spans="1:8" s="488" customFormat="1" ht="16.5" customHeight="1">
      <c r="A45" s="859"/>
      <c r="B45" s="861"/>
      <c r="C45" s="861"/>
      <c r="D45" s="56" t="s">
        <v>77</v>
      </c>
      <c r="E45" s="57" t="s">
        <v>78</v>
      </c>
      <c r="F45" s="57" t="s">
        <v>79</v>
      </c>
      <c r="G45" s="57" t="s">
        <v>79</v>
      </c>
      <c r="H45" s="59" t="s">
        <v>12</v>
      </c>
    </row>
    <row r="46" spans="1:8" s="488" customFormat="1" ht="16.5" customHeight="1">
      <c r="A46" s="121">
        <v>1</v>
      </c>
      <c r="B46" s="299" t="s">
        <v>47</v>
      </c>
      <c r="C46" s="67">
        <v>6</v>
      </c>
      <c r="D46" s="303">
        <v>57.09</v>
      </c>
      <c r="E46" s="207">
        <v>15200</v>
      </c>
      <c r="F46" s="207">
        <v>12160000</v>
      </c>
      <c r="G46" s="207">
        <v>2036850</v>
      </c>
      <c r="H46" s="207">
        <v>15</v>
      </c>
    </row>
    <row r="47" spans="1:8" s="488" customFormat="1" ht="16.5" customHeight="1">
      <c r="A47" s="121">
        <v>2</v>
      </c>
      <c r="B47" s="299" t="s">
        <v>34</v>
      </c>
      <c r="C47" s="67">
        <v>1</v>
      </c>
      <c r="D47" s="303">
        <v>856.33</v>
      </c>
      <c r="E47" s="207">
        <v>1635302</v>
      </c>
      <c r="F47" s="207">
        <v>294354360</v>
      </c>
      <c r="G47" s="207">
        <v>123481501</v>
      </c>
      <c r="H47" s="67">
        <v>0</v>
      </c>
    </row>
    <row r="48" spans="1:8" s="488" customFormat="1" ht="16.5" customHeight="1">
      <c r="A48" s="855" t="s">
        <v>158</v>
      </c>
      <c r="B48" s="856"/>
      <c r="C48" s="331">
        <f aca="true" t="shared" si="4" ref="C48:H48">SUM(C46:C47)</f>
        <v>7</v>
      </c>
      <c r="D48" s="618">
        <f t="shared" si="4"/>
        <v>913.4200000000001</v>
      </c>
      <c r="E48" s="614">
        <f t="shared" si="4"/>
        <v>1650502</v>
      </c>
      <c r="F48" s="614">
        <f t="shared" si="4"/>
        <v>306514360</v>
      </c>
      <c r="G48" s="614">
        <f t="shared" si="4"/>
        <v>125518351</v>
      </c>
      <c r="H48" s="614">
        <f t="shared" si="4"/>
        <v>15</v>
      </c>
    </row>
    <row r="49" spans="1:8" s="488" customFormat="1" ht="16.5" customHeight="1">
      <c r="A49" s="615"/>
      <c r="B49" s="625"/>
      <c r="C49" s="552"/>
      <c r="D49" s="550"/>
      <c r="E49" s="407"/>
      <c r="F49" s="407"/>
      <c r="G49" s="407"/>
      <c r="H49" s="405"/>
    </row>
    <row r="50" spans="1:8" s="488" customFormat="1" ht="16.5" customHeight="1">
      <c r="A50" s="615"/>
      <c r="B50" s="556"/>
      <c r="C50" s="857" t="s">
        <v>80</v>
      </c>
      <c r="D50" s="857"/>
      <c r="E50" s="857"/>
      <c r="F50" s="412"/>
      <c r="G50" s="412"/>
      <c r="H50" s="24"/>
    </row>
    <row r="51" spans="1:8" s="488" customFormat="1" ht="16.5" customHeight="1">
      <c r="A51" s="859" t="s">
        <v>2</v>
      </c>
      <c r="B51" s="860" t="s">
        <v>3</v>
      </c>
      <c r="C51" s="860" t="s">
        <v>4</v>
      </c>
      <c r="D51" s="53" t="s">
        <v>5</v>
      </c>
      <c r="E51" s="54" t="s">
        <v>6</v>
      </c>
      <c r="F51" s="55" t="s">
        <v>7</v>
      </c>
      <c r="G51" s="55" t="s">
        <v>8</v>
      </c>
      <c r="H51" s="55" t="s">
        <v>9</v>
      </c>
    </row>
    <row r="52" spans="1:8" s="488" customFormat="1" ht="16.5" customHeight="1">
      <c r="A52" s="859"/>
      <c r="B52" s="861"/>
      <c r="C52" s="861"/>
      <c r="D52" s="56" t="s">
        <v>77</v>
      </c>
      <c r="E52" s="57" t="s">
        <v>78</v>
      </c>
      <c r="F52" s="57" t="s">
        <v>79</v>
      </c>
      <c r="G52" s="57" t="s">
        <v>79</v>
      </c>
      <c r="H52" s="59" t="s">
        <v>12</v>
      </c>
    </row>
    <row r="53" spans="1:8" s="488" customFormat="1" ht="16.5" customHeight="1">
      <c r="A53" s="67">
        <v>1</v>
      </c>
      <c r="B53" s="299" t="s">
        <v>32</v>
      </c>
      <c r="C53" s="67">
        <v>3</v>
      </c>
      <c r="D53" s="302">
        <v>154</v>
      </c>
      <c r="E53" s="207">
        <v>0</v>
      </c>
      <c r="F53" s="207">
        <v>0</v>
      </c>
      <c r="G53" s="207">
        <v>120973</v>
      </c>
      <c r="H53" s="67">
        <v>0</v>
      </c>
    </row>
    <row r="54" spans="1:8" s="488" customFormat="1" ht="16.5" customHeight="1">
      <c r="A54" s="67">
        <v>2</v>
      </c>
      <c r="B54" s="299" t="s">
        <v>305</v>
      </c>
      <c r="C54" s="67">
        <v>1</v>
      </c>
      <c r="D54" s="302">
        <v>1200</v>
      </c>
      <c r="E54" s="207">
        <v>4704630.692</v>
      </c>
      <c r="F54" s="207">
        <v>9879724453.2</v>
      </c>
      <c r="G54" s="207">
        <v>7361475687</v>
      </c>
      <c r="H54" s="67">
        <v>2681</v>
      </c>
    </row>
    <row r="55" spans="1:8" s="488" customFormat="1" ht="16.5" customHeight="1">
      <c r="A55" s="67">
        <v>3</v>
      </c>
      <c r="B55" s="299" t="s">
        <v>19</v>
      </c>
      <c r="C55" s="304">
        <v>0</v>
      </c>
      <c r="D55" s="305">
        <v>0</v>
      </c>
      <c r="E55" s="236">
        <v>93.308</v>
      </c>
      <c r="F55" s="304">
        <v>3386613860</v>
      </c>
      <c r="G55" s="236">
        <v>0</v>
      </c>
      <c r="H55" s="143">
        <v>0</v>
      </c>
    </row>
    <row r="56" spans="1:8" s="488" customFormat="1" ht="16.5" customHeight="1">
      <c r="A56" s="67">
        <v>4</v>
      </c>
      <c r="B56" s="299" t="s">
        <v>14</v>
      </c>
      <c r="C56" s="304">
        <v>0</v>
      </c>
      <c r="D56" s="305">
        <v>0</v>
      </c>
      <c r="E56" s="236">
        <v>0</v>
      </c>
      <c r="F56" s="236">
        <v>0</v>
      </c>
      <c r="G56" s="236">
        <v>0</v>
      </c>
      <c r="H56" s="143">
        <v>0</v>
      </c>
    </row>
    <row r="57" spans="1:8" s="488" customFormat="1" ht="16.5" customHeight="1">
      <c r="A57" s="67">
        <v>5</v>
      </c>
      <c r="B57" s="299" t="s">
        <v>29</v>
      </c>
      <c r="C57" s="67">
        <v>2</v>
      </c>
      <c r="D57" s="302">
        <v>8.27</v>
      </c>
      <c r="E57" s="207">
        <v>725</v>
      </c>
      <c r="F57" s="207">
        <v>725000</v>
      </c>
      <c r="G57" s="207">
        <v>65166</v>
      </c>
      <c r="H57" s="67">
        <v>10</v>
      </c>
    </row>
    <row r="58" spans="1:8" s="488" customFormat="1" ht="16.5" customHeight="1">
      <c r="A58" s="67">
        <v>6</v>
      </c>
      <c r="B58" s="299" t="s">
        <v>16</v>
      </c>
      <c r="C58" s="67">
        <v>2</v>
      </c>
      <c r="D58" s="302">
        <v>1989.2844</v>
      </c>
      <c r="E58" s="207">
        <v>3928951</v>
      </c>
      <c r="F58" s="207">
        <v>7857902000</v>
      </c>
      <c r="G58" s="207">
        <v>300689234</v>
      </c>
      <c r="H58" s="67">
        <v>815</v>
      </c>
    </row>
    <row r="59" spans="1:8" s="488" customFormat="1" ht="16.5" customHeight="1">
      <c r="A59" s="855" t="s">
        <v>158</v>
      </c>
      <c r="B59" s="856"/>
      <c r="C59" s="617">
        <f aca="true" t="shared" si="5" ref="C59:H59">SUM(C53:C58)</f>
        <v>8</v>
      </c>
      <c r="D59" s="618">
        <f t="shared" si="5"/>
        <v>3351.5544</v>
      </c>
      <c r="E59" s="614">
        <f t="shared" si="5"/>
        <v>8634400</v>
      </c>
      <c r="F59" s="614">
        <f t="shared" si="5"/>
        <v>21124965313.2</v>
      </c>
      <c r="G59" s="614">
        <f t="shared" si="5"/>
        <v>7662351060</v>
      </c>
      <c r="H59" s="617">
        <f t="shared" si="5"/>
        <v>3506</v>
      </c>
    </row>
    <row r="60" spans="1:8" s="488" customFormat="1" ht="16.5" customHeight="1">
      <c r="A60" s="615"/>
      <c r="B60" s="556"/>
      <c r="C60" s="410"/>
      <c r="D60" s="616"/>
      <c r="E60" s="412"/>
      <c r="F60" s="412"/>
      <c r="G60" s="412"/>
      <c r="H60" s="24"/>
    </row>
    <row r="61" spans="1:8" s="488" customFormat="1" ht="16.5" customHeight="1">
      <c r="A61" s="857" t="s">
        <v>95</v>
      </c>
      <c r="B61" s="857"/>
      <c r="C61" s="857"/>
      <c r="D61" s="857"/>
      <c r="E61" s="857"/>
      <c r="F61" s="857"/>
      <c r="G61" s="857"/>
      <c r="H61" s="857"/>
    </row>
    <row r="62" spans="1:8" s="488" customFormat="1" ht="16.5" customHeight="1">
      <c r="A62" s="859" t="s">
        <v>2</v>
      </c>
      <c r="B62" s="860" t="s">
        <v>3</v>
      </c>
      <c r="C62" s="860" t="s">
        <v>4</v>
      </c>
      <c r="D62" s="53" t="s">
        <v>5</v>
      </c>
      <c r="E62" s="54" t="s">
        <v>6</v>
      </c>
      <c r="F62" s="55" t="s">
        <v>7</v>
      </c>
      <c r="G62" s="55" t="s">
        <v>8</v>
      </c>
      <c r="H62" s="55" t="s">
        <v>9</v>
      </c>
    </row>
    <row r="63" spans="1:8" s="488" customFormat="1" ht="16.5" customHeight="1">
      <c r="A63" s="859"/>
      <c r="B63" s="861"/>
      <c r="C63" s="861"/>
      <c r="D63" s="56" t="s">
        <v>77</v>
      </c>
      <c r="E63" s="57" t="s">
        <v>78</v>
      </c>
      <c r="F63" s="57" t="s">
        <v>79</v>
      </c>
      <c r="G63" s="57" t="s">
        <v>79</v>
      </c>
      <c r="H63" s="59" t="s">
        <v>12</v>
      </c>
    </row>
    <row r="64" spans="1:8" s="488" customFormat="1" ht="16.5" customHeight="1">
      <c r="A64" s="67">
        <v>1</v>
      </c>
      <c r="B64" s="299" t="s">
        <v>42</v>
      </c>
      <c r="C64" s="118">
        <v>1</v>
      </c>
      <c r="D64" s="300">
        <v>531</v>
      </c>
      <c r="E64" s="206">
        <v>0</v>
      </c>
      <c r="F64" s="206">
        <v>0</v>
      </c>
      <c r="G64" s="206">
        <v>290000</v>
      </c>
      <c r="H64" s="118">
        <v>3</v>
      </c>
    </row>
    <row r="65" spans="1:8" s="488" customFormat="1" ht="16.5" customHeight="1">
      <c r="A65" s="67">
        <v>2</v>
      </c>
      <c r="B65" s="299" t="s">
        <v>33</v>
      </c>
      <c r="C65" s="118">
        <v>2</v>
      </c>
      <c r="D65" s="300">
        <v>2212.74</v>
      </c>
      <c r="E65" s="206">
        <v>1840360</v>
      </c>
      <c r="F65" s="206">
        <v>2760540000</v>
      </c>
      <c r="G65" s="206">
        <v>101272092</v>
      </c>
      <c r="H65" s="118">
        <v>150</v>
      </c>
    </row>
    <row r="66" spans="1:8" s="488" customFormat="1" ht="16.5" customHeight="1">
      <c r="A66" s="855" t="s">
        <v>158</v>
      </c>
      <c r="B66" s="856"/>
      <c r="C66" s="617">
        <f aca="true" t="shared" si="6" ref="C66:H66">SUM(C64:C65)</f>
        <v>3</v>
      </c>
      <c r="D66" s="618">
        <f t="shared" si="6"/>
        <v>2743.74</v>
      </c>
      <c r="E66" s="614">
        <f t="shared" si="6"/>
        <v>1840360</v>
      </c>
      <c r="F66" s="614">
        <f t="shared" si="6"/>
        <v>2760540000</v>
      </c>
      <c r="G66" s="614">
        <f t="shared" si="6"/>
        <v>101562092</v>
      </c>
      <c r="H66" s="617">
        <f t="shared" si="6"/>
        <v>153</v>
      </c>
    </row>
    <row r="67" spans="1:8" s="488" customFormat="1" ht="16.5" customHeight="1">
      <c r="A67" s="615"/>
      <c r="B67" s="556"/>
      <c r="C67" s="410"/>
      <c r="D67" s="616"/>
      <c r="E67" s="412"/>
      <c r="F67" s="412"/>
      <c r="G67" s="412"/>
      <c r="H67" s="24"/>
    </row>
    <row r="68" spans="1:8" s="488" customFormat="1" ht="16.5" customHeight="1">
      <c r="A68" s="857" t="s">
        <v>103</v>
      </c>
      <c r="B68" s="857"/>
      <c r="C68" s="857"/>
      <c r="D68" s="857"/>
      <c r="E68" s="857"/>
      <c r="F68" s="857"/>
      <c r="G68" s="857"/>
      <c r="H68" s="857"/>
    </row>
    <row r="69" spans="1:8" s="488" customFormat="1" ht="16.5" customHeight="1">
      <c r="A69" s="864" t="s">
        <v>2</v>
      </c>
      <c r="B69" s="860" t="s">
        <v>3</v>
      </c>
      <c r="C69" s="860" t="s">
        <v>4</v>
      </c>
      <c r="D69" s="62" t="s">
        <v>5</v>
      </c>
      <c r="E69" s="63" t="s">
        <v>6</v>
      </c>
      <c r="F69" s="260" t="s">
        <v>7</v>
      </c>
      <c r="G69" s="260" t="s">
        <v>8</v>
      </c>
      <c r="H69" s="260" t="s">
        <v>9</v>
      </c>
    </row>
    <row r="70" spans="1:8" s="488" customFormat="1" ht="16.5" customHeight="1">
      <c r="A70" s="864"/>
      <c r="B70" s="861"/>
      <c r="C70" s="861"/>
      <c r="D70" s="64" t="s">
        <v>77</v>
      </c>
      <c r="E70" s="65" t="s">
        <v>78</v>
      </c>
      <c r="F70" s="73" t="s">
        <v>79</v>
      </c>
      <c r="G70" s="73" t="s">
        <v>79</v>
      </c>
      <c r="H70" s="4" t="s">
        <v>12</v>
      </c>
    </row>
    <row r="71" spans="1:8" s="488" customFormat="1" ht="16.5" customHeight="1">
      <c r="A71" s="22">
        <v>1</v>
      </c>
      <c r="B71" s="19" t="s">
        <v>34</v>
      </c>
      <c r="C71" s="48">
        <v>2</v>
      </c>
      <c r="D71" s="48">
        <v>1359.492</v>
      </c>
      <c r="E71" s="48">
        <v>10249269</v>
      </c>
      <c r="F71" s="48">
        <v>1383651315</v>
      </c>
      <c r="G71" s="296">
        <v>821973717</v>
      </c>
      <c r="H71" s="48">
        <v>1815</v>
      </c>
    </row>
    <row r="72" spans="1:8" s="488" customFormat="1" ht="16.5" customHeight="1">
      <c r="A72" s="855" t="s">
        <v>158</v>
      </c>
      <c r="B72" s="856"/>
      <c r="C72" s="626">
        <f aca="true" t="shared" si="7" ref="C72:H72">SUM(C71:C71)</f>
        <v>2</v>
      </c>
      <c r="D72" s="627">
        <f t="shared" si="7"/>
        <v>1359.492</v>
      </c>
      <c r="E72" s="626">
        <f t="shared" si="7"/>
        <v>10249269</v>
      </c>
      <c r="F72" s="626">
        <f t="shared" si="7"/>
        <v>1383651315</v>
      </c>
      <c r="G72" s="626">
        <f t="shared" si="7"/>
        <v>821973717</v>
      </c>
      <c r="H72" s="626">
        <f t="shared" si="7"/>
        <v>1815</v>
      </c>
    </row>
    <row r="73" spans="1:8" s="488" customFormat="1" ht="16.5" customHeight="1">
      <c r="A73" s="615"/>
      <c r="B73" s="628"/>
      <c r="C73" s="405"/>
      <c r="D73" s="550"/>
      <c r="E73" s="407"/>
      <c r="F73" s="407"/>
      <c r="G73" s="407"/>
      <c r="H73" s="405"/>
    </row>
    <row r="74" spans="1:8" s="488" customFormat="1" ht="16.5" customHeight="1">
      <c r="A74" s="857" t="s">
        <v>152</v>
      </c>
      <c r="B74" s="857"/>
      <c r="C74" s="857"/>
      <c r="D74" s="857"/>
      <c r="E74" s="857"/>
      <c r="F74" s="857"/>
      <c r="G74" s="857"/>
      <c r="H74" s="857"/>
    </row>
    <row r="75" spans="1:8" s="488" customFormat="1" ht="16.5" customHeight="1">
      <c r="A75" s="859" t="s">
        <v>2</v>
      </c>
      <c r="B75" s="860" t="s">
        <v>3</v>
      </c>
      <c r="C75" s="860" t="s">
        <v>4</v>
      </c>
      <c r="D75" s="53" t="s">
        <v>5</v>
      </c>
      <c r="E75" s="54" t="s">
        <v>6</v>
      </c>
      <c r="F75" s="55" t="s">
        <v>7</v>
      </c>
      <c r="G75" s="55" t="s">
        <v>8</v>
      </c>
      <c r="H75" s="55" t="s">
        <v>9</v>
      </c>
    </row>
    <row r="76" spans="1:8" s="488" customFormat="1" ht="16.5" customHeight="1">
      <c r="A76" s="859"/>
      <c r="B76" s="861"/>
      <c r="C76" s="863"/>
      <c r="D76" s="60" t="s">
        <v>77</v>
      </c>
      <c r="E76" s="61" t="s">
        <v>78</v>
      </c>
      <c r="F76" s="57" t="s">
        <v>79</v>
      </c>
      <c r="G76" s="57" t="s">
        <v>79</v>
      </c>
      <c r="H76" s="58" t="s">
        <v>12</v>
      </c>
    </row>
    <row r="77" spans="1:8" s="488" customFormat="1" ht="16.5" customHeight="1">
      <c r="A77" s="67">
        <v>1</v>
      </c>
      <c r="B77" s="295" t="s">
        <v>28</v>
      </c>
      <c r="C77" s="192">
        <v>2</v>
      </c>
      <c r="D77" s="307">
        <v>9.95</v>
      </c>
      <c r="E77" s="308">
        <v>0</v>
      </c>
      <c r="F77" s="309">
        <v>0</v>
      </c>
      <c r="G77" s="192">
        <v>10000</v>
      </c>
      <c r="H77" s="309">
        <v>0</v>
      </c>
    </row>
    <row r="78" spans="1:8" s="488" customFormat="1" ht="16.5" customHeight="1">
      <c r="A78" s="855" t="s">
        <v>158</v>
      </c>
      <c r="B78" s="856"/>
      <c r="C78" s="617">
        <f aca="true" t="shared" si="8" ref="C78:H78">SUM(C77:C77)</f>
        <v>2</v>
      </c>
      <c r="D78" s="618">
        <f t="shared" si="8"/>
        <v>9.95</v>
      </c>
      <c r="E78" s="614">
        <f t="shared" si="8"/>
        <v>0</v>
      </c>
      <c r="F78" s="614">
        <f t="shared" si="8"/>
        <v>0</v>
      </c>
      <c r="G78" s="614">
        <f t="shared" si="8"/>
        <v>10000</v>
      </c>
      <c r="H78" s="617">
        <f t="shared" si="8"/>
        <v>0</v>
      </c>
    </row>
    <row r="79" spans="1:8" s="488" customFormat="1" ht="16.5" customHeight="1">
      <c r="A79" s="615"/>
      <c r="B79" s="628"/>
      <c r="C79" s="405"/>
      <c r="D79" s="550"/>
      <c r="E79" s="407"/>
      <c r="F79" s="407"/>
      <c r="G79" s="407"/>
      <c r="H79" s="405"/>
    </row>
    <row r="80" spans="1:8" s="488" customFormat="1" ht="16.5" customHeight="1">
      <c r="A80" s="857" t="s">
        <v>104</v>
      </c>
      <c r="B80" s="857"/>
      <c r="C80" s="857"/>
      <c r="D80" s="857"/>
      <c r="E80" s="857"/>
      <c r="F80" s="857"/>
      <c r="G80" s="857"/>
      <c r="H80" s="857"/>
    </row>
    <row r="81" spans="1:8" s="488" customFormat="1" ht="16.5" customHeight="1">
      <c r="A81" s="859" t="s">
        <v>2</v>
      </c>
      <c r="B81" s="860" t="s">
        <v>3</v>
      </c>
      <c r="C81" s="860" t="s">
        <v>4</v>
      </c>
      <c r="D81" s="53" t="s">
        <v>5</v>
      </c>
      <c r="E81" s="54" t="s">
        <v>6</v>
      </c>
      <c r="F81" s="55" t="s">
        <v>7</v>
      </c>
      <c r="G81" s="55" t="s">
        <v>8</v>
      </c>
      <c r="H81" s="55" t="s">
        <v>9</v>
      </c>
    </row>
    <row r="82" spans="1:8" s="488" customFormat="1" ht="16.5" customHeight="1">
      <c r="A82" s="859"/>
      <c r="B82" s="861"/>
      <c r="C82" s="861"/>
      <c r="D82" s="56" t="s">
        <v>77</v>
      </c>
      <c r="E82" s="57" t="s">
        <v>78</v>
      </c>
      <c r="F82" s="57" t="s">
        <v>79</v>
      </c>
      <c r="G82" s="57" t="s">
        <v>79</v>
      </c>
      <c r="H82" s="59" t="s">
        <v>12</v>
      </c>
    </row>
    <row r="83" spans="1:8" s="488" customFormat="1" ht="16.5" customHeight="1">
      <c r="A83" s="67">
        <v>1</v>
      </c>
      <c r="B83" s="299" t="s">
        <v>34</v>
      </c>
      <c r="C83" s="118">
        <v>4</v>
      </c>
      <c r="D83" s="303">
        <v>1232.87</v>
      </c>
      <c r="E83" s="207">
        <v>828555.89</v>
      </c>
      <c r="F83" s="207">
        <v>173996736.9</v>
      </c>
      <c r="G83" s="207">
        <v>79271000</v>
      </c>
      <c r="H83" s="207">
        <v>45</v>
      </c>
    </row>
    <row r="84" spans="1:8" s="488" customFormat="1" ht="16.5" customHeight="1">
      <c r="A84" s="855" t="s">
        <v>158</v>
      </c>
      <c r="B84" s="856"/>
      <c r="C84" s="617">
        <f aca="true" t="shared" si="9" ref="C84:H84">SUM(C83:C83)</f>
        <v>4</v>
      </c>
      <c r="D84" s="618">
        <f t="shared" si="9"/>
        <v>1232.87</v>
      </c>
      <c r="E84" s="614">
        <f t="shared" si="9"/>
        <v>828555.89</v>
      </c>
      <c r="F84" s="614">
        <f t="shared" si="9"/>
        <v>173996736.9</v>
      </c>
      <c r="G84" s="614">
        <f t="shared" si="9"/>
        <v>79271000</v>
      </c>
      <c r="H84" s="614">
        <f t="shared" si="9"/>
        <v>45</v>
      </c>
    </row>
    <row r="85" spans="1:8" s="488" customFormat="1" ht="16.5" customHeight="1">
      <c r="A85" s="615"/>
      <c r="B85" s="625"/>
      <c r="C85" s="405"/>
      <c r="D85" s="550"/>
      <c r="E85" s="407"/>
      <c r="F85" s="407"/>
      <c r="G85" s="407"/>
      <c r="H85" s="405"/>
    </row>
    <row r="86" spans="1:8" s="488" customFormat="1" ht="16.5" customHeight="1">
      <c r="A86" s="615"/>
      <c r="B86" s="625"/>
      <c r="C86" s="405"/>
      <c r="D86" s="550"/>
      <c r="E86" s="407"/>
      <c r="F86" s="407"/>
      <c r="G86" s="407"/>
      <c r="H86" s="405"/>
    </row>
    <row r="87" spans="1:8" s="488" customFormat="1" ht="16.5" customHeight="1">
      <c r="A87" s="857" t="s">
        <v>86</v>
      </c>
      <c r="B87" s="857"/>
      <c r="C87" s="857"/>
      <c r="D87" s="857"/>
      <c r="E87" s="857"/>
      <c r="F87" s="857"/>
      <c r="G87" s="857"/>
      <c r="H87" s="857"/>
    </row>
    <row r="88" spans="1:8" s="488" customFormat="1" ht="16.5" customHeight="1">
      <c r="A88" s="859" t="s">
        <v>2</v>
      </c>
      <c r="B88" s="860" t="s">
        <v>3</v>
      </c>
      <c r="C88" s="860" t="s">
        <v>4</v>
      </c>
      <c r="D88" s="53" t="s">
        <v>5</v>
      </c>
      <c r="E88" s="54" t="s">
        <v>6</v>
      </c>
      <c r="F88" s="55" t="s">
        <v>7</v>
      </c>
      <c r="G88" s="55" t="s">
        <v>8</v>
      </c>
      <c r="H88" s="55" t="s">
        <v>9</v>
      </c>
    </row>
    <row r="89" spans="1:8" s="488" customFormat="1" ht="16.5" customHeight="1">
      <c r="A89" s="859"/>
      <c r="B89" s="861"/>
      <c r="C89" s="861"/>
      <c r="D89" s="56" t="s">
        <v>77</v>
      </c>
      <c r="E89" s="57" t="s">
        <v>78</v>
      </c>
      <c r="F89" s="57" t="s">
        <v>79</v>
      </c>
      <c r="G89" s="57" t="s">
        <v>79</v>
      </c>
      <c r="H89" s="58" t="s">
        <v>12</v>
      </c>
    </row>
    <row r="90" spans="1:8" s="488" customFormat="1" ht="16.5" customHeight="1">
      <c r="A90" s="67">
        <v>1</v>
      </c>
      <c r="B90" s="299" t="s">
        <v>16</v>
      </c>
      <c r="C90" s="191">
        <v>2</v>
      </c>
      <c r="D90" s="629">
        <v>29.482</v>
      </c>
      <c r="E90" s="338">
        <v>0</v>
      </c>
      <c r="F90" s="498">
        <v>0</v>
      </c>
      <c r="G90" s="605">
        <v>0</v>
      </c>
      <c r="H90" s="474">
        <v>2</v>
      </c>
    </row>
    <row r="91" spans="1:8" s="488" customFormat="1" ht="16.5" customHeight="1">
      <c r="A91" s="855" t="s">
        <v>158</v>
      </c>
      <c r="B91" s="856"/>
      <c r="C91" s="617">
        <f aca="true" t="shared" si="10" ref="C91:H91">SUM(C90:C90)</f>
        <v>2</v>
      </c>
      <c r="D91" s="618">
        <f t="shared" si="10"/>
        <v>29.482</v>
      </c>
      <c r="E91" s="614">
        <f t="shared" si="10"/>
        <v>0</v>
      </c>
      <c r="F91" s="614">
        <f t="shared" si="10"/>
        <v>0</v>
      </c>
      <c r="G91" s="614">
        <f t="shared" si="10"/>
        <v>0</v>
      </c>
      <c r="H91" s="617">
        <f t="shared" si="10"/>
        <v>2</v>
      </c>
    </row>
    <row r="92" spans="1:8" s="488" customFormat="1" ht="16.5" customHeight="1">
      <c r="A92" s="615"/>
      <c r="B92" s="628"/>
      <c r="C92" s="405"/>
      <c r="D92" s="550"/>
      <c r="E92" s="407"/>
      <c r="F92" s="407"/>
      <c r="G92" s="407"/>
      <c r="H92" s="405"/>
    </row>
    <row r="93" spans="1:8" s="488" customFormat="1" ht="16.5" customHeight="1">
      <c r="A93" s="857" t="s">
        <v>153</v>
      </c>
      <c r="B93" s="857"/>
      <c r="C93" s="857"/>
      <c r="D93" s="857"/>
      <c r="E93" s="857"/>
      <c r="F93" s="857"/>
      <c r="G93" s="857"/>
      <c r="H93" s="857"/>
    </row>
    <row r="94" spans="1:8" s="488" customFormat="1" ht="16.5" customHeight="1">
      <c r="A94" s="859" t="s">
        <v>2</v>
      </c>
      <c r="B94" s="860" t="s">
        <v>3</v>
      </c>
      <c r="C94" s="860" t="s">
        <v>4</v>
      </c>
      <c r="D94" s="53" t="s">
        <v>5</v>
      </c>
      <c r="E94" s="54" t="s">
        <v>6</v>
      </c>
      <c r="F94" s="55" t="s">
        <v>7</v>
      </c>
      <c r="G94" s="55" t="s">
        <v>8</v>
      </c>
      <c r="H94" s="55" t="s">
        <v>9</v>
      </c>
    </row>
    <row r="95" spans="1:8" s="488" customFormat="1" ht="16.5" customHeight="1">
      <c r="A95" s="859"/>
      <c r="B95" s="861"/>
      <c r="C95" s="861"/>
      <c r="D95" s="56" t="s">
        <v>77</v>
      </c>
      <c r="E95" s="57" t="s">
        <v>78</v>
      </c>
      <c r="F95" s="57" t="s">
        <v>79</v>
      </c>
      <c r="G95" s="57" t="s">
        <v>79</v>
      </c>
      <c r="H95" s="59" t="s">
        <v>12</v>
      </c>
    </row>
    <row r="96" spans="1:8" s="488" customFormat="1" ht="16.5" customHeight="1">
      <c r="A96" s="67">
        <v>1</v>
      </c>
      <c r="B96" s="299" t="s">
        <v>166</v>
      </c>
      <c r="C96" s="118">
        <v>2</v>
      </c>
      <c r="D96" s="303">
        <v>1998.325</v>
      </c>
      <c r="E96" s="207">
        <v>2369514.72</v>
      </c>
      <c r="F96" s="207">
        <v>1445403979</v>
      </c>
      <c r="G96" s="207">
        <v>218425000</v>
      </c>
      <c r="H96" s="67">
        <v>310</v>
      </c>
    </row>
    <row r="97" spans="1:8" s="488" customFormat="1" ht="16.5" customHeight="1">
      <c r="A97" s="67">
        <v>2</v>
      </c>
      <c r="B97" s="299" t="s">
        <v>167</v>
      </c>
      <c r="C97" s="118">
        <v>13</v>
      </c>
      <c r="D97" s="303">
        <v>105.944</v>
      </c>
      <c r="E97" s="207">
        <v>15680</v>
      </c>
      <c r="F97" s="207">
        <v>12544000</v>
      </c>
      <c r="G97" s="206">
        <v>1129000</v>
      </c>
      <c r="H97" s="67">
        <v>75</v>
      </c>
    </row>
    <row r="98" spans="1:8" s="488" customFormat="1" ht="16.5" customHeight="1">
      <c r="A98" s="855" t="s">
        <v>158</v>
      </c>
      <c r="B98" s="856"/>
      <c r="C98" s="617">
        <f aca="true" t="shared" si="11" ref="C98:H98">SUM(C96:C97)</f>
        <v>15</v>
      </c>
      <c r="D98" s="618">
        <f t="shared" si="11"/>
        <v>2104.2690000000002</v>
      </c>
      <c r="E98" s="614">
        <f t="shared" si="11"/>
        <v>2385194.72</v>
      </c>
      <c r="F98" s="614">
        <f t="shared" si="11"/>
        <v>1457947979</v>
      </c>
      <c r="G98" s="614">
        <f t="shared" si="11"/>
        <v>219554000</v>
      </c>
      <c r="H98" s="617">
        <f t="shared" si="11"/>
        <v>385</v>
      </c>
    </row>
    <row r="99" spans="1:8" s="488" customFormat="1" ht="16.5" customHeight="1">
      <c r="A99" s="615"/>
      <c r="B99" s="556"/>
      <c r="C99" s="410"/>
      <c r="D99" s="616"/>
      <c r="E99" s="412"/>
      <c r="F99" s="412"/>
      <c r="G99" s="412"/>
      <c r="H99" s="24"/>
    </row>
    <row r="100" spans="1:8" s="488" customFormat="1" ht="16.5" customHeight="1">
      <c r="A100" s="857" t="s">
        <v>96</v>
      </c>
      <c r="B100" s="857"/>
      <c r="C100" s="857"/>
      <c r="D100" s="857"/>
      <c r="E100" s="857"/>
      <c r="F100" s="857"/>
      <c r="G100" s="857"/>
      <c r="H100" s="857"/>
    </row>
    <row r="101" spans="1:8" s="488" customFormat="1" ht="16.5" customHeight="1">
      <c r="A101" s="859" t="s">
        <v>2</v>
      </c>
      <c r="B101" s="860" t="s">
        <v>3</v>
      </c>
      <c r="C101" s="860" t="s">
        <v>4</v>
      </c>
      <c r="D101" s="53" t="s">
        <v>5</v>
      </c>
      <c r="E101" s="54" t="s">
        <v>6</v>
      </c>
      <c r="F101" s="55" t="s">
        <v>7</v>
      </c>
      <c r="G101" s="55" t="s">
        <v>8</v>
      </c>
      <c r="H101" s="55" t="s">
        <v>9</v>
      </c>
    </row>
    <row r="102" spans="1:8" s="488" customFormat="1" ht="16.5" customHeight="1">
      <c r="A102" s="859"/>
      <c r="B102" s="861"/>
      <c r="C102" s="861"/>
      <c r="D102" s="56" t="s">
        <v>77</v>
      </c>
      <c r="E102" s="57" t="s">
        <v>78</v>
      </c>
      <c r="F102" s="57" t="s">
        <v>79</v>
      </c>
      <c r="G102" s="57" t="s">
        <v>79</v>
      </c>
      <c r="H102" s="59" t="s">
        <v>12</v>
      </c>
    </row>
    <row r="103" spans="1:8" s="488" customFormat="1" ht="16.5" customHeight="1">
      <c r="A103" s="67">
        <v>1</v>
      </c>
      <c r="B103" s="299" t="s">
        <v>28</v>
      </c>
      <c r="C103" s="118">
        <v>6</v>
      </c>
      <c r="D103" s="303">
        <v>1084</v>
      </c>
      <c r="E103" s="207">
        <v>0</v>
      </c>
      <c r="F103" s="207">
        <v>0</v>
      </c>
      <c r="G103" s="207">
        <v>431000</v>
      </c>
      <c r="H103" s="67">
        <v>0</v>
      </c>
    </row>
    <row r="104" spans="1:8" s="488" customFormat="1" ht="16.5" customHeight="1">
      <c r="A104" s="855" t="s">
        <v>158</v>
      </c>
      <c r="B104" s="856"/>
      <c r="C104" s="617">
        <f aca="true" t="shared" si="12" ref="C104:H104">SUM(C103:C103)</f>
        <v>6</v>
      </c>
      <c r="D104" s="618">
        <f t="shared" si="12"/>
        <v>1084</v>
      </c>
      <c r="E104" s="614">
        <f t="shared" si="12"/>
        <v>0</v>
      </c>
      <c r="F104" s="614">
        <f t="shared" si="12"/>
        <v>0</v>
      </c>
      <c r="G104" s="614">
        <f t="shared" si="12"/>
        <v>431000</v>
      </c>
      <c r="H104" s="617">
        <f t="shared" si="12"/>
        <v>0</v>
      </c>
    </row>
    <row r="105" spans="1:8" s="488" customFormat="1" ht="16.5" customHeight="1">
      <c r="A105" s="615"/>
      <c r="B105" s="625"/>
      <c r="C105" s="405"/>
      <c r="D105" s="550"/>
      <c r="E105" s="407"/>
      <c r="F105" s="407"/>
      <c r="G105" s="407"/>
      <c r="H105" s="405"/>
    </row>
    <row r="106" spans="1:8" s="488" customFormat="1" ht="16.5" customHeight="1">
      <c r="A106" s="858" t="s">
        <v>83</v>
      </c>
      <c r="B106" s="858"/>
      <c r="C106" s="858"/>
      <c r="D106" s="858"/>
      <c r="E106" s="858"/>
      <c r="F106" s="858"/>
      <c r="G106" s="858"/>
      <c r="H106" s="858"/>
    </row>
    <row r="107" spans="1:8" s="488" customFormat="1" ht="16.5" customHeight="1">
      <c r="A107" s="859" t="s">
        <v>2</v>
      </c>
      <c r="B107" s="860" t="s">
        <v>3</v>
      </c>
      <c r="C107" s="860" t="s">
        <v>4</v>
      </c>
      <c r="D107" s="53" t="s">
        <v>5</v>
      </c>
      <c r="E107" s="54" t="s">
        <v>6</v>
      </c>
      <c r="F107" s="55" t="s">
        <v>7</v>
      </c>
      <c r="G107" s="55" t="s">
        <v>8</v>
      </c>
      <c r="H107" s="55" t="s">
        <v>9</v>
      </c>
    </row>
    <row r="108" spans="1:8" s="488" customFormat="1" ht="16.5" customHeight="1">
      <c r="A108" s="869"/>
      <c r="B108" s="863"/>
      <c r="C108" s="863"/>
      <c r="D108" s="60" t="s">
        <v>77</v>
      </c>
      <c r="E108" s="61" t="s">
        <v>78</v>
      </c>
      <c r="F108" s="57" t="s">
        <v>79</v>
      </c>
      <c r="G108" s="57" t="s">
        <v>79</v>
      </c>
      <c r="H108" s="58" t="s">
        <v>12</v>
      </c>
    </row>
    <row r="109" spans="1:8" s="488" customFormat="1" ht="16.5" customHeight="1">
      <c r="A109" s="143">
        <v>1</v>
      </c>
      <c r="B109" s="143" t="s">
        <v>15</v>
      </c>
      <c r="C109" s="203">
        <v>3</v>
      </c>
      <c r="D109" s="203">
        <v>706.75</v>
      </c>
      <c r="E109" s="203">
        <v>1103992</v>
      </c>
      <c r="F109" s="192">
        <v>2207984000</v>
      </c>
      <c r="G109" s="203">
        <v>169828000</v>
      </c>
      <c r="H109" s="203">
        <v>1890</v>
      </c>
    </row>
    <row r="110" spans="1:8" s="488" customFormat="1" ht="16.5" customHeight="1">
      <c r="A110" s="143">
        <v>2</v>
      </c>
      <c r="B110" s="143" t="s">
        <v>84</v>
      </c>
      <c r="C110" s="203">
        <v>7</v>
      </c>
      <c r="D110" s="203">
        <v>102.96</v>
      </c>
      <c r="E110" s="203">
        <v>32694</v>
      </c>
      <c r="F110" s="203">
        <v>19616400</v>
      </c>
      <c r="G110" s="203">
        <v>1634000</v>
      </c>
      <c r="H110" s="203">
        <v>25</v>
      </c>
    </row>
    <row r="111" spans="1:8" s="488" customFormat="1" ht="16.5" customHeight="1">
      <c r="A111" s="855" t="s">
        <v>158</v>
      </c>
      <c r="B111" s="856"/>
      <c r="C111" s="612">
        <f aca="true" t="shared" si="13" ref="C111:H111">SUM(C109:C110)</f>
        <v>10</v>
      </c>
      <c r="D111" s="631">
        <f t="shared" si="13"/>
        <v>809.71</v>
      </c>
      <c r="E111" s="632">
        <f t="shared" si="13"/>
        <v>1136686</v>
      </c>
      <c r="F111" s="632">
        <f t="shared" si="13"/>
        <v>2227600400</v>
      </c>
      <c r="G111" s="632">
        <f t="shared" si="13"/>
        <v>171462000</v>
      </c>
      <c r="H111" s="612">
        <f t="shared" si="13"/>
        <v>1915</v>
      </c>
    </row>
    <row r="112" spans="1:8" s="488" customFormat="1" ht="16.5" customHeight="1">
      <c r="A112" s="615"/>
      <c r="B112" s="556"/>
      <c r="C112" s="410"/>
      <c r="D112" s="616"/>
      <c r="E112" s="412"/>
      <c r="F112" s="412"/>
      <c r="G112" s="412"/>
      <c r="H112" s="24"/>
    </row>
    <row r="113" spans="1:8" s="488" customFormat="1" ht="16.5" customHeight="1">
      <c r="A113" s="857" t="s">
        <v>118</v>
      </c>
      <c r="B113" s="857"/>
      <c r="C113" s="857"/>
      <c r="D113" s="857"/>
      <c r="E113" s="857"/>
      <c r="F113" s="857"/>
      <c r="G113" s="857"/>
      <c r="H113" s="857"/>
    </row>
    <row r="114" spans="1:8" s="488" customFormat="1" ht="16.5" customHeight="1">
      <c r="A114" s="859" t="s">
        <v>2</v>
      </c>
      <c r="B114" s="860" t="s">
        <v>3</v>
      </c>
      <c r="C114" s="860" t="s">
        <v>4</v>
      </c>
      <c r="D114" s="53" t="s">
        <v>5</v>
      </c>
      <c r="E114" s="54" t="s">
        <v>6</v>
      </c>
      <c r="F114" s="55" t="s">
        <v>7</v>
      </c>
      <c r="G114" s="55" t="s">
        <v>8</v>
      </c>
      <c r="H114" s="55" t="s">
        <v>9</v>
      </c>
    </row>
    <row r="115" spans="1:8" s="488" customFormat="1" ht="16.5" customHeight="1">
      <c r="A115" s="859"/>
      <c r="B115" s="861"/>
      <c r="C115" s="861"/>
      <c r="D115" s="56" t="s">
        <v>77</v>
      </c>
      <c r="E115" s="57" t="s">
        <v>78</v>
      </c>
      <c r="F115" s="57" t="s">
        <v>79</v>
      </c>
      <c r="G115" s="57" t="s">
        <v>79</v>
      </c>
      <c r="H115" s="59" t="s">
        <v>12</v>
      </c>
    </row>
    <row r="116" spans="1:8" s="488" customFormat="1" ht="16.5" customHeight="1">
      <c r="A116" s="121">
        <v>1</v>
      </c>
      <c r="B116" s="299" t="s">
        <v>34</v>
      </c>
      <c r="C116" s="195">
        <v>1</v>
      </c>
      <c r="D116" s="195">
        <v>1516.8</v>
      </c>
      <c r="E116" s="195">
        <v>791582.4</v>
      </c>
      <c r="F116" s="195">
        <v>179926679.52</v>
      </c>
      <c r="G116" s="195">
        <v>74263200</v>
      </c>
      <c r="H116" s="195">
        <v>573</v>
      </c>
    </row>
    <row r="117" spans="1:8" s="488" customFormat="1" ht="16.5" customHeight="1">
      <c r="A117" s="855" t="s">
        <v>158</v>
      </c>
      <c r="B117" s="856"/>
      <c r="C117" s="614">
        <f aca="true" t="shared" si="14" ref="C117:H117">SUM(C116:C116)</f>
        <v>1</v>
      </c>
      <c r="D117" s="618">
        <f t="shared" si="14"/>
        <v>1516.8</v>
      </c>
      <c r="E117" s="614">
        <f t="shared" si="14"/>
        <v>791582.4</v>
      </c>
      <c r="F117" s="614">
        <f t="shared" si="14"/>
        <v>179926679.52</v>
      </c>
      <c r="G117" s="614">
        <f t="shared" si="14"/>
        <v>74263200</v>
      </c>
      <c r="H117" s="614">
        <f t="shared" si="14"/>
        <v>573</v>
      </c>
    </row>
    <row r="118" spans="1:8" s="488" customFormat="1" ht="16.5" customHeight="1">
      <c r="A118" s="615"/>
      <c r="B118" s="556"/>
      <c r="C118" s="410"/>
      <c r="D118" s="616"/>
      <c r="E118" s="412"/>
      <c r="F118" s="412"/>
      <c r="G118" s="412"/>
      <c r="H118" s="24"/>
    </row>
    <row r="119" spans="1:8" s="488" customFormat="1" ht="16.5" customHeight="1">
      <c r="A119" s="857" t="s">
        <v>87</v>
      </c>
      <c r="B119" s="857"/>
      <c r="C119" s="857"/>
      <c r="D119" s="857"/>
      <c r="E119" s="857"/>
      <c r="F119" s="857"/>
      <c r="G119" s="857"/>
      <c r="H119" s="857"/>
    </row>
    <row r="120" spans="1:8" s="488" customFormat="1" ht="16.5" customHeight="1">
      <c r="A120" s="859" t="s">
        <v>2</v>
      </c>
      <c r="B120" s="860" t="s">
        <v>3</v>
      </c>
      <c r="C120" s="860" t="s">
        <v>4</v>
      </c>
      <c r="D120" s="53" t="s">
        <v>5</v>
      </c>
      <c r="E120" s="54" t="s">
        <v>6</v>
      </c>
      <c r="F120" s="55" t="s">
        <v>7</v>
      </c>
      <c r="G120" s="55" t="s">
        <v>8</v>
      </c>
      <c r="H120" s="55" t="s">
        <v>9</v>
      </c>
    </row>
    <row r="121" spans="1:8" s="488" customFormat="1" ht="16.5" customHeight="1">
      <c r="A121" s="859"/>
      <c r="B121" s="861"/>
      <c r="C121" s="861"/>
      <c r="D121" s="56" t="s">
        <v>77</v>
      </c>
      <c r="E121" s="57" t="s">
        <v>78</v>
      </c>
      <c r="F121" s="57" t="s">
        <v>79</v>
      </c>
      <c r="G121" s="57" t="s">
        <v>79</v>
      </c>
      <c r="H121" s="59" t="s">
        <v>12</v>
      </c>
    </row>
    <row r="122" spans="1:8" s="488" customFormat="1" ht="16.5" customHeight="1">
      <c r="A122" s="67">
        <v>1</v>
      </c>
      <c r="B122" s="299" t="s">
        <v>16</v>
      </c>
      <c r="C122" s="121">
        <v>3</v>
      </c>
      <c r="D122" s="310">
        <v>14.44</v>
      </c>
      <c r="E122" s="311">
        <v>157800</v>
      </c>
      <c r="F122" s="207">
        <v>44815200</v>
      </c>
      <c r="G122" s="207">
        <v>4734000</v>
      </c>
      <c r="H122" s="67">
        <v>150</v>
      </c>
    </row>
    <row r="123" spans="1:8" s="488" customFormat="1" ht="16.5" customHeight="1">
      <c r="A123" s="67">
        <v>2</v>
      </c>
      <c r="B123" s="299" t="s">
        <v>34</v>
      </c>
      <c r="C123" s="121">
        <v>2</v>
      </c>
      <c r="D123" s="310">
        <v>581.15</v>
      </c>
      <c r="E123" s="207">
        <v>4284872</v>
      </c>
      <c r="F123" s="207">
        <v>1499705200</v>
      </c>
      <c r="G123" s="207">
        <v>334365000</v>
      </c>
      <c r="H123" s="67">
        <v>320</v>
      </c>
    </row>
    <row r="124" spans="1:8" s="488" customFormat="1" ht="16.5" customHeight="1">
      <c r="A124" s="855" t="s">
        <v>158</v>
      </c>
      <c r="B124" s="856"/>
      <c r="C124" s="617">
        <f aca="true" t="shared" si="15" ref="C124:H124">SUM(C122:C123)</f>
        <v>5</v>
      </c>
      <c r="D124" s="618">
        <f t="shared" si="15"/>
        <v>595.59</v>
      </c>
      <c r="E124" s="614">
        <f t="shared" si="15"/>
        <v>4442672</v>
      </c>
      <c r="F124" s="614">
        <f t="shared" si="15"/>
        <v>1544520400</v>
      </c>
      <c r="G124" s="614">
        <f t="shared" si="15"/>
        <v>339099000</v>
      </c>
      <c r="H124" s="614">
        <f t="shared" si="15"/>
        <v>470</v>
      </c>
    </row>
    <row r="125" spans="1:8" s="488" customFormat="1" ht="16.5" customHeight="1">
      <c r="A125" s="615"/>
      <c r="B125" s="556"/>
      <c r="C125" s="410"/>
      <c r="D125" s="616"/>
      <c r="E125" s="412"/>
      <c r="F125" s="412"/>
      <c r="G125" s="412"/>
      <c r="H125" s="24"/>
    </row>
    <row r="126" spans="1:8" s="488" customFormat="1" ht="16.5" customHeight="1">
      <c r="A126" s="857" t="s">
        <v>106</v>
      </c>
      <c r="B126" s="857"/>
      <c r="C126" s="857"/>
      <c r="D126" s="857"/>
      <c r="E126" s="857"/>
      <c r="F126" s="857"/>
      <c r="G126" s="857"/>
      <c r="H126" s="857"/>
    </row>
    <row r="127" spans="1:8" s="488" customFormat="1" ht="16.5" customHeight="1">
      <c r="A127" s="859" t="s">
        <v>2</v>
      </c>
      <c r="B127" s="860" t="s">
        <v>3</v>
      </c>
      <c r="C127" s="860" t="s">
        <v>4</v>
      </c>
      <c r="D127" s="53" t="s">
        <v>5</v>
      </c>
      <c r="E127" s="54" t="s">
        <v>6</v>
      </c>
      <c r="F127" s="55" t="s">
        <v>7</v>
      </c>
      <c r="G127" s="55" t="s">
        <v>8</v>
      </c>
      <c r="H127" s="55" t="s">
        <v>9</v>
      </c>
    </row>
    <row r="128" spans="1:8" s="488" customFormat="1" ht="16.5" customHeight="1">
      <c r="A128" s="859"/>
      <c r="B128" s="861"/>
      <c r="C128" s="861"/>
      <c r="D128" s="56" t="s">
        <v>77</v>
      </c>
      <c r="E128" s="57" t="s">
        <v>78</v>
      </c>
      <c r="F128" s="57" t="s">
        <v>79</v>
      </c>
      <c r="G128" s="57" t="s">
        <v>79</v>
      </c>
      <c r="H128" s="59" t="s">
        <v>12</v>
      </c>
    </row>
    <row r="129" spans="1:8" s="488" customFormat="1" ht="16.5" customHeight="1">
      <c r="A129" s="313">
        <v>1</v>
      </c>
      <c r="B129" s="314" t="s">
        <v>33</v>
      </c>
      <c r="C129" s="183">
        <v>1</v>
      </c>
      <c r="D129" s="271">
        <v>1063.35</v>
      </c>
      <c r="E129" s="271">
        <v>107188.8</v>
      </c>
      <c r="F129" s="312">
        <v>42875204</v>
      </c>
      <c r="G129" s="220">
        <v>10000000</v>
      </c>
      <c r="H129" s="312">
        <v>70</v>
      </c>
    </row>
    <row r="130" spans="1:8" s="488" customFormat="1" ht="16.5" customHeight="1">
      <c r="A130" s="313">
        <v>2</v>
      </c>
      <c r="B130" s="314" t="s">
        <v>34</v>
      </c>
      <c r="C130" s="183">
        <v>3</v>
      </c>
      <c r="D130" s="271">
        <v>1970.37</v>
      </c>
      <c r="E130" s="271">
        <v>333870.29</v>
      </c>
      <c r="F130" s="312">
        <v>100161087</v>
      </c>
      <c r="G130" s="220">
        <v>27538000</v>
      </c>
      <c r="H130" s="312">
        <v>95</v>
      </c>
    </row>
    <row r="131" spans="1:8" s="488" customFormat="1" ht="16.5" customHeight="1">
      <c r="A131" s="855" t="s">
        <v>158</v>
      </c>
      <c r="B131" s="856"/>
      <c r="C131" s="617">
        <f aca="true" t="shared" si="16" ref="C131:H131">SUM(C129:C130)</f>
        <v>4</v>
      </c>
      <c r="D131" s="618">
        <f t="shared" si="16"/>
        <v>3033.72</v>
      </c>
      <c r="E131" s="614">
        <f t="shared" si="16"/>
        <v>441059.08999999997</v>
      </c>
      <c r="F131" s="614">
        <f t="shared" si="16"/>
        <v>143036291</v>
      </c>
      <c r="G131" s="614">
        <f t="shared" si="16"/>
        <v>37538000</v>
      </c>
      <c r="H131" s="617">
        <f t="shared" si="16"/>
        <v>165</v>
      </c>
    </row>
    <row r="132" spans="1:8" s="488" customFormat="1" ht="16.5" customHeight="1">
      <c r="A132" s="615"/>
      <c r="B132" s="556"/>
      <c r="C132" s="410"/>
      <c r="D132" s="616"/>
      <c r="E132" s="412"/>
      <c r="F132" s="412"/>
      <c r="G132" s="412"/>
      <c r="H132" s="24"/>
    </row>
    <row r="133" spans="1:8" s="488" customFormat="1" ht="16.5" customHeight="1">
      <c r="A133" s="857" t="s">
        <v>107</v>
      </c>
      <c r="B133" s="857"/>
      <c r="C133" s="857"/>
      <c r="D133" s="857"/>
      <c r="E133" s="857"/>
      <c r="F133" s="857"/>
      <c r="G133" s="857"/>
      <c r="H133" s="857"/>
    </row>
    <row r="134" spans="1:8" s="488" customFormat="1" ht="16.5" customHeight="1">
      <c r="A134" s="859" t="s">
        <v>2</v>
      </c>
      <c r="B134" s="860" t="s">
        <v>3</v>
      </c>
      <c r="C134" s="860" t="s">
        <v>4</v>
      </c>
      <c r="D134" s="53" t="s">
        <v>5</v>
      </c>
      <c r="E134" s="54" t="s">
        <v>6</v>
      </c>
      <c r="F134" s="55" t="s">
        <v>7</v>
      </c>
      <c r="G134" s="55" t="s">
        <v>8</v>
      </c>
      <c r="H134" s="55" t="s">
        <v>9</v>
      </c>
    </row>
    <row r="135" spans="1:8" s="488" customFormat="1" ht="16.5" customHeight="1">
      <c r="A135" s="859"/>
      <c r="B135" s="861"/>
      <c r="C135" s="861"/>
      <c r="D135" s="56" t="s">
        <v>77</v>
      </c>
      <c r="E135" s="57" t="s">
        <v>78</v>
      </c>
      <c r="F135" s="57" t="s">
        <v>79</v>
      </c>
      <c r="G135" s="57" t="s">
        <v>79</v>
      </c>
      <c r="H135" s="59" t="s">
        <v>12</v>
      </c>
    </row>
    <row r="136" spans="1:8" s="488" customFormat="1" ht="16.5" customHeight="1">
      <c r="A136" s="67">
        <v>1</v>
      </c>
      <c r="B136" s="299" t="s">
        <v>34</v>
      </c>
      <c r="C136" s="118">
        <v>8</v>
      </c>
      <c r="D136" s="302">
        <v>4210.02</v>
      </c>
      <c r="E136" s="207">
        <v>11692063.29</v>
      </c>
      <c r="F136" s="207">
        <v>1169206300</v>
      </c>
      <c r="G136" s="207">
        <v>964802621</v>
      </c>
      <c r="H136" s="67">
        <v>345</v>
      </c>
    </row>
    <row r="137" spans="1:8" s="488" customFormat="1" ht="16.5" customHeight="1">
      <c r="A137" s="855" t="s">
        <v>158</v>
      </c>
      <c r="B137" s="856"/>
      <c r="C137" s="614">
        <f aca="true" t="shared" si="17" ref="C137:H137">SUM(C136:C136)</f>
        <v>8</v>
      </c>
      <c r="D137" s="618">
        <f t="shared" si="17"/>
        <v>4210.02</v>
      </c>
      <c r="E137" s="614">
        <f t="shared" si="17"/>
        <v>11692063.29</v>
      </c>
      <c r="F137" s="614">
        <f t="shared" si="17"/>
        <v>1169206300</v>
      </c>
      <c r="G137" s="614">
        <f t="shared" si="17"/>
        <v>964802621</v>
      </c>
      <c r="H137" s="614">
        <f t="shared" si="17"/>
        <v>345</v>
      </c>
    </row>
    <row r="138" spans="1:8" s="488" customFormat="1" ht="16.5" customHeight="1">
      <c r="A138" s="615"/>
      <c r="B138" s="628"/>
      <c r="C138" s="407"/>
      <c r="D138" s="550"/>
      <c r="E138" s="407"/>
      <c r="F138" s="407"/>
      <c r="G138" s="407"/>
      <c r="H138" s="407"/>
    </row>
    <row r="139" spans="1:8" s="488" customFormat="1" ht="16.5" customHeight="1">
      <c r="A139" s="858" t="s">
        <v>172</v>
      </c>
      <c r="B139" s="858"/>
      <c r="C139" s="858"/>
      <c r="D139" s="858"/>
      <c r="E139" s="858"/>
      <c r="F139" s="858"/>
      <c r="G139" s="858"/>
      <c r="H139" s="858"/>
    </row>
    <row r="140" spans="1:8" s="488" customFormat="1" ht="16.5" customHeight="1">
      <c r="A140" s="859" t="s">
        <v>2</v>
      </c>
      <c r="B140" s="860" t="s">
        <v>3</v>
      </c>
      <c r="C140" s="860" t="s">
        <v>4</v>
      </c>
      <c r="D140" s="53" t="s">
        <v>5</v>
      </c>
      <c r="E140" s="54" t="s">
        <v>6</v>
      </c>
      <c r="F140" s="55" t="s">
        <v>7</v>
      </c>
      <c r="G140" s="55" t="s">
        <v>8</v>
      </c>
      <c r="H140" s="55" t="s">
        <v>9</v>
      </c>
    </row>
    <row r="141" spans="1:8" s="488" customFormat="1" ht="16.5" customHeight="1">
      <c r="A141" s="859"/>
      <c r="B141" s="861"/>
      <c r="C141" s="861"/>
      <c r="D141" s="56" t="s">
        <v>77</v>
      </c>
      <c r="E141" s="57" t="s">
        <v>78</v>
      </c>
      <c r="F141" s="57" t="s">
        <v>79</v>
      </c>
      <c r="G141" s="57" t="s">
        <v>79</v>
      </c>
      <c r="H141" s="59" t="s">
        <v>12</v>
      </c>
    </row>
    <row r="142" spans="1:8" s="488" customFormat="1" ht="16.5" customHeight="1">
      <c r="A142" s="67">
        <v>1</v>
      </c>
      <c r="B142" s="67" t="s">
        <v>34</v>
      </c>
      <c r="C142" s="121">
        <v>2</v>
      </c>
      <c r="D142" s="303">
        <v>73.05</v>
      </c>
      <c r="E142" s="311">
        <v>37950</v>
      </c>
      <c r="F142" s="206">
        <v>7590000</v>
      </c>
      <c r="G142" s="490">
        <v>2861000</v>
      </c>
      <c r="H142" s="118">
        <v>0</v>
      </c>
    </row>
    <row r="143" spans="1:8" s="488" customFormat="1" ht="16.5" customHeight="1">
      <c r="A143" s="67">
        <v>2</v>
      </c>
      <c r="B143" s="67" t="s">
        <v>16</v>
      </c>
      <c r="C143" s="121">
        <v>2</v>
      </c>
      <c r="D143" s="303">
        <v>29.56</v>
      </c>
      <c r="E143" s="311">
        <v>14425</v>
      </c>
      <c r="F143" s="206">
        <v>28855000</v>
      </c>
      <c r="G143" s="490">
        <v>1410000</v>
      </c>
      <c r="H143" s="118">
        <v>0</v>
      </c>
    </row>
    <row r="144" spans="1:8" s="488" customFormat="1" ht="16.5" customHeight="1">
      <c r="A144" s="855" t="s">
        <v>158</v>
      </c>
      <c r="B144" s="856"/>
      <c r="C144" s="617">
        <f aca="true" t="shared" si="18" ref="C144:H144">SUM(C142:C143)</f>
        <v>4</v>
      </c>
      <c r="D144" s="618">
        <f t="shared" si="18"/>
        <v>102.61</v>
      </c>
      <c r="E144" s="614">
        <f t="shared" si="18"/>
        <v>52375</v>
      </c>
      <c r="F144" s="614">
        <f t="shared" si="18"/>
        <v>36445000</v>
      </c>
      <c r="G144" s="614">
        <f t="shared" si="18"/>
        <v>4271000</v>
      </c>
      <c r="H144" s="617">
        <f t="shared" si="18"/>
        <v>0</v>
      </c>
    </row>
    <row r="145" spans="1:8" s="488" customFormat="1" ht="16.5" customHeight="1">
      <c r="A145" s="615"/>
      <c r="B145" s="628"/>
      <c r="C145" s="407"/>
      <c r="D145" s="550"/>
      <c r="E145" s="407"/>
      <c r="F145" s="407"/>
      <c r="G145" s="407"/>
      <c r="H145" s="407"/>
    </row>
    <row r="146" spans="1:8" s="488" customFormat="1" ht="16.5" customHeight="1">
      <c r="A146" s="615"/>
      <c r="B146" s="556"/>
      <c r="C146" s="410"/>
      <c r="D146" s="616"/>
      <c r="E146" s="412"/>
      <c r="F146" s="412"/>
      <c r="G146" s="412"/>
      <c r="H146" s="24"/>
    </row>
    <row r="147" spans="1:8" s="488" customFormat="1" ht="16.5" customHeight="1">
      <c r="A147" s="857" t="s">
        <v>89</v>
      </c>
      <c r="B147" s="857"/>
      <c r="C147" s="857"/>
      <c r="D147" s="857"/>
      <c r="E147" s="857"/>
      <c r="F147" s="857"/>
      <c r="G147" s="857"/>
      <c r="H147" s="857"/>
    </row>
    <row r="148" spans="1:8" s="488" customFormat="1" ht="16.5" customHeight="1">
      <c r="A148" s="859" t="s">
        <v>2</v>
      </c>
      <c r="B148" s="860" t="s">
        <v>3</v>
      </c>
      <c r="C148" s="860" t="s">
        <v>4</v>
      </c>
      <c r="D148" s="53" t="s">
        <v>5</v>
      </c>
      <c r="E148" s="54" t="s">
        <v>6</v>
      </c>
      <c r="F148" s="55" t="s">
        <v>7</v>
      </c>
      <c r="G148" s="55" t="s">
        <v>8</v>
      </c>
      <c r="H148" s="55" t="s">
        <v>9</v>
      </c>
    </row>
    <row r="149" spans="1:8" s="488" customFormat="1" ht="16.5" customHeight="1">
      <c r="A149" s="859"/>
      <c r="B149" s="861"/>
      <c r="C149" s="861"/>
      <c r="D149" s="56" t="s">
        <v>77</v>
      </c>
      <c r="E149" s="57" t="s">
        <v>78</v>
      </c>
      <c r="F149" s="57" t="s">
        <v>79</v>
      </c>
      <c r="G149" s="57" t="s">
        <v>79</v>
      </c>
      <c r="H149" s="59" t="s">
        <v>12</v>
      </c>
    </row>
    <row r="150" spans="1:8" s="488" customFormat="1" ht="16.5" customHeight="1">
      <c r="A150" s="67">
        <v>1</v>
      </c>
      <c r="B150" s="299" t="s">
        <v>305</v>
      </c>
      <c r="C150" s="315">
        <v>1</v>
      </c>
      <c r="D150" s="320">
        <v>383.78</v>
      </c>
      <c r="E150" s="316">
        <v>0</v>
      </c>
      <c r="F150" s="315">
        <v>0</v>
      </c>
      <c r="G150" s="317">
        <v>2303000</v>
      </c>
      <c r="H150" s="191">
        <v>0</v>
      </c>
    </row>
    <row r="151" spans="1:8" s="488" customFormat="1" ht="16.5" customHeight="1">
      <c r="A151" s="67">
        <v>2</v>
      </c>
      <c r="B151" s="295" t="s">
        <v>174</v>
      </c>
      <c r="C151" s="182">
        <v>2</v>
      </c>
      <c r="D151" s="293">
        <v>1342.04</v>
      </c>
      <c r="E151" s="318">
        <v>105017</v>
      </c>
      <c r="F151" s="182"/>
      <c r="G151" s="182">
        <v>2555547000</v>
      </c>
      <c r="H151" s="143">
        <v>1520</v>
      </c>
    </row>
    <row r="152" spans="1:8" s="488" customFormat="1" ht="16.5" customHeight="1">
      <c r="A152" s="67">
        <v>3</v>
      </c>
      <c r="B152" s="295" t="s">
        <v>175</v>
      </c>
      <c r="C152" s="182">
        <v>0</v>
      </c>
      <c r="D152" s="293">
        <v>0</v>
      </c>
      <c r="E152" s="318">
        <v>227723</v>
      </c>
      <c r="F152" s="182">
        <v>0</v>
      </c>
      <c r="G152" s="182">
        <v>0</v>
      </c>
      <c r="H152" s="143">
        <v>0</v>
      </c>
    </row>
    <row r="153" spans="1:8" s="488" customFormat="1" ht="16.5" customHeight="1">
      <c r="A153" s="67">
        <v>4</v>
      </c>
      <c r="B153" s="299" t="s">
        <v>92</v>
      </c>
      <c r="C153" s="304">
        <v>0</v>
      </c>
      <c r="D153" s="305">
        <v>0</v>
      </c>
      <c r="E153" s="236">
        <v>268</v>
      </c>
      <c r="F153" s="321">
        <v>0</v>
      </c>
      <c r="G153" s="236">
        <v>584521000</v>
      </c>
      <c r="H153" s="322">
        <v>0</v>
      </c>
    </row>
    <row r="154" spans="1:8" s="488" customFormat="1" ht="16.5" customHeight="1">
      <c r="A154" s="67">
        <v>5</v>
      </c>
      <c r="B154" s="299" t="s">
        <v>14</v>
      </c>
      <c r="C154" s="121">
        <v>0</v>
      </c>
      <c r="D154" s="323">
        <v>0</v>
      </c>
      <c r="E154" s="236">
        <v>0</v>
      </c>
      <c r="F154" s="319">
        <v>0</v>
      </c>
      <c r="G154" s="236">
        <v>0</v>
      </c>
      <c r="H154" s="324">
        <v>0</v>
      </c>
    </row>
    <row r="155" spans="1:8" s="488" customFormat="1" ht="16.5" customHeight="1">
      <c r="A155" s="855" t="s">
        <v>158</v>
      </c>
      <c r="B155" s="856"/>
      <c r="C155" s="617">
        <f aca="true" t="shared" si="19" ref="C155:H155">SUM(C150:C154)</f>
        <v>3</v>
      </c>
      <c r="D155" s="618">
        <f t="shared" si="19"/>
        <v>1725.82</v>
      </c>
      <c r="E155" s="633">
        <f t="shared" si="19"/>
        <v>333008</v>
      </c>
      <c r="F155" s="614">
        <f t="shared" si="19"/>
        <v>0</v>
      </c>
      <c r="G155" s="613">
        <f t="shared" si="19"/>
        <v>3142371000</v>
      </c>
      <c r="H155" s="617">
        <f t="shared" si="19"/>
        <v>1520</v>
      </c>
    </row>
    <row r="156" spans="1:8" s="488" customFormat="1" ht="16.5" customHeight="1">
      <c r="A156" s="615"/>
      <c r="B156" s="105"/>
      <c r="C156" s="105"/>
      <c r="D156" s="105"/>
      <c r="E156" s="105"/>
      <c r="F156" s="105"/>
      <c r="G156" s="105"/>
      <c r="H156" s="105"/>
    </row>
    <row r="157" spans="1:8" s="488" customFormat="1" ht="16.5" customHeight="1">
      <c r="A157" s="857" t="s">
        <v>119</v>
      </c>
      <c r="B157" s="857"/>
      <c r="C157" s="857"/>
      <c r="D157" s="857"/>
      <c r="E157" s="857"/>
      <c r="F157" s="857"/>
      <c r="G157" s="857"/>
      <c r="H157" s="857"/>
    </row>
    <row r="158" spans="1:8" s="488" customFormat="1" ht="16.5" customHeight="1">
      <c r="A158" s="859" t="s">
        <v>2</v>
      </c>
      <c r="B158" s="860" t="s">
        <v>3</v>
      </c>
      <c r="C158" s="860" t="s">
        <v>4</v>
      </c>
      <c r="D158" s="53" t="s">
        <v>5</v>
      </c>
      <c r="E158" s="54" t="s">
        <v>6</v>
      </c>
      <c r="F158" s="55" t="s">
        <v>7</v>
      </c>
      <c r="G158" s="55" t="s">
        <v>8</v>
      </c>
      <c r="H158" s="55" t="s">
        <v>9</v>
      </c>
    </row>
    <row r="159" spans="1:8" s="488" customFormat="1" ht="16.5" customHeight="1">
      <c r="A159" s="859"/>
      <c r="B159" s="861"/>
      <c r="C159" s="861"/>
      <c r="D159" s="56" t="s">
        <v>77</v>
      </c>
      <c r="E159" s="57" t="s">
        <v>78</v>
      </c>
      <c r="F159" s="57" t="s">
        <v>79</v>
      </c>
      <c r="G159" s="57" t="s">
        <v>79</v>
      </c>
      <c r="H159" s="59" t="s">
        <v>12</v>
      </c>
    </row>
    <row r="160" spans="1:8" s="488" customFormat="1" ht="16.5" customHeight="1">
      <c r="A160" s="67">
        <v>1</v>
      </c>
      <c r="B160" s="299" t="s">
        <v>34</v>
      </c>
      <c r="C160" s="192">
        <v>1</v>
      </c>
      <c r="D160" s="192">
        <v>895.42</v>
      </c>
      <c r="E160" s="192">
        <v>2377543.21</v>
      </c>
      <c r="F160" s="206">
        <v>0</v>
      </c>
      <c r="G160" s="271">
        <v>180426000</v>
      </c>
      <c r="H160" s="118">
        <v>68</v>
      </c>
    </row>
    <row r="161" spans="1:8" s="488" customFormat="1" ht="16.5" customHeight="1">
      <c r="A161" s="855" t="s">
        <v>158</v>
      </c>
      <c r="B161" s="856"/>
      <c r="C161" s="617">
        <f aca="true" t="shared" si="20" ref="C161:H161">SUM(C160)</f>
        <v>1</v>
      </c>
      <c r="D161" s="618">
        <f t="shared" si="20"/>
        <v>895.42</v>
      </c>
      <c r="E161" s="614">
        <f t="shared" si="20"/>
        <v>2377543.21</v>
      </c>
      <c r="F161" s="614">
        <f t="shared" si="20"/>
        <v>0</v>
      </c>
      <c r="G161" s="614">
        <f t="shared" si="20"/>
        <v>180426000</v>
      </c>
      <c r="H161" s="617">
        <f t="shared" si="20"/>
        <v>68</v>
      </c>
    </row>
    <row r="162" spans="1:8" s="488" customFormat="1" ht="16.5" customHeight="1">
      <c r="A162" s="615"/>
      <c r="B162" s="556"/>
      <c r="C162" s="410"/>
      <c r="D162" s="616"/>
      <c r="E162" s="412"/>
      <c r="F162" s="412"/>
      <c r="G162" s="412"/>
      <c r="H162" s="24"/>
    </row>
    <row r="163" spans="1:8" s="488" customFormat="1" ht="16.5" customHeight="1">
      <c r="A163" s="857" t="s">
        <v>299</v>
      </c>
      <c r="B163" s="857"/>
      <c r="C163" s="857"/>
      <c r="D163" s="857"/>
      <c r="E163" s="857"/>
      <c r="F163" s="857"/>
      <c r="G163" s="857"/>
      <c r="H163" s="857"/>
    </row>
    <row r="164" spans="1:8" s="488" customFormat="1" ht="16.5" customHeight="1">
      <c r="A164" s="859" t="s">
        <v>2</v>
      </c>
      <c r="B164" s="860" t="s">
        <v>3</v>
      </c>
      <c r="C164" s="860" t="s">
        <v>4</v>
      </c>
      <c r="D164" s="53" t="s">
        <v>5</v>
      </c>
      <c r="E164" s="54" t="s">
        <v>6</v>
      </c>
      <c r="F164" s="55" t="s">
        <v>7</v>
      </c>
      <c r="G164" s="55" t="s">
        <v>8</v>
      </c>
      <c r="H164" s="55" t="s">
        <v>9</v>
      </c>
    </row>
    <row r="165" spans="1:8" s="488" customFormat="1" ht="16.5" customHeight="1">
      <c r="A165" s="859"/>
      <c r="B165" s="861"/>
      <c r="C165" s="861"/>
      <c r="D165" s="56" t="s">
        <v>77</v>
      </c>
      <c r="E165" s="57" t="s">
        <v>78</v>
      </c>
      <c r="F165" s="57" t="s">
        <v>79</v>
      </c>
      <c r="G165" s="57" t="s">
        <v>79</v>
      </c>
      <c r="H165" s="59" t="s">
        <v>12</v>
      </c>
    </row>
    <row r="166" spans="1:8" s="488" customFormat="1" ht="16.5" customHeight="1">
      <c r="A166" s="67">
        <v>1</v>
      </c>
      <c r="B166" s="299" t="s">
        <v>161</v>
      </c>
      <c r="C166" s="188">
        <v>8</v>
      </c>
      <c r="D166" s="325">
        <v>37.425</v>
      </c>
      <c r="E166" s="634">
        <v>0</v>
      </c>
      <c r="F166" s="326">
        <v>0</v>
      </c>
      <c r="G166" s="327">
        <v>113900</v>
      </c>
      <c r="H166" s="188">
        <v>0</v>
      </c>
    </row>
    <row r="167" spans="1:8" s="488" customFormat="1" ht="16.5" customHeight="1">
      <c r="A167" s="67">
        <v>2</v>
      </c>
      <c r="B167" s="299" t="s">
        <v>47</v>
      </c>
      <c r="C167" s="188">
        <v>2</v>
      </c>
      <c r="D167" s="325">
        <v>18.75</v>
      </c>
      <c r="E167" s="326">
        <v>0</v>
      </c>
      <c r="F167" s="327">
        <v>0</v>
      </c>
      <c r="G167" s="188">
        <v>14190</v>
      </c>
      <c r="H167" s="188">
        <v>0</v>
      </c>
    </row>
    <row r="168" spans="1:8" s="488" customFormat="1" ht="16.5" customHeight="1">
      <c r="A168" s="855" t="s">
        <v>158</v>
      </c>
      <c r="B168" s="856"/>
      <c r="C168" s="617">
        <f aca="true" t="shared" si="21" ref="C168:H168">SUM(C166:C167)</f>
        <v>10</v>
      </c>
      <c r="D168" s="618">
        <f t="shared" si="21"/>
        <v>56.175</v>
      </c>
      <c r="E168" s="614">
        <f t="shared" si="21"/>
        <v>0</v>
      </c>
      <c r="F168" s="614">
        <f t="shared" si="21"/>
        <v>0</v>
      </c>
      <c r="G168" s="614">
        <f t="shared" si="21"/>
        <v>128090</v>
      </c>
      <c r="H168" s="617">
        <f t="shared" si="21"/>
        <v>0</v>
      </c>
    </row>
    <row r="169" spans="1:8" s="488" customFormat="1" ht="16.5" customHeight="1">
      <c r="A169" s="615"/>
      <c r="B169" s="556"/>
      <c r="C169" s="410"/>
      <c r="D169" s="616"/>
      <c r="E169" s="412"/>
      <c r="F169" s="412"/>
      <c r="G169" s="412"/>
      <c r="H169" s="24"/>
    </row>
    <row r="170" spans="1:8" s="488" customFormat="1" ht="16.5" customHeight="1">
      <c r="A170" s="857" t="s">
        <v>90</v>
      </c>
      <c r="B170" s="857"/>
      <c r="C170" s="857"/>
      <c r="D170" s="857"/>
      <c r="E170" s="857"/>
      <c r="F170" s="857"/>
      <c r="G170" s="857"/>
      <c r="H170" s="857"/>
    </row>
    <row r="171" spans="1:8" s="488" customFormat="1" ht="16.5" customHeight="1">
      <c r="A171" s="859" t="s">
        <v>2</v>
      </c>
      <c r="B171" s="860" t="s">
        <v>3</v>
      </c>
      <c r="C171" s="860" t="s">
        <v>4</v>
      </c>
      <c r="D171" s="53" t="s">
        <v>5</v>
      </c>
      <c r="E171" s="54" t="s">
        <v>6</v>
      </c>
      <c r="F171" s="55" t="s">
        <v>7</v>
      </c>
      <c r="G171" s="55" t="s">
        <v>8</v>
      </c>
      <c r="H171" s="55" t="s">
        <v>9</v>
      </c>
    </row>
    <row r="172" spans="1:8" s="488" customFormat="1" ht="16.5" customHeight="1">
      <c r="A172" s="859"/>
      <c r="B172" s="861"/>
      <c r="C172" s="861"/>
      <c r="D172" s="56" t="s">
        <v>77</v>
      </c>
      <c r="E172" s="57" t="s">
        <v>78</v>
      </c>
      <c r="F172" s="57" t="s">
        <v>79</v>
      </c>
      <c r="G172" s="57" t="s">
        <v>79</v>
      </c>
      <c r="H172" s="59" t="s">
        <v>12</v>
      </c>
    </row>
    <row r="173" spans="1:8" s="488" customFormat="1" ht="16.5" customHeight="1">
      <c r="A173" s="67">
        <v>1</v>
      </c>
      <c r="B173" s="67" t="s">
        <v>34</v>
      </c>
      <c r="C173" s="192">
        <v>5</v>
      </c>
      <c r="D173" s="192">
        <v>1124.01</v>
      </c>
      <c r="E173" s="192">
        <v>11442371</v>
      </c>
      <c r="F173" s="192">
        <v>1441136520</v>
      </c>
      <c r="G173" s="298">
        <v>907946000</v>
      </c>
      <c r="H173" s="298">
        <v>900</v>
      </c>
    </row>
    <row r="174" spans="1:8" s="488" customFormat="1" ht="16.5" customHeight="1">
      <c r="A174" s="67">
        <v>2</v>
      </c>
      <c r="B174" s="67" t="s">
        <v>47</v>
      </c>
      <c r="C174" s="192">
        <v>2</v>
      </c>
      <c r="D174" s="192" t="s">
        <v>327</v>
      </c>
      <c r="E174" s="192">
        <v>157284</v>
      </c>
      <c r="F174" s="192">
        <v>155069130</v>
      </c>
      <c r="G174" s="298">
        <v>20601000</v>
      </c>
      <c r="H174" s="298">
        <v>240</v>
      </c>
    </row>
    <row r="175" spans="1:8" s="488" customFormat="1" ht="16.5" customHeight="1">
      <c r="A175" s="67">
        <v>3</v>
      </c>
      <c r="B175" s="67" t="s">
        <v>305</v>
      </c>
      <c r="C175" s="192">
        <v>2</v>
      </c>
      <c r="D175" s="192">
        <v>115</v>
      </c>
      <c r="E175" s="192">
        <v>0</v>
      </c>
      <c r="F175" s="192">
        <v>0</v>
      </c>
      <c r="G175" s="298">
        <v>768000</v>
      </c>
      <c r="H175" s="192">
        <v>0</v>
      </c>
    </row>
    <row r="176" spans="1:8" s="488" customFormat="1" ht="16.5" customHeight="1">
      <c r="A176" s="855" t="s">
        <v>158</v>
      </c>
      <c r="B176" s="856"/>
      <c r="C176" s="331">
        <f aca="true" t="shared" si="22" ref="C176:H176">SUM(C173:C175)</f>
        <v>9</v>
      </c>
      <c r="D176" s="330">
        <f t="shared" si="22"/>
        <v>1239.01</v>
      </c>
      <c r="E176" s="614">
        <f t="shared" si="22"/>
        <v>11599655</v>
      </c>
      <c r="F176" s="614">
        <f t="shared" si="22"/>
        <v>1596205650</v>
      </c>
      <c r="G176" s="614">
        <f t="shared" si="22"/>
        <v>929315000</v>
      </c>
      <c r="H176" s="617">
        <f t="shared" si="22"/>
        <v>1140</v>
      </c>
    </row>
    <row r="177" spans="1:8" s="488" customFormat="1" ht="16.5" customHeight="1">
      <c r="A177" s="615"/>
      <c r="B177" s="556"/>
      <c r="C177" s="410"/>
      <c r="D177" s="616"/>
      <c r="E177" s="412"/>
      <c r="F177" s="412"/>
      <c r="G177" s="412"/>
      <c r="H177" s="24"/>
    </row>
    <row r="178" spans="1:8" s="488" customFormat="1" ht="16.5" customHeight="1">
      <c r="A178" s="857" t="s">
        <v>94</v>
      </c>
      <c r="B178" s="857"/>
      <c r="C178" s="857"/>
      <c r="D178" s="857"/>
      <c r="E178" s="857"/>
      <c r="F178" s="857"/>
      <c r="G178" s="857"/>
      <c r="H178" s="857"/>
    </row>
    <row r="179" spans="1:8" s="488" customFormat="1" ht="16.5" customHeight="1">
      <c r="A179" s="859" t="s">
        <v>2</v>
      </c>
      <c r="B179" s="860" t="s">
        <v>3</v>
      </c>
      <c r="C179" s="860" t="s">
        <v>4</v>
      </c>
      <c r="D179" s="53" t="s">
        <v>5</v>
      </c>
      <c r="E179" s="54" t="s">
        <v>6</v>
      </c>
      <c r="F179" s="55" t="s">
        <v>7</v>
      </c>
      <c r="G179" s="55" t="s">
        <v>8</v>
      </c>
      <c r="H179" s="55" t="s">
        <v>9</v>
      </c>
    </row>
    <row r="180" spans="1:8" s="488" customFormat="1" ht="16.5" customHeight="1">
      <c r="A180" s="859"/>
      <c r="B180" s="861"/>
      <c r="C180" s="861"/>
      <c r="D180" s="60" t="s">
        <v>77</v>
      </c>
      <c r="E180" s="57" t="s">
        <v>78</v>
      </c>
      <c r="F180" s="57" t="s">
        <v>79</v>
      </c>
      <c r="G180" s="57" t="s">
        <v>79</v>
      </c>
      <c r="H180" s="59" t="s">
        <v>12</v>
      </c>
    </row>
    <row r="181" spans="1:8" s="488" customFormat="1" ht="16.5" customHeight="1">
      <c r="A181" s="67">
        <v>1</v>
      </c>
      <c r="B181" s="295" t="s">
        <v>34</v>
      </c>
      <c r="C181" s="143">
        <v>6</v>
      </c>
      <c r="D181" s="293">
        <v>2576</v>
      </c>
      <c r="E181" s="329">
        <v>20046721</v>
      </c>
      <c r="F181" s="236">
        <v>5011680250</v>
      </c>
      <c r="G181" s="207">
        <v>1616377000</v>
      </c>
      <c r="H181" s="67">
        <v>421</v>
      </c>
    </row>
    <row r="182" spans="1:8" s="488" customFormat="1" ht="16.5" customHeight="1">
      <c r="A182" s="67">
        <v>2</v>
      </c>
      <c r="B182" s="299" t="s">
        <v>47</v>
      </c>
      <c r="C182" s="67">
        <v>1</v>
      </c>
      <c r="D182" s="302">
        <v>4</v>
      </c>
      <c r="E182" s="207">
        <v>0</v>
      </c>
      <c r="F182" s="207">
        <v>0</v>
      </c>
      <c r="G182" s="207">
        <v>18000</v>
      </c>
      <c r="H182" s="67">
        <v>0</v>
      </c>
    </row>
    <row r="183" spans="1:8" s="488" customFormat="1" ht="16.5" customHeight="1">
      <c r="A183" s="67">
        <v>3</v>
      </c>
      <c r="B183" s="299" t="s">
        <v>35</v>
      </c>
      <c r="C183" s="67">
        <v>1</v>
      </c>
      <c r="D183" s="302">
        <v>5</v>
      </c>
      <c r="E183" s="207">
        <v>0</v>
      </c>
      <c r="F183" s="207">
        <v>0</v>
      </c>
      <c r="G183" s="207">
        <v>0</v>
      </c>
      <c r="H183" s="67">
        <v>0</v>
      </c>
    </row>
    <row r="184" spans="1:8" s="488" customFormat="1" ht="16.5" customHeight="1">
      <c r="A184" s="855" t="s">
        <v>158</v>
      </c>
      <c r="B184" s="856"/>
      <c r="C184" s="617">
        <f aca="true" t="shared" si="23" ref="C184:H184">SUM(C181:C183)</f>
        <v>8</v>
      </c>
      <c r="D184" s="618">
        <f t="shared" si="23"/>
        <v>2585</v>
      </c>
      <c r="E184" s="614">
        <f t="shared" si="23"/>
        <v>20046721</v>
      </c>
      <c r="F184" s="614">
        <f t="shared" si="23"/>
        <v>5011680250</v>
      </c>
      <c r="G184" s="614">
        <f t="shared" si="23"/>
        <v>1616395000</v>
      </c>
      <c r="H184" s="617">
        <f t="shared" si="23"/>
        <v>421</v>
      </c>
    </row>
    <row r="185" spans="1:8" s="488" customFormat="1" ht="16.5" customHeight="1">
      <c r="A185" s="615"/>
      <c r="B185" s="556"/>
      <c r="C185" s="410"/>
      <c r="D185" s="616"/>
      <c r="E185" s="412"/>
      <c r="F185" s="412"/>
      <c r="G185" s="412"/>
      <c r="H185" s="24"/>
    </row>
    <row r="186" spans="1:8" s="488" customFormat="1" ht="16.5" customHeight="1">
      <c r="A186" s="876" t="s">
        <v>115</v>
      </c>
      <c r="B186" s="876"/>
      <c r="C186" s="876"/>
      <c r="D186" s="876"/>
      <c r="E186" s="876"/>
      <c r="F186" s="876"/>
      <c r="G186" s="876"/>
      <c r="H186" s="876"/>
    </row>
    <row r="187" spans="1:8" s="488" customFormat="1" ht="16.5" customHeight="1">
      <c r="A187" s="859" t="s">
        <v>2</v>
      </c>
      <c r="B187" s="860" t="s">
        <v>3</v>
      </c>
      <c r="C187" s="860" t="s">
        <v>4</v>
      </c>
      <c r="D187" s="53" t="s">
        <v>5</v>
      </c>
      <c r="E187" s="54" t="s">
        <v>6</v>
      </c>
      <c r="F187" s="55" t="s">
        <v>7</v>
      </c>
      <c r="G187" s="68" t="s">
        <v>8</v>
      </c>
      <c r="H187" s="264" t="s">
        <v>9</v>
      </c>
    </row>
    <row r="188" spans="1:8" s="488" customFormat="1" ht="16.5" customHeight="1">
      <c r="A188" s="859"/>
      <c r="B188" s="861"/>
      <c r="C188" s="861"/>
      <c r="D188" s="56" t="s">
        <v>77</v>
      </c>
      <c r="E188" s="57" t="s">
        <v>78</v>
      </c>
      <c r="F188" s="57" t="s">
        <v>79</v>
      </c>
      <c r="G188" s="57" t="s">
        <v>79</v>
      </c>
      <c r="H188" s="69" t="s">
        <v>12</v>
      </c>
    </row>
    <row r="189" spans="1:8" s="488" customFormat="1" ht="16.5" customHeight="1">
      <c r="A189" s="67">
        <v>1</v>
      </c>
      <c r="B189" s="299" t="s">
        <v>129</v>
      </c>
      <c r="C189" s="118">
        <v>6</v>
      </c>
      <c r="D189" s="328">
        <v>29.2583</v>
      </c>
      <c r="E189" s="236">
        <v>0</v>
      </c>
      <c r="F189" s="329">
        <v>0</v>
      </c>
      <c r="G189" s="207">
        <v>63000</v>
      </c>
      <c r="H189" s="67">
        <v>0</v>
      </c>
    </row>
    <row r="190" spans="1:8" s="488" customFormat="1" ht="16.5" customHeight="1">
      <c r="A190" s="855" t="s">
        <v>158</v>
      </c>
      <c r="B190" s="856"/>
      <c r="C190" s="617">
        <f aca="true" t="shared" si="24" ref="C190:H190">SUM(C189:C189)</f>
        <v>6</v>
      </c>
      <c r="D190" s="618">
        <f t="shared" si="24"/>
        <v>29.2583</v>
      </c>
      <c r="E190" s="613">
        <f t="shared" si="24"/>
        <v>0</v>
      </c>
      <c r="F190" s="614">
        <f t="shared" si="24"/>
        <v>0</v>
      </c>
      <c r="G190" s="614">
        <f t="shared" si="24"/>
        <v>63000</v>
      </c>
      <c r="H190" s="617">
        <f t="shared" si="24"/>
        <v>0</v>
      </c>
    </row>
    <row r="191" spans="1:8" s="488" customFormat="1" ht="16.5" customHeight="1">
      <c r="A191" s="615"/>
      <c r="B191" s="625"/>
      <c r="C191" s="405"/>
      <c r="D191" s="550"/>
      <c r="E191" s="407"/>
      <c r="F191" s="407"/>
      <c r="G191" s="407"/>
      <c r="H191" s="405"/>
    </row>
    <row r="192" spans="1:8" s="488" customFormat="1" ht="16.5" customHeight="1">
      <c r="A192" s="857" t="s">
        <v>82</v>
      </c>
      <c r="B192" s="857"/>
      <c r="C192" s="857"/>
      <c r="D192" s="857"/>
      <c r="E192" s="857"/>
      <c r="F192" s="857"/>
      <c r="G192" s="857"/>
      <c r="H192" s="857"/>
    </row>
    <row r="193" spans="1:8" s="488" customFormat="1" ht="16.5" customHeight="1">
      <c r="A193" s="859" t="s">
        <v>2</v>
      </c>
      <c r="B193" s="860" t="s">
        <v>3</v>
      </c>
      <c r="C193" s="860" t="s">
        <v>4</v>
      </c>
      <c r="D193" s="53" t="s">
        <v>5</v>
      </c>
      <c r="E193" s="54" t="s">
        <v>6</v>
      </c>
      <c r="F193" s="55" t="s">
        <v>7</v>
      </c>
      <c r="G193" s="55" t="s">
        <v>8</v>
      </c>
      <c r="H193" s="55" t="s">
        <v>9</v>
      </c>
    </row>
    <row r="194" spans="1:8" s="488" customFormat="1" ht="16.5" customHeight="1">
      <c r="A194" s="859"/>
      <c r="B194" s="861"/>
      <c r="C194" s="861"/>
      <c r="D194" s="56" t="s">
        <v>77</v>
      </c>
      <c r="E194" s="57" t="s">
        <v>78</v>
      </c>
      <c r="F194" s="57" t="s">
        <v>79</v>
      </c>
      <c r="G194" s="57" t="s">
        <v>79</v>
      </c>
      <c r="H194" s="59" t="s">
        <v>12</v>
      </c>
    </row>
    <row r="195" spans="1:8" s="488" customFormat="1" ht="16.5" customHeight="1">
      <c r="A195" s="67">
        <v>1</v>
      </c>
      <c r="B195" s="67" t="s">
        <v>17</v>
      </c>
      <c r="C195" s="67">
        <v>1</v>
      </c>
      <c r="D195" s="303">
        <v>3443.7</v>
      </c>
      <c r="E195" s="207">
        <v>44029</v>
      </c>
      <c r="F195" s="236">
        <v>1007909999.9999999</v>
      </c>
      <c r="G195" s="431">
        <v>421619000</v>
      </c>
      <c r="H195" s="67">
        <v>2123</v>
      </c>
    </row>
    <row r="196" spans="1:8" s="488" customFormat="1" ht="16.5" customHeight="1">
      <c r="A196" s="67">
        <v>2</v>
      </c>
      <c r="B196" s="191" t="s">
        <v>18</v>
      </c>
      <c r="C196" s="67">
        <v>0</v>
      </c>
      <c r="D196" s="303">
        <v>0</v>
      </c>
      <c r="E196" s="597">
        <v>58959</v>
      </c>
      <c r="F196" s="143">
        <v>1555248000.0000002</v>
      </c>
      <c r="G196" s="635">
        <v>397618000</v>
      </c>
      <c r="H196" s="67">
        <v>0</v>
      </c>
    </row>
    <row r="197" spans="1:8" s="488" customFormat="1" ht="16.5" customHeight="1">
      <c r="A197" s="67">
        <v>3</v>
      </c>
      <c r="B197" s="67" t="s">
        <v>305</v>
      </c>
      <c r="C197" s="67">
        <v>0</v>
      </c>
      <c r="D197" s="303">
        <v>0</v>
      </c>
      <c r="E197" s="597">
        <v>0</v>
      </c>
      <c r="F197" s="143">
        <v>0</v>
      </c>
      <c r="G197" s="635">
        <v>0</v>
      </c>
      <c r="H197" s="67">
        <v>0</v>
      </c>
    </row>
    <row r="198" spans="1:8" s="488" customFormat="1" ht="16.5" customHeight="1">
      <c r="A198" s="67">
        <v>4</v>
      </c>
      <c r="B198" s="67" t="s">
        <v>92</v>
      </c>
      <c r="C198" s="67">
        <v>0</v>
      </c>
      <c r="D198" s="303">
        <v>0</v>
      </c>
      <c r="E198" s="335">
        <v>5.878</v>
      </c>
      <c r="F198" s="636">
        <v>213342010</v>
      </c>
      <c r="G198" s="207">
        <v>83023000</v>
      </c>
      <c r="H198" s="67">
        <v>0</v>
      </c>
    </row>
    <row r="199" spans="1:8" s="488" customFormat="1" ht="16.5" customHeight="1">
      <c r="A199" s="67">
        <v>5</v>
      </c>
      <c r="B199" s="67" t="s">
        <v>41</v>
      </c>
      <c r="C199" s="67">
        <v>3</v>
      </c>
      <c r="D199" s="303">
        <v>1998.87</v>
      </c>
      <c r="E199" s="213">
        <v>1584479</v>
      </c>
      <c r="F199" s="213">
        <v>3168958000</v>
      </c>
      <c r="G199" s="213">
        <v>542019000</v>
      </c>
      <c r="H199" s="67">
        <v>615</v>
      </c>
    </row>
    <row r="200" spans="1:8" s="488" customFormat="1" ht="16.5" customHeight="1">
      <c r="A200" s="67">
        <v>6</v>
      </c>
      <c r="B200" s="67" t="s">
        <v>23</v>
      </c>
      <c r="C200" s="67">
        <v>0</v>
      </c>
      <c r="D200" s="67">
        <v>0</v>
      </c>
      <c r="E200" s="338">
        <v>0</v>
      </c>
      <c r="F200" s="67">
        <v>0</v>
      </c>
      <c r="G200" s="207">
        <v>0</v>
      </c>
      <c r="H200" s="67">
        <v>0</v>
      </c>
    </row>
    <row r="201" spans="1:8" s="488" customFormat="1" ht="16.5" customHeight="1">
      <c r="A201" s="67">
        <v>7</v>
      </c>
      <c r="B201" s="636" t="s">
        <v>323</v>
      </c>
      <c r="C201" s="67">
        <v>1</v>
      </c>
      <c r="D201" s="67">
        <v>123.5</v>
      </c>
      <c r="E201" s="338">
        <v>3221.49</v>
      </c>
      <c r="F201" s="67"/>
      <c r="G201" s="207">
        <v>323000</v>
      </c>
      <c r="H201" s="67">
        <v>6</v>
      </c>
    </row>
    <row r="202" spans="1:8" s="488" customFormat="1" ht="16.5" customHeight="1">
      <c r="A202" s="67">
        <v>8</v>
      </c>
      <c r="B202" s="67" t="s">
        <v>14</v>
      </c>
      <c r="C202" s="67">
        <v>0</v>
      </c>
      <c r="D202" s="301">
        <v>0</v>
      </c>
      <c r="E202" s="236">
        <v>0</v>
      </c>
      <c r="F202" s="324">
        <v>0</v>
      </c>
      <c r="G202" s="207">
        <v>0</v>
      </c>
      <c r="H202" s="67">
        <v>0</v>
      </c>
    </row>
    <row r="203" spans="1:8" s="488" customFormat="1" ht="16.5" customHeight="1">
      <c r="A203" s="67">
        <v>9</v>
      </c>
      <c r="B203" s="637" t="s">
        <v>47</v>
      </c>
      <c r="C203" s="67">
        <v>1</v>
      </c>
      <c r="D203" s="328">
        <v>112.5</v>
      </c>
      <c r="E203" s="236">
        <v>0</v>
      </c>
      <c r="F203" s="324">
        <v>0</v>
      </c>
      <c r="G203" s="207">
        <v>0</v>
      </c>
      <c r="H203" s="67">
        <v>0</v>
      </c>
    </row>
    <row r="204" spans="1:8" s="488" customFormat="1" ht="16.5" customHeight="1">
      <c r="A204" s="67">
        <v>10</v>
      </c>
      <c r="B204" s="295" t="s">
        <v>324</v>
      </c>
      <c r="C204" s="67">
        <v>2</v>
      </c>
      <c r="D204" s="303">
        <v>916.64</v>
      </c>
      <c r="E204" s="638">
        <v>0</v>
      </c>
      <c r="F204" s="207">
        <v>0</v>
      </c>
      <c r="G204" s="207">
        <v>0</v>
      </c>
      <c r="H204" s="67">
        <v>0</v>
      </c>
    </row>
    <row r="205" spans="1:8" s="488" customFormat="1" ht="16.5" customHeight="1">
      <c r="A205" s="67">
        <v>11</v>
      </c>
      <c r="B205" s="637" t="s">
        <v>32</v>
      </c>
      <c r="C205" s="191">
        <v>2</v>
      </c>
      <c r="D205" s="639">
        <v>9.01</v>
      </c>
      <c r="E205" s="638">
        <v>0</v>
      </c>
      <c r="F205" s="191">
        <v>0</v>
      </c>
      <c r="G205" s="338">
        <v>0</v>
      </c>
      <c r="H205" s="191">
        <v>0</v>
      </c>
    </row>
    <row r="206" spans="1:8" s="488" customFormat="1" ht="16.5" customHeight="1">
      <c r="A206" s="67">
        <v>12</v>
      </c>
      <c r="B206" s="637" t="s">
        <v>42</v>
      </c>
      <c r="C206" s="143">
        <v>1</v>
      </c>
      <c r="D206" s="546">
        <v>4.95</v>
      </c>
      <c r="E206" s="236">
        <v>0</v>
      </c>
      <c r="F206" s="143">
        <v>0</v>
      </c>
      <c r="G206" s="236">
        <v>0</v>
      </c>
      <c r="H206" s="143">
        <v>0</v>
      </c>
    </row>
    <row r="207" spans="1:8" s="488" customFormat="1" ht="16.5" customHeight="1">
      <c r="A207" s="870" t="s">
        <v>158</v>
      </c>
      <c r="B207" s="871"/>
      <c r="C207" s="275">
        <f aca="true" t="shared" si="25" ref="C207:H207">SUM(C195:C206)</f>
        <v>11</v>
      </c>
      <c r="D207" s="553">
        <f t="shared" si="25"/>
        <v>6609.17</v>
      </c>
      <c r="E207" s="555">
        <f t="shared" si="25"/>
        <v>1690694.368</v>
      </c>
      <c r="F207" s="555">
        <f t="shared" si="25"/>
        <v>5945458010</v>
      </c>
      <c r="G207" s="555">
        <f t="shared" si="25"/>
        <v>1444602000</v>
      </c>
      <c r="H207" s="275">
        <f t="shared" si="25"/>
        <v>2744</v>
      </c>
    </row>
    <row r="208" spans="1:8" ht="20.25">
      <c r="A208" s="51"/>
      <c r="B208" s="52"/>
      <c r="C208" s="70"/>
      <c r="D208" s="97"/>
      <c r="E208" s="98"/>
      <c r="F208" s="98"/>
      <c r="G208" s="98"/>
      <c r="H208" s="74"/>
    </row>
    <row r="209" spans="1:8" ht="15.75">
      <c r="A209" s="71"/>
      <c r="B209" s="72"/>
      <c r="C209" s="72"/>
      <c r="D209" s="66"/>
      <c r="E209" s="100"/>
      <c r="F209" s="100"/>
      <c r="G209" s="100"/>
      <c r="H209" s="29"/>
    </row>
    <row r="210" spans="1:8" ht="30.75">
      <c r="A210" s="874" t="s">
        <v>0</v>
      </c>
      <c r="B210" s="874"/>
      <c r="C210" s="874"/>
      <c r="D210" s="874"/>
      <c r="E210" s="874"/>
      <c r="F210" s="874"/>
      <c r="G210" s="874"/>
      <c r="H210" s="874"/>
    </row>
    <row r="211" spans="1:8" ht="25.5">
      <c r="A211" s="875" t="s">
        <v>179</v>
      </c>
      <c r="B211" s="875"/>
      <c r="C211" s="875"/>
      <c r="D211" s="875"/>
      <c r="E211" s="875"/>
      <c r="F211" s="875"/>
      <c r="G211" s="875"/>
      <c r="H211" s="875"/>
    </row>
    <row r="212" spans="1:8" ht="22.5">
      <c r="A212" s="862" t="s">
        <v>304</v>
      </c>
      <c r="B212" s="862"/>
      <c r="C212" s="862"/>
      <c r="D212" s="862"/>
      <c r="E212" s="862"/>
      <c r="F212" s="862"/>
      <c r="G212" s="862"/>
      <c r="H212" s="862"/>
    </row>
    <row r="214" spans="1:8" s="488" customFormat="1" ht="16.5" customHeight="1">
      <c r="A214" s="872" t="s">
        <v>2</v>
      </c>
      <c r="B214" s="873" t="s">
        <v>76</v>
      </c>
      <c r="C214" s="265" t="s">
        <v>4</v>
      </c>
      <c r="D214" s="785" t="s">
        <v>5</v>
      </c>
      <c r="E214" s="786" t="s">
        <v>6</v>
      </c>
      <c r="F214" s="786" t="s">
        <v>7</v>
      </c>
      <c r="G214" s="786" t="s">
        <v>8</v>
      </c>
      <c r="H214" s="265" t="s">
        <v>9</v>
      </c>
    </row>
    <row r="215" spans="1:8" s="488" customFormat="1" ht="16.5" customHeight="1">
      <c r="A215" s="872"/>
      <c r="B215" s="873"/>
      <c r="C215" s="787" t="s">
        <v>180</v>
      </c>
      <c r="D215" s="788" t="s">
        <v>77</v>
      </c>
      <c r="E215" s="114" t="s">
        <v>78</v>
      </c>
      <c r="F215" s="114" t="s">
        <v>79</v>
      </c>
      <c r="G215" s="114" t="s">
        <v>79</v>
      </c>
      <c r="H215" s="789" t="s">
        <v>12</v>
      </c>
    </row>
    <row r="216" spans="1:8" s="782" customFormat="1" ht="16.5" customHeight="1">
      <c r="A216" s="157">
        <v>1</v>
      </c>
      <c r="B216" s="157" t="s">
        <v>137</v>
      </c>
      <c r="C216" s="157">
        <f>C10</f>
        <v>1</v>
      </c>
      <c r="D216" s="781">
        <f>D10</f>
        <v>4.3633</v>
      </c>
      <c r="E216" s="168">
        <f>E10</f>
        <v>84</v>
      </c>
      <c r="F216" s="168">
        <f>F10</f>
        <v>67200</v>
      </c>
      <c r="G216" s="157">
        <f>G10</f>
        <v>15000</v>
      </c>
      <c r="H216" s="157">
        <f>H10</f>
        <v>5</v>
      </c>
    </row>
    <row r="217" spans="1:8" s="782" customFormat="1" ht="16.5" customHeight="1">
      <c r="A217" s="157">
        <v>2</v>
      </c>
      <c r="B217" s="157" t="s">
        <v>91</v>
      </c>
      <c r="C217" s="157">
        <f aca="true" t="shared" si="26" ref="C217:H217">C20</f>
        <v>5</v>
      </c>
      <c r="D217" s="781">
        <f t="shared" si="26"/>
        <v>498.97999999999996</v>
      </c>
      <c r="E217" s="168">
        <f t="shared" si="26"/>
        <v>761130</v>
      </c>
      <c r="F217" s="168">
        <f t="shared" si="26"/>
        <v>1596210000</v>
      </c>
      <c r="G217" s="157">
        <f t="shared" si="26"/>
        <v>816313362</v>
      </c>
      <c r="H217" s="157">
        <f t="shared" si="26"/>
        <v>405</v>
      </c>
    </row>
    <row r="218" spans="1:8" s="782" customFormat="1" ht="16.5" customHeight="1">
      <c r="A218" s="157">
        <v>3</v>
      </c>
      <c r="B218" s="157" t="s">
        <v>85</v>
      </c>
      <c r="C218" s="157">
        <f aca="true" t="shared" si="27" ref="C218:H218">C26</f>
        <v>1</v>
      </c>
      <c r="D218" s="781">
        <f t="shared" si="27"/>
        <v>69.367</v>
      </c>
      <c r="E218" s="168">
        <f t="shared" si="27"/>
        <v>0</v>
      </c>
      <c r="F218" s="168">
        <f t="shared" si="27"/>
        <v>0</v>
      </c>
      <c r="G218" s="157">
        <f t="shared" si="27"/>
        <v>0</v>
      </c>
      <c r="H218" s="157">
        <f t="shared" si="27"/>
        <v>0</v>
      </c>
    </row>
    <row r="219" spans="1:8" s="782" customFormat="1" ht="16.5" customHeight="1">
      <c r="A219" s="157">
        <v>4</v>
      </c>
      <c r="B219" s="157" t="s">
        <v>149</v>
      </c>
      <c r="C219" s="157">
        <f aca="true" t="shared" si="28" ref="C219:H219">C33</f>
        <v>2</v>
      </c>
      <c r="D219" s="781">
        <f t="shared" si="28"/>
        <v>84.71799999999999</v>
      </c>
      <c r="E219" s="168">
        <f t="shared" si="28"/>
        <v>1376934.85</v>
      </c>
      <c r="F219" s="168">
        <f t="shared" si="28"/>
        <v>10371000</v>
      </c>
      <c r="G219" s="157">
        <f t="shared" si="28"/>
        <v>109553000</v>
      </c>
      <c r="H219" s="157">
        <f t="shared" si="28"/>
        <v>320</v>
      </c>
    </row>
    <row r="220" spans="1:8" s="782" customFormat="1" ht="16.5" customHeight="1">
      <c r="A220" s="157">
        <v>5</v>
      </c>
      <c r="B220" s="157" t="s">
        <v>150</v>
      </c>
      <c r="C220" s="157">
        <f aca="true" t="shared" si="29" ref="C220:H220">C41</f>
        <v>18</v>
      </c>
      <c r="D220" s="781">
        <f t="shared" si="29"/>
        <v>11953.73</v>
      </c>
      <c r="E220" s="168">
        <f t="shared" si="29"/>
        <v>7557288.17</v>
      </c>
      <c r="F220" s="168">
        <f t="shared" si="29"/>
        <v>9810485021</v>
      </c>
      <c r="G220" s="157">
        <f t="shared" si="29"/>
        <v>543498205</v>
      </c>
      <c r="H220" s="157">
        <f t="shared" si="29"/>
        <v>158</v>
      </c>
    </row>
    <row r="221" spans="1:8" s="782" customFormat="1" ht="16.5" customHeight="1">
      <c r="A221" s="157">
        <v>6</v>
      </c>
      <c r="B221" s="157" t="s">
        <v>192</v>
      </c>
      <c r="C221" s="157">
        <f aca="true" t="shared" si="30" ref="C221:H221">C48</f>
        <v>7</v>
      </c>
      <c r="D221" s="783">
        <f t="shared" si="30"/>
        <v>913.4200000000001</v>
      </c>
      <c r="E221" s="157">
        <f t="shared" si="30"/>
        <v>1650502</v>
      </c>
      <c r="F221" s="157">
        <f t="shared" si="30"/>
        <v>306514360</v>
      </c>
      <c r="G221" s="157">
        <f t="shared" si="30"/>
        <v>125518351</v>
      </c>
      <c r="H221" s="157">
        <f t="shared" si="30"/>
        <v>15</v>
      </c>
    </row>
    <row r="222" spans="1:8" s="782" customFormat="1" ht="16.5" customHeight="1">
      <c r="A222" s="157">
        <v>7</v>
      </c>
      <c r="B222" s="157" t="s">
        <v>80</v>
      </c>
      <c r="C222" s="157">
        <f aca="true" t="shared" si="31" ref="C222:H222">C59</f>
        <v>8</v>
      </c>
      <c r="D222" s="781">
        <f t="shared" si="31"/>
        <v>3351.5544</v>
      </c>
      <c r="E222" s="168">
        <f t="shared" si="31"/>
        <v>8634400</v>
      </c>
      <c r="F222" s="168">
        <f t="shared" si="31"/>
        <v>21124965313.2</v>
      </c>
      <c r="G222" s="157">
        <f t="shared" si="31"/>
        <v>7662351060</v>
      </c>
      <c r="H222" s="157">
        <f t="shared" si="31"/>
        <v>3506</v>
      </c>
    </row>
    <row r="223" spans="1:8" s="782" customFormat="1" ht="16.5" customHeight="1">
      <c r="A223" s="157">
        <v>8</v>
      </c>
      <c r="B223" s="157" t="s">
        <v>95</v>
      </c>
      <c r="C223" s="157">
        <f aca="true" t="shared" si="32" ref="C223:H223">C66</f>
        <v>3</v>
      </c>
      <c r="D223" s="781">
        <f t="shared" si="32"/>
        <v>2743.74</v>
      </c>
      <c r="E223" s="168">
        <f t="shared" si="32"/>
        <v>1840360</v>
      </c>
      <c r="F223" s="168">
        <f t="shared" si="32"/>
        <v>2760540000</v>
      </c>
      <c r="G223" s="168">
        <f t="shared" si="32"/>
        <v>101562092</v>
      </c>
      <c r="H223" s="157">
        <f t="shared" si="32"/>
        <v>153</v>
      </c>
    </row>
    <row r="224" spans="1:8" s="782" customFormat="1" ht="16.5" customHeight="1">
      <c r="A224" s="157">
        <v>9</v>
      </c>
      <c r="B224" s="157" t="s">
        <v>103</v>
      </c>
      <c r="C224" s="157">
        <f aca="true" t="shared" si="33" ref="C224:H224">C72</f>
        <v>2</v>
      </c>
      <c r="D224" s="781">
        <f t="shared" si="33"/>
        <v>1359.492</v>
      </c>
      <c r="E224" s="168">
        <f t="shared" si="33"/>
        <v>10249269</v>
      </c>
      <c r="F224" s="168">
        <f t="shared" si="33"/>
        <v>1383651315</v>
      </c>
      <c r="G224" s="157">
        <f t="shared" si="33"/>
        <v>821973717</v>
      </c>
      <c r="H224" s="157">
        <f t="shared" si="33"/>
        <v>1815</v>
      </c>
    </row>
    <row r="225" spans="1:8" s="782" customFormat="1" ht="16.5" customHeight="1">
      <c r="A225" s="157">
        <v>10</v>
      </c>
      <c r="B225" s="157" t="s">
        <v>152</v>
      </c>
      <c r="C225" s="157">
        <f aca="true" t="shared" si="34" ref="C225:H225">C78</f>
        <v>2</v>
      </c>
      <c r="D225" s="781">
        <f t="shared" si="34"/>
        <v>9.95</v>
      </c>
      <c r="E225" s="168">
        <f t="shared" si="34"/>
        <v>0</v>
      </c>
      <c r="F225" s="168">
        <f t="shared" si="34"/>
        <v>0</v>
      </c>
      <c r="G225" s="157">
        <f t="shared" si="34"/>
        <v>10000</v>
      </c>
      <c r="H225" s="157">
        <f t="shared" si="34"/>
        <v>0</v>
      </c>
    </row>
    <row r="226" spans="1:8" s="782" customFormat="1" ht="16.5" customHeight="1">
      <c r="A226" s="157">
        <v>11</v>
      </c>
      <c r="B226" s="157" t="s">
        <v>104</v>
      </c>
      <c r="C226" s="157">
        <f aca="true" t="shared" si="35" ref="C226:H226">C84</f>
        <v>4</v>
      </c>
      <c r="D226" s="781">
        <f t="shared" si="35"/>
        <v>1232.87</v>
      </c>
      <c r="E226" s="168">
        <f t="shared" si="35"/>
        <v>828555.89</v>
      </c>
      <c r="F226" s="168">
        <f t="shared" si="35"/>
        <v>173996736.9</v>
      </c>
      <c r="G226" s="157">
        <f t="shared" si="35"/>
        <v>79271000</v>
      </c>
      <c r="H226" s="157">
        <f t="shared" si="35"/>
        <v>45</v>
      </c>
    </row>
    <row r="227" spans="1:8" s="782" customFormat="1" ht="16.5" customHeight="1">
      <c r="A227" s="157">
        <v>12</v>
      </c>
      <c r="B227" s="157" t="s">
        <v>86</v>
      </c>
      <c r="C227" s="157">
        <f aca="true" t="shared" si="36" ref="C227:H227">C91</f>
        <v>2</v>
      </c>
      <c r="D227" s="781">
        <f t="shared" si="36"/>
        <v>29.482</v>
      </c>
      <c r="E227" s="168">
        <f t="shared" si="36"/>
        <v>0</v>
      </c>
      <c r="F227" s="168">
        <f t="shared" si="36"/>
        <v>0</v>
      </c>
      <c r="G227" s="157">
        <f t="shared" si="36"/>
        <v>0</v>
      </c>
      <c r="H227" s="157">
        <f t="shared" si="36"/>
        <v>2</v>
      </c>
    </row>
    <row r="228" spans="1:8" s="782" customFormat="1" ht="16.5" customHeight="1">
      <c r="A228" s="157">
        <v>13</v>
      </c>
      <c r="B228" s="157" t="s">
        <v>153</v>
      </c>
      <c r="C228" s="157">
        <f aca="true" t="shared" si="37" ref="C228:H228">C98</f>
        <v>15</v>
      </c>
      <c r="D228" s="781">
        <f t="shared" si="37"/>
        <v>2104.2690000000002</v>
      </c>
      <c r="E228" s="168">
        <f t="shared" si="37"/>
        <v>2385194.72</v>
      </c>
      <c r="F228" s="168">
        <f t="shared" si="37"/>
        <v>1457947979</v>
      </c>
      <c r="G228" s="157">
        <f t="shared" si="37"/>
        <v>219554000</v>
      </c>
      <c r="H228" s="157">
        <f t="shared" si="37"/>
        <v>385</v>
      </c>
    </row>
    <row r="229" spans="1:8" s="782" customFormat="1" ht="16.5" customHeight="1">
      <c r="A229" s="157">
        <v>14</v>
      </c>
      <c r="B229" s="157" t="s">
        <v>96</v>
      </c>
      <c r="C229" s="157">
        <f aca="true" t="shared" si="38" ref="C229:H229">C104</f>
        <v>6</v>
      </c>
      <c r="D229" s="781">
        <f t="shared" si="38"/>
        <v>1084</v>
      </c>
      <c r="E229" s="168">
        <f t="shared" si="38"/>
        <v>0</v>
      </c>
      <c r="F229" s="168">
        <f t="shared" si="38"/>
        <v>0</v>
      </c>
      <c r="G229" s="157">
        <f t="shared" si="38"/>
        <v>431000</v>
      </c>
      <c r="H229" s="157">
        <f t="shared" si="38"/>
        <v>0</v>
      </c>
    </row>
    <row r="230" spans="1:8" s="782" customFormat="1" ht="16.5" customHeight="1">
      <c r="A230" s="157">
        <v>15</v>
      </c>
      <c r="B230" s="157" t="s">
        <v>83</v>
      </c>
      <c r="C230" s="157">
        <f aca="true" t="shared" si="39" ref="C230:H230">C111</f>
        <v>10</v>
      </c>
      <c r="D230" s="781">
        <f t="shared" si="39"/>
        <v>809.71</v>
      </c>
      <c r="E230" s="168">
        <f t="shared" si="39"/>
        <v>1136686</v>
      </c>
      <c r="F230" s="168">
        <f t="shared" si="39"/>
        <v>2227600400</v>
      </c>
      <c r="G230" s="168">
        <f t="shared" si="39"/>
        <v>171462000</v>
      </c>
      <c r="H230" s="157">
        <f t="shared" si="39"/>
        <v>1915</v>
      </c>
    </row>
    <row r="231" spans="1:8" s="782" customFormat="1" ht="16.5" customHeight="1">
      <c r="A231" s="157">
        <v>16</v>
      </c>
      <c r="B231" s="157" t="s">
        <v>118</v>
      </c>
      <c r="C231" s="157">
        <f aca="true" t="shared" si="40" ref="C231:H231">C117</f>
        <v>1</v>
      </c>
      <c r="D231" s="781">
        <f t="shared" si="40"/>
        <v>1516.8</v>
      </c>
      <c r="E231" s="168">
        <f t="shared" si="40"/>
        <v>791582.4</v>
      </c>
      <c r="F231" s="168">
        <f t="shared" si="40"/>
        <v>179926679.52</v>
      </c>
      <c r="G231" s="157">
        <f t="shared" si="40"/>
        <v>74263200</v>
      </c>
      <c r="H231" s="157">
        <f t="shared" si="40"/>
        <v>573</v>
      </c>
    </row>
    <row r="232" spans="1:8" s="782" customFormat="1" ht="16.5" customHeight="1">
      <c r="A232" s="157">
        <v>17</v>
      </c>
      <c r="B232" s="157" t="s">
        <v>87</v>
      </c>
      <c r="C232" s="157">
        <f aca="true" t="shared" si="41" ref="C232:H232">C124</f>
        <v>5</v>
      </c>
      <c r="D232" s="781">
        <f t="shared" si="41"/>
        <v>595.59</v>
      </c>
      <c r="E232" s="168">
        <f t="shared" si="41"/>
        <v>4442672</v>
      </c>
      <c r="F232" s="168">
        <f t="shared" si="41"/>
        <v>1544520400</v>
      </c>
      <c r="G232" s="168">
        <f>G124</f>
        <v>339099000</v>
      </c>
      <c r="H232" s="157">
        <f t="shared" si="41"/>
        <v>470</v>
      </c>
    </row>
    <row r="233" spans="1:8" s="782" customFormat="1" ht="16.5" customHeight="1">
      <c r="A233" s="157">
        <v>18</v>
      </c>
      <c r="B233" s="157" t="s">
        <v>106</v>
      </c>
      <c r="C233" s="157">
        <f aca="true" t="shared" si="42" ref="C233:H233">C131</f>
        <v>4</v>
      </c>
      <c r="D233" s="781">
        <f t="shared" si="42"/>
        <v>3033.72</v>
      </c>
      <c r="E233" s="168">
        <f t="shared" si="42"/>
        <v>441059.08999999997</v>
      </c>
      <c r="F233" s="168">
        <f t="shared" si="42"/>
        <v>143036291</v>
      </c>
      <c r="G233" s="157">
        <f t="shared" si="42"/>
        <v>37538000</v>
      </c>
      <c r="H233" s="157">
        <f t="shared" si="42"/>
        <v>165</v>
      </c>
    </row>
    <row r="234" spans="1:8" s="782" customFormat="1" ht="16.5" customHeight="1">
      <c r="A234" s="157">
        <v>19</v>
      </c>
      <c r="B234" s="157" t="s">
        <v>88</v>
      </c>
      <c r="C234" s="157">
        <f aca="true" t="shared" si="43" ref="C234:H234">C144</f>
        <v>4</v>
      </c>
      <c r="D234" s="781">
        <f t="shared" si="43"/>
        <v>102.61</v>
      </c>
      <c r="E234" s="168">
        <f t="shared" si="43"/>
        <v>52375</v>
      </c>
      <c r="F234" s="168">
        <f t="shared" si="43"/>
        <v>36445000</v>
      </c>
      <c r="G234" s="168">
        <f t="shared" si="43"/>
        <v>4271000</v>
      </c>
      <c r="H234" s="157">
        <f t="shared" si="43"/>
        <v>0</v>
      </c>
    </row>
    <row r="235" spans="1:8" s="782" customFormat="1" ht="16.5" customHeight="1">
      <c r="A235" s="157">
        <v>20</v>
      </c>
      <c r="B235" s="157" t="s">
        <v>107</v>
      </c>
      <c r="C235" s="157">
        <f aca="true" t="shared" si="44" ref="C235:H235">C137</f>
        <v>8</v>
      </c>
      <c r="D235" s="781">
        <f t="shared" si="44"/>
        <v>4210.02</v>
      </c>
      <c r="E235" s="168">
        <f t="shared" si="44"/>
        <v>11692063.29</v>
      </c>
      <c r="F235" s="168">
        <f t="shared" si="44"/>
        <v>1169206300</v>
      </c>
      <c r="G235" s="157">
        <f t="shared" si="44"/>
        <v>964802621</v>
      </c>
      <c r="H235" s="157">
        <f t="shared" si="44"/>
        <v>345</v>
      </c>
    </row>
    <row r="236" spans="1:8" s="782" customFormat="1" ht="16.5" customHeight="1">
      <c r="A236" s="157">
        <v>21</v>
      </c>
      <c r="B236" s="157" t="s">
        <v>89</v>
      </c>
      <c r="C236" s="157">
        <f aca="true" t="shared" si="45" ref="C236:H236">C155</f>
        <v>3</v>
      </c>
      <c r="D236" s="781">
        <f t="shared" si="45"/>
        <v>1725.82</v>
      </c>
      <c r="E236" s="168">
        <f t="shared" si="45"/>
        <v>333008</v>
      </c>
      <c r="F236" s="168">
        <f t="shared" si="45"/>
        <v>0</v>
      </c>
      <c r="G236" s="157">
        <f t="shared" si="45"/>
        <v>3142371000</v>
      </c>
      <c r="H236" s="157">
        <f t="shared" si="45"/>
        <v>1520</v>
      </c>
    </row>
    <row r="237" spans="1:8" s="782" customFormat="1" ht="16.5" customHeight="1">
      <c r="A237" s="157">
        <v>22</v>
      </c>
      <c r="B237" s="157" t="s">
        <v>119</v>
      </c>
      <c r="C237" s="157">
        <f aca="true" t="shared" si="46" ref="C237:H237">C161</f>
        <v>1</v>
      </c>
      <c r="D237" s="781">
        <f t="shared" si="46"/>
        <v>895.42</v>
      </c>
      <c r="E237" s="168">
        <f t="shared" si="46"/>
        <v>2377543.21</v>
      </c>
      <c r="F237" s="168">
        <f t="shared" si="46"/>
        <v>0</v>
      </c>
      <c r="G237" s="157">
        <f t="shared" si="46"/>
        <v>180426000</v>
      </c>
      <c r="H237" s="157">
        <f t="shared" si="46"/>
        <v>68</v>
      </c>
    </row>
    <row r="238" spans="1:8" s="782" customFormat="1" ht="16.5" customHeight="1">
      <c r="A238" s="157">
        <v>23</v>
      </c>
      <c r="B238" s="157" t="s">
        <v>299</v>
      </c>
      <c r="C238" s="157">
        <f aca="true" t="shared" si="47" ref="C238:H238">C168</f>
        <v>10</v>
      </c>
      <c r="D238" s="783">
        <f t="shared" si="47"/>
        <v>56.175</v>
      </c>
      <c r="E238" s="157">
        <f t="shared" si="47"/>
        <v>0</v>
      </c>
      <c r="F238" s="157">
        <f t="shared" si="47"/>
        <v>0</v>
      </c>
      <c r="G238" s="157">
        <f t="shared" si="47"/>
        <v>128090</v>
      </c>
      <c r="H238" s="157">
        <f t="shared" si="47"/>
        <v>0</v>
      </c>
    </row>
    <row r="239" spans="1:8" s="782" customFormat="1" ht="16.5" customHeight="1">
      <c r="A239" s="157">
        <v>24</v>
      </c>
      <c r="B239" s="157" t="s">
        <v>90</v>
      </c>
      <c r="C239" s="157">
        <f aca="true" t="shared" si="48" ref="C239:H239">C176</f>
        <v>9</v>
      </c>
      <c r="D239" s="781">
        <f t="shared" si="48"/>
        <v>1239.01</v>
      </c>
      <c r="E239" s="168">
        <f t="shared" si="48"/>
        <v>11599655</v>
      </c>
      <c r="F239" s="168">
        <f t="shared" si="48"/>
        <v>1596205650</v>
      </c>
      <c r="G239" s="157">
        <f t="shared" si="48"/>
        <v>929315000</v>
      </c>
      <c r="H239" s="157">
        <f t="shared" si="48"/>
        <v>1140</v>
      </c>
    </row>
    <row r="240" spans="1:8" s="782" customFormat="1" ht="16.5" customHeight="1">
      <c r="A240" s="157">
        <v>25</v>
      </c>
      <c r="B240" s="157" t="s">
        <v>94</v>
      </c>
      <c r="C240" s="157">
        <f aca="true" t="shared" si="49" ref="C240:H240">C184</f>
        <v>8</v>
      </c>
      <c r="D240" s="781">
        <f t="shared" si="49"/>
        <v>2585</v>
      </c>
      <c r="E240" s="168">
        <f t="shared" si="49"/>
        <v>20046721</v>
      </c>
      <c r="F240" s="168">
        <f t="shared" si="49"/>
        <v>5011680250</v>
      </c>
      <c r="G240" s="157">
        <f t="shared" si="49"/>
        <v>1616395000</v>
      </c>
      <c r="H240" s="157">
        <f t="shared" si="49"/>
        <v>421</v>
      </c>
    </row>
    <row r="241" spans="1:8" s="782" customFormat="1" ht="16.5" customHeight="1">
      <c r="A241" s="157">
        <v>26</v>
      </c>
      <c r="B241" s="165" t="s">
        <v>115</v>
      </c>
      <c r="C241" s="784">
        <f aca="true" t="shared" si="50" ref="C241:H241">C190</f>
        <v>6</v>
      </c>
      <c r="D241" s="781">
        <f t="shared" si="50"/>
        <v>29.2583</v>
      </c>
      <c r="E241" s="168">
        <f t="shared" si="50"/>
        <v>0</v>
      </c>
      <c r="F241" s="168">
        <f t="shared" si="50"/>
        <v>0</v>
      </c>
      <c r="G241" s="157">
        <f t="shared" si="50"/>
        <v>63000</v>
      </c>
      <c r="H241" s="157">
        <f t="shared" si="50"/>
        <v>0</v>
      </c>
    </row>
    <row r="242" spans="1:8" s="782" customFormat="1" ht="16.5" customHeight="1">
      <c r="A242" s="157">
        <v>27</v>
      </c>
      <c r="B242" s="165" t="s">
        <v>82</v>
      </c>
      <c r="C242" s="784">
        <f>C207</f>
        <v>11</v>
      </c>
      <c r="D242" s="781">
        <f>D207</f>
        <v>6609.17</v>
      </c>
      <c r="E242" s="168">
        <f>E207</f>
        <v>1690694.368</v>
      </c>
      <c r="F242" s="168">
        <f>F207</f>
        <v>5945458010</v>
      </c>
      <c r="G242" s="157">
        <f>G207</f>
        <v>1444602000</v>
      </c>
      <c r="H242" s="157">
        <f>H207</f>
        <v>2744</v>
      </c>
    </row>
    <row r="243" spans="1:8" s="488" customFormat="1" ht="16.5" customHeight="1">
      <c r="A243" s="853" t="s">
        <v>158</v>
      </c>
      <c r="B243" s="854"/>
      <c r="C243" s="775">
        <f aca="true" t="shared" si="51" ref="C243:H243">SUM(C216:C242)</f>
        <v>156</v>
      </c>
      <c r="D243" s="776">
        <f t="shared" si="51"/>
        <v>48848.239</v>
      </c>
      <c r="E243" s="777">
        <f t="shared" si="51"/>
        <v>89887777.988</v>
      </c>
      <c r="F243" s="778">
        <f t="shared" si="51"/>
        <v>56478827905.619995</v>
      </c>
      <c r="G243" s="779">
        <f t="shared" si="51"/>
        <v>19384786698</v>
      </c>
      <c r="H243" s="780">
        <f t="shared" si="51"/>
        <v>16170</v>
      </c>
    </row>
    <row r="244" spans="1:8" ht="15.75">
      <c r="A244" s="71"/>
      <c r="B244" s="72"/>
      <c r="C244" s="72"/>
      <c r="D244" s="66"/>
      <c r="E244" s="100"/>
      <c r="F244" s="100"/>
      <c r="G244" s="100"/>
      <c r="H244" s="29"/>
    </row>
  </sheetData>
  <sheetProtection sheet="1" objects="1" scenarios="1"/>
  <mergeCells count="144">
    <mergeCell ref="A207:B207"/>
    <mergeCell ref="A190:B190"/>
    <mergeCell ref="A214:A215"/>
    <mergeCell ref="B214:B215"/>
    <mergeCell ref="A44:A45"/>
    <mergeCell ref="B44:B45"/>
    <mergeCell ref="C44:C45"/>
    <mergeCell ref="A61:H61"/>
    <mergeCell ref="A193:A194"/>
    <mergeCell ref="B193:B194"/>
    <mergeCell ref="C193:C194"/>
    <mergeCell ref="A210:H210"/>
    <mergeCell ref="A211:H211"/>
    <mergeCell ref="A192:H192"/>
    <mergeCell ref="A179:A180"/>
    <mergeCell ref="B179:B180"/>
    <mergeCell ref="C179:C180"/>
    <mergeCell ref="A187:A188"/>
    <mergeCell ref="B187:B188"/>
    <mergeCell ref="C187:C188"/>
    <mergeCell ref="A178:H178"/>
    <mergeCell ref="A186:H186"/>
    <mergeCell ref="A163:H163"/>
    <mergeCell ref="A164:A165"/>
    <mergeCell ref="B164:B165"/>
    <mergeCell ref="C164:C165"/>
    <mergeCell ref="A114:A115"/>
    <mergeCell ref="B114:B115"/>
    <mergeCell ref="C114:C115"/>
    <mergeCell ref="A120:A121"/>
    <mergeCell ref="B120:B121"/>
    <mergeCell ref="C120:C121"/>
    <mergeCell ref="A113:H113"/>
    <mergeCell ref="A119:H119"/>
    <mergeCell ref="A140:A141"/>
    <mergeCell ref="B140:B141"/>
    <mergeCell ref="C140:C141"/>
    <mergeCell ref="A148:A149"/>
    <mergeCell ref="B148:B149"/>
    <mergeCell ref="C148:C149"/>
    <mergeCell ref="A158:A159"/>
    <mergeCell ref="B158:B159"/>
    <mergeCell ref="C158:C159"/>
    <mergeCell ref="A147:H147"/>
    <mergeCell ref="A157:H157"/>
    <mergeCell ref="A107:A108"/>
    <mergeCell ref="B107:B108"/>
    <mergeCell ref="C107:C108"/>
    <mergeCell ref="A111:B111"/>
    <mergeCell ref="A117:B117"/>
    <mergeCell ref="A106:H106"/>
    <mergeCell ref="A101:A102"/>
    <mergeCell ref="B101:B102"/>
    <mergeCell ref="C101:C102"/>
    <mergeCell ref="A104:B104"/>
    <mergeCell ref="A100:H100"/>
    <mergeCell ref="A88:A89"/>
    <mergeCell ref="B88:B89"/>
    <mergeCell ref="C88:C89"/>
    <mergeCell ref="A94:A95"/>
    <mergeCell ref="B94:B95"/>
    <mergeCell ref="C94:C95"/>
    <mergeCell ref="A93:H93"/>
    <mergeCell ref="A98:B98"/>
    <mergeCell ref="C69:C70"/>
    <mergeCell ref="A68:H68"/>
    <mergeCell ref="A81:A82"/>
    <mergeCell ref="B81:B82"/>
    <mergeCell ref="C81:C82"/>
    <mergeCell ref="A80:H80"/>
    <mergeCell ref="A36:A37"/>
    <mergeCell ref="B36:B37"/>
    <mergeCell ref="C36:C37"/>
    <mergeCell ref="A43:H43"/>
    <mergeCell ref="A1:H1"/>
    <mergeCell ref="A2:H2"/>
    <mergeCell ref="A3:H3"/>
    <mergeCell ref="A6:A7"/>
    <mergeCell ref="B6:B7"/>
    <mergeCell ref="C6:C7"/>
    <mergeCell ref="A5:H5"/>
    <mergeCell ref="A29:A30"/>
    <mergeCell ref="B29:B30"/>
    <mergeCell ref="C29:C30"/>
    <mergeCell ref="A28:H28"/>
    <mergeCell ref="A22:H22"/>
    <mergeCell ref="A12:H12"/>
    <mergeCell ref="A13:A14"/>
    <mergeCell ref="B13:B14"/>
    <mergeCell ref="C13:C14"/>
    <mergeCell ref="A23:A24"/>
    <mergeCell ref="B23:B24"/>
    <mergeCell ref="C23:C24"/>
    <mergeCell ref="A10:B10"/>
    <mergeCell ref="A20:B20"/>
    <mergeCell ref="A26:B26"/>
    <mergeCell ref="A33:B33"/>
    <mergeCell ref="A41:B41"/>
    <mergeCell ref="A48:B48"/>
    <mergeCell ref="A59:B59"/>
    <mergeCell ref="A66:B66"/>
    <mergeCell ref="A72:B72"/>
    <mergeCell ref="A78:B78"/>
    <mergeCell ref="A84:B84"/>
    <mergeCell ref="A91:B91"/>
    <mergeCell ref="A35:H35"/>
    <mergeCell ref="A62:A63"/>
    <mergeCell ref="B62:B63"/>
    <mergeCell ref="C62:C63"/>
    <mergeCell ref="A87:H87"/>
    <mergeCell ref="A75:A76"/>
    <mergeCell ref="B75:B76"/>
    <mergeCell ref="C75:C76"/>
    <mergeCell ref="A74:H74"/>
    <mergeCell ref="C50:E50"/>
    <mergeCell ref="A51:A52"/>
    <mergeCell ref="B51:B52"/>
    <mergeCell ref="C51:C52"/>
    <mergeCell ref="A69:A70"/>
    <mergeCell ref="B69:B70"/>
    <mergeCell ref="A243:B243"/>
    <mergeCell ref="A124:B124"/>
    <mergeCell ref="A131:B131"/>
    <mergeCell ref="A137:B137"/>
    <mergeCell ref="A144:B144"/>
    <mergeCell ref="A155:B155"/>
    <mergeCell ref="A161:B161"/>
    <mergeCell ref="A168:B168"/>
    <mergeCell ref="A176:B176"/>
    <mergeCell ref="A184:B184"/>
    <mergeCell ref="A133:H133"/>
    <mergeCell ref="A139:H139"/>
    <mergeCell ref="A127:A128"/>
    <mergeCell ref="B127:B128"/>
    <mergeCell ref="C127:C128"/>
    <mergeCell ref="A126:H126"/>
    <mergeCell ref="A134:A135"/>
    <mergeCell ref="B134:B135"/>
    <mergeCell ref="C134:C135"/>
    <mergeCell ref="A171:A172"/>
    <mergeCell ref="B171:B172"/>
    <mergeCell ref="C171:C172"/>
    <mergeCell ref="A170:H170"/>
    <mergeCell ref="A212:H212"/>
  </mergeCells>
  <printOptions/>
  <pageMargins left="0.9" right="0.7" top="0.75" bottom="0.75" header="0.3" footer="0.3"/>
  <pageSetup horizontalDpi="600" verticalDpi="600" orientation="portrait" scale="79" r:id="rId1"/>
  <rowBreaks count="1" manualBreakCount="1">
    <brk id="20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800"/>
  <sheetViews>
    <sheetView zoomScalePageLayoutView="0" workbookViewId="0" topLeftCell="A780">
      <selection activeCell="D206" sqref="D206"/>
    </sheetView>
  </sheetViews>
  <sheetFormatPr defaultColWidth="9.140625" defaultRowHeight="15"/>
  <cols>
    <col min="1" max="1" width="6.00390625" style="91" customWidth="1"/>
    <col min="2" max="2" width="27.28125" style="91" customWidth="1"/>
    <col min="3" max="3" width="9.140625" style="91" customWidth="1"/>
    <col min="4" max="4" width="14.28125" style="91" customWidth="1"/>
    <col min="5" max="5" width="17.421875" style="91" customWidth="1"/>
    <col min="6" max="6" width="20.421875" style="91" customWidth="1"/>
    <col min="7" max="7" width="15.421875" style="91" customWidth="1"/>
    <col min="8" max="8" width="13.140625" style="91" customWidth="1"/>
    <col min="9" max="13" width="9.140625" style="91" customWidth="1"/>
    <col min="14" max="14" width="12.57421875" style="91" customWidth="1"/>
    <col min="15" max="16384" width="9.140625" style="91" customWidth="1"/>
  </cols>
  <sheetData>
    <row r="1" spans="1:8" ht="28.5" customHeight="1">
      <c r="A1" s="897" t="s">
        <v>181</v>
      </c>
      <c r="B1" s="897"/>
      <c r="C1" s="897"/>
      <c r="D1" s="897"/>
      <c r="E1" s="897"/>
      <c r="F1" s="897"/>
      <c r="G1" s="897"/>
      <c r="H1" s="897"/>
    </row>
    <row r="2" spans="1:8" ht="25.5" customHeight="1">
      <c r="A2" s="902" t="s">
        <v>182</v>
      </c>
      <c r="B2" s="902"/>
      <c r="C2" s="902"/>
      <c r="D2" s="902"/>
      <c r="E2" s="902"/>
      <c r="F2" s="902"/>
      <c r="G2" s="902"/>
      <c r="H2" s="902"/>
    </row>
    <row r="3" spans="1:8" ht="22.5" customHeight="1">
      <c r="A3" s="903" t="s">
        <v>303</v>
      </c>
      <c r="B3" s="903"/>
      <c r="C3" s="903"/>
      <c r="D3" s="903"/>
      <c r="E3" s="903"/>
      <c r="F3" s="903"/>
      <c r="G3" s="903"/>
      <c r="H3" s="903"/>
    </row>
    <row r="4" spans="1:8" ht="20.25">
      <c r="A4" s="93"/>
      <c r="B4" s="93"/>
      <c r="C4" s="93"/>
      <c r="D4" s="93"/>
      <c r="E4" s="93"/>
      <c r="F4" s="93"/>
      <c r="G4" s="93"/>
      <c r="H4" s="93"/>
    </row>
    <row r="5" spans="1:8" ht="15">
      <c r="A5" s="904" t="s">
        <v>137</v>
      </c>
      <c r="B5" s="904"/>
      <c r="C5" s="904"/>
      <c r="D5" s="904"/>
      <c r="E5" s="904"/>
      <c r="F5" s="904"/>
      <c r="G5" s="904"/>
      <c r="H5" s="904"/>
    </row>
    <row r="6" spans="1:8" s="389" customFormat="1" ht="16.5" customHeight="1">
      <c r="A6" s="879" t="s">
        <v>183</v>
      </c>
      <c r="B6" s="879" t="s">
        <v>3</v>
      </c>
      <c r="C6" s="879" t="s">
        <v>4</v>
      </c>
      <c r="D6" s="391" t="s">
        <v>5</v>
      </c>
      <c r="E6" s="392" t="s">
        <v>6</v>
      </c>
      <c r="F6" s="393" t="s">
        <v>7</v>
      </c>
      <c r="G6" s="393" t="s">
        <v>8</v>
      </c>
      <c r="H6" s="392" t="s">
        <v>9</v>
      </c>
    </row>
    <row r="7" spans="1:8" s="389" customFormat="1" ht="16.5" customHeight="1">
      <c r="A7" s="880"/>
      <c r="B7" s="880"/>
      <c r="C7" s="880"/>
      <c r="D7" s="333" t="s">
        <v>302</v>
      </c>
      <c r="E7" s="394" t="s">
        <v>78</v>
      </c>
      <c r="F7" s="395" t="s">
        <v>79</v>
      </c>
      <c r="G7" s="395" t="s">
        <v>79</v>
      </c>
      <c r="H7" s="334" t="s">
        <v>12</v>
      </c>
    </row>
    <row r="8" spans="1:8" s="389" customFormat="1" ht="16.5" customHeight="1">
      <c r="A8" s="194">
        <v>1</v>
      </c>
      <c r="B8" s="67" t="s">
        <v>61</v>
      </c>
      <c r="C8" s="203">
        <v>215</v>
      </c>
      <c r="D8" s="203">
        <v>185.34</v>
      </c>
      <c r="E8" s="203">
        <v>736136</v>
      </c>
      <c r="F8" s="396">
        <v>736136000</v>
      </c>
      <c r="G8" s="203">
        <v>107124000</v>
      </c>
      <c r="H8" s="203">
        <v>5</v>
      </c>
    </row>
    <row r="9" spans="1:8" s="389" customFormat="1" ht="16.5" customHeight="1">
      <c r="A9" s="118">
        <f>+A8+1</f>
        <v>2</v>
      </c>
      <c r="B9" s="67" t="s">
        <v>57</v>
      </c>
      <c r="C9" s="203">
        <v>61</v>
      </c>
      <c r="D9" s="203">
        <v>169.11</v>
      </c>
      <c r="E9" s="203">
        <v>210875</v>
      </c>
      <c r="F9" s="397">
        <v>210875000</v>
      </c>
      <c r="G9" s="203">
        <v>33287000</v>
      </c>
      <c r="H9" s="203">
        <v>5</v>
      </c>
    </row>
    <row r="10" spans="1:8" s="389" customFormat="1" ht="16.5" customHeight="1">
      <c r="A10" s="118">
        <f>+A9+1</f>
        <v>3</v>
      </c>
      <c r="B10" s="67" t="s">
        <v>62</v>
      </c>
      <c r="C10" s="203">
        <v>11</v>
      </c>
      <c r="D10" s="203">
        <v>11</v>
      </c>
      <c r="E10" s="203">
        <v>13600</v>
      </c>
      <c r="F10" s="398">
        <v>680000</v>
      </c>
      <c r="G10" s="203">
        <v>3394000</v>
      </c>
      <c r="H10" s="203">
        <v>5</v>
      </c>
    </row>
    <row r="11" spans="1:8" s="389" customFormat="1" ht="16.5" customHeight="1">
      <c r="A11" s="118">
        <v>4</v>
      </c>
      <c r="B11" s="67" t="s">
        <v>184</v>
      </c>
      <c r="C11" s="203">
        <v>1</v>
      </c>
      <c r="D11" s="399">
        <v>2.25</v>
      </c>
      <c r="E11" s="203">
        <v>0</v>
      </c>
      <c r="F11" s="400">
        <v>0</v>
      </c>
      <c r="G11" s="203">
        <v>45000</v>
      </c>
      <c r="H11" s="203">
        <v>0</v>
      </c>
    </row>
    <row r="12" spans="1:8" s="389" customFormat="1" ht="16.5" customHeight="1">
      <c r="A12" s="118">
        <f>+A11+1</f>
        <v>5</v>
      </c>
      <c r="B12" s="67" t="s">
        <v>58</v>
      </c>
      <c r="C12" s="67">
        <v>0</v>
      </c>
      <c r="D12" s="332">
        <v>0</v>
      </c>
      <c r="E12" s="203">
        <v>94538</v>
      </c>
      <c r="F12" s="401">
        <v>9453800</v>
      </c>
      <c r="G12" s="203">
        <v>5049000</v>
      </c>
      <c r="H12" s="207">
        <v>0</v>
      </c>
    </row>
    <row r="13" spans="1:8" s="389" customFormat="1" ht="16.5" customHeight="1">
      <c r="A13" s="67">
        <v>6</v>
      </c>
      <c r="B13" s="295" t="s">
        <v>157</v>
      </c>
      <c r="C13" s="192">
        <v>504</v>
      </c>
      <c r="D13" s="192">
        <v>2492.74</v>
      </c>
      <c r="E13" s="192">
        <v>305233</v>
      </c>
      <c r="F13" s="192">
        <v>91569900</v>
      </c>
      <c r="G13" s="213">
        <v>24877000</v>
      </c>
      <c r="H13" s="213">
        <v>5</v>
      </c>
    </row>
    <row r="14" spans="1:8" s="389" customFormat="1" ht="16.5" customHeight="1">
      <c r="A14" s="118"/>
      <c r="B14" s="67" t="s">
        <v>74</v>
      </c>
      <c r="C14" s="67"/>
      <c r="D14" s="332"/>
      <c r="E14" s="332"/>
      <c r="F14" s="67"/>
      <c r="G14" s="203">
        <v>6513000</v>
      </c>
      <c r="H14" s="207"/>
    </row>
    <row r="15" spans="1:8" s="389" customFormat="1" ht="16.5" customHeight="1">
      <c r="A15" s="118"/>
      <c r="B15" s="67" t="s">
        <v>48</v>
      </c>
      <c r="C15" s="67"/>
      <c r="D15" s="332"/>
      <c r="E15" s="332"/>
      <c r="F15" s="67"/>
      <c r="G15" s="402">
        <v>26155000</v>
      </c>
      <c r="H15" s="207"/>
    </row>
    <row r="16" spans="1:8" s="389" customFormat="1" ht="16.5" customHeight="1">
      <c r="A16" s="877" t="s">
        <v>49</v>
      </c>
      <c r="B16" s="878"/>
      <c r="C16" s="390">
        <f>SUM(C8:C15)</f>
        <v>792</v>
      </c>
      <c r="D16" s="390">
        <f>SUM(D8:D15)</f>
        <v>2860.4399999999996</v>
      </c>
      <c r="E16" s="390">
        <f>SUM(E8:E15)</f>
        <v>1360382</v>
      </c>
      <c r="F16" s="390">
        <f>SUM(F8:F15)</f>
        <v>1048714700</v>
      </c>
      <c r="G16" s="390">
        <f>SUM(G8:G15)</f>
        <v>206444000</v>
      </c>
      <c r="H16" s="390">
        <f>SUM(H8:H15)</f>
        <v>20</v>
      </c>
    </row>
    <row r="17" spans="1:8" s="389" customFormat="1" ht="16.5" customHeight="1">
      <c r="A17" s="404"/>
      <c r="B17" s="405"/>
      <c r="C17" s="405"/>
      <c r="D17" s="406"/>
      <c r="E17" s="405"/>
      <c r="F17" s="407"/>
      <c r="G17" s="407"/>
      <c r="H17" s="408"/>
    </row>
    <row r="18" spans="1:8" s="389" customFormat="1" ht="16.5" customHeight="1">
      <c r="A18" s="905" t="s">
        <v>91</v>
      </c>
      <c r="B18" s="905"/>
      <c r="C18" s="905"/>
      <c r="D18" s="905"/>
      <c r="E18" s="905"/>
      <c r="F18" s="905"/>
      <c r="G18" s="905"/>
      <c r="H18" s="905"/>
    </row>
    <row r="19" spans="1:8" s="389" customFormat="1" ht="16.5" customHeight="1">
      <c r="A19" s="879" t="s">
        <v>183</v>
      </c>
      <c r="B19" s="879" t="s">
        <v>3</v>
      </c>
      <c r="C19" s="879" t="s">
        <v>4</v>
      </c>
      <c r="D19" s="391" t="s">
        <v>5</v>
      </c>
      <c r="E19" s="392" t="s">
        <v>6</v>
      </c>
      <c r="F19" s="393" t="s">
        <v>7</v>
      </c>
      <c r="G19" s="393" t="s">
        <v>8</v>
      </c>
      <c r="H19" s="392" t="s">
        <v>9</v>
      </c>
    </row>
    <row r="20" spans="1:8" s="389" customFormat="1" ht="16.5" customHeight="1">
      <c r="A20" s="880"/>
      <c r="B20" s="880"/>
      <c r="C20" s="880"/>
      <c r="D20" s="333" t="s">
        <v>302</v>
      </c>
      <c r="E20" s="394" t="s">
        <v>78</v>
      </c>
      <c r="F20" s="395" t="s">
        <v>79</v>
      </c>
      <c r="G20" s="395" t="s">
        <v>79</v>
      </c>
      <c r="H20" s="334" t="s">
        <v>12</v>
      </c>
    </row>
    <row r="21" spans="1:8" s="389" customFormat="1" ht="16.5" customHeight="1">
      <c r="A21" s="118">
        <v>1</v>
      </c>
      <c r="B21" s="67" t="s">
        <v>61</v>
      </c>
      <c r="C21" s="67">
        <v>26</v>
      </c>
      <c r="D21" s="332">
        <v>16.95</v>
      </c>
      <c r="E21" s="67">
        <v>28129.75</v>
      </c>
      <c r="F21" s="207">
        <v>42194625</v>
      </c>
      <c r="G21" s="207">
        <v>4677000</v>
      </c>
      <c r="H21" s="118">
        <v>50</v>
      </c>
    </row>
    <row r="22" spans="1:8" s="389" customFormat="1" ht="16.5" customHeight="1">
      <c r="A22" s="118">
        <f>+A21+1</f>
        <v>2</v>
      </c>
      <c r="B22" s="67" t="s">
        <v>57</v>
      </c>
      <c r="C22" s="67">
        <v>2</v>
      </c>
      <c r="D22" s="332">
        <v>4</v>
      </c>
      <c r="E22" s="67">
        <v>4481.25</v>
      </c>
      <c r="F22" s="207">
        <v>8066250</v>
      </c>
      <c r="G22" s="207">
        <v>678000</v>
      </c>
      <c r="H22" s="118">
        <v>5</v>
      </c>
    </row>
    <row r="23" spans="1:8" s="389" customFormat="1" ht="16.5" customHeight="1">
      <c r="A23" s="118">
        <v>3</v>
      </c>
      <c r="B23" s="67" t="s">
        <v>145</v>
      </c>
      <c r="C23" s="67">
        <v>175</v>
      </c>
      <c r="D23" s="332">
        <v>168</v>
      </c>
      <c r="E23" s="67">
        <v>25993278</v>
      </c>
      <c r="F23" s="207">
        <v>6498319500</v>
      </c>
      <c r="G23" s="207">
        <v>39432000</v>
      </c>
      <c r="H23" s="118">
        <v>750</v>
      </c>
    </row>
    <row r="24" spans="1:8" s="389" customFormat="1" ht="16.5" customHeight="1">
      <c r="A24" s="118">
        <v>4</v>
      </c>
      <c r="B24" s="67" t="s">
        <v>67</v>
      </c>
      <c r="C24" s="67">
        <v>1</v>
      </c>
      <c r="D24" s="332">
        <v>1</v>
      </c>
      <c r="E24" s="67">
        <v>0</v>
      </c>
      <c r="F24" s="207">
        <v>0</v>
      </c>
      <c r="G24" s="207">
        <v>82000</v>
      </c>
      <c r="H24" s="118">
        <v>0</v>
      </c>
    </row>
    <row r="25" spans="1:8" s="389" customFormat="1" ht="16.5" customHeight="1">
      <c r="A25" s="118">
        <v>5</v>
      </c>
      <c r="B25" s="67" t="s">
        <v>186</v>
      </c>
      <c r="C25" s="67">
        <v>0</v>
      </c>
      <c r="D25" s="332">
        <v>0</v>
      </c>
      <c r="E25" s="67">
        <v>2845741</v>
      </c>
      <c r="F25" s="207">
        <v>626063020</v>
      </c>
      <c r="G25" s="207">
        <v>1949000</v>
      </c>
      <c r="H25" s="118">
        <v>40</v>
      </c>
    </row>
    <row r="26" spans="1:8" s="389" customFormat="1" ht="16.5" customHeight="1">
      <c r="A26" s="118">
        <v>6</v>
      </c>
      <c r="B26" s="67" t="s">
        <v>132</v>
      </c>
      <c r="C26" s="67">
        <v>0</v>
      </c>
      <c r="D26" s="332">
        <v>0</v>
      </c>
      <c r="E26" s="67">
        <v>263025</v>
      </c>
      <c r="F26" s="207">
        <v>315630000</v>
      </c>
      <c r="G26" s="207">
        <v>6484000</v>
      </c>
      <c r="H26" s="118">
        <v>120</v>
      </c>
    </row>
    <row r="27" spans="1:8" s="389" customFormat="1" ht="16.5" customHeight="1">
      <c r="A27" s="118">
        <v>7</v>
      </c>
      <c r="B27" s="299" t="s">
        <v>162</v>
      </c>
      <c r="C27" s="67">
        <v>269</v>
      </c>
      <c r="D27" s="332">
        <v>1376.47</v>
      </c>
      <c r="E27" s="67">
        <v>224616</v>
      </c>
      <c r="F27" s="207">
        <v>90392400</v>
      </c>
      <c r="G27" s="207">
        <v>18741708</v>
      </c>
      <c r="H27" s="118">
        <v>931</v>
      </c>
    </row>
    <row r="28" spans="1:8" s="389" customFormat="1" ht="16.5" customHeight="1">
      <c r="A28" s="118">
        <v>8</v>
      </c>
      <c r="B28" s="299" t="s">
        <v>64</v>
      </c>
      <c r="C28" s="67">
        <v>0</v>
      </c>
      <c r="D28" s="332">
        <v>0</v>
      </c>
      <c r="E28" s="67">
        <v>578209</v>
      </c>
      <c r="F28" s="207">
        <v>20237315</v>
      </c>
      <c r="G28" s="207">
        <v>2023732</v>
      </c>
      <c r="H28" s="118">
        <v>25</v>
      </c>
    </row>
    <row r="29" spans="1:8" s="389" customFormat="1" ht="16.5" customHeight="1">
      <c r="A29" s="118"/>
      <c r="B29" s="67" t="s">
        <v>74</v>
      </c>
      <c r="C29" s="67"/>
      <c r="D29" s="332"/>
      <c r="E29" s="67"/>
      <c r="F29" s="207"/>
      <c r="G29" s="207">
        <v>22116000</v>
      </c>
      <c r="H29" s="118"/>
    </row>
    <row r="30" spans="1:8" s="389" customFormat="1" ht="16.5" customHeight="1">
      <c r="A30" s="118"/>
      <c r="B30" s="67" t="s">
        <v>48</v>
      </c>
      <c r="C30" s="67"/>
      <c r="D30" s="332"/>
      <c r="E30" s="335"/>
      <c r="F30" s="207"/>
      <c r="G30" s="207">
        <v>13970198</v>
      </c>
      <c r="H30" s="118"/>
    </row>
    <row r="31" spans="1:8" s="389" customFormat="1" ht="16.5" customHeight="1">
      <c r="A31" s="877" t="s">
        <v>49</v>
      </c>
      <c r="B31" s="878"/>
      <c r="C31" s="409">
        <f>SUM(C21:C30)</f>
        <v>473</v>
      </c>
      <c r="D31" s="409">
        <f>SUM(D21:D30)</f>
        <v>1566.42</v>
      </c>
      <c r="E31" s="409">
        <f>SUM(E21:E30)</f>
        <v>29937480</v>
      </c>
      <c r="F31" s="409">
        <f>SUM(F21:F30)</f>
        <v>7600903110</v>
      </c>
      <c r="G31" s="409">
        <f>SUM(G21:G30)</f>
        <v>110153638</v>
      </c>
      <c r="H31" s="409">
        <f>SUM(H21:H30)</f>
        <v>1921</v>
      </c>
    </row>
    <row r="32" spans="1:8" s="389" customFormat="1" ht="16.5" customHeight="1">
      <c r="A32" s="404"/>
      <c r="B32" s="410"/>
      <c r="C32" s="410"/>
      <c r="D32" s="411"/>
      <c r="E32" s="411"/>
      <c r="F32" s="412"/>
      <c r="G32" s="412"/>
      <c r="H32" s="408"/>
    </row>
    <row r="33" spans="1:8" s="389" customFormat="1" ht="16.5" customHeight="1">
      <c r="A33" s="882" t="s">
        <v>85</v>
      </c>
      <c r="B33" s="882"/>
      <c r="C33" s="882"/>
      <c r="D33" s="882"/>
      <c r="E33" s="882"/>
      <c r="F33" s="882"/>
      <c r="G33" s="882"/>
      <c r="H33" s="882"/>
    </row>
    <row r="34" spans="1:8" s="389" customFormat="1" ht="16.5" customHeight="1">
      <c r="A34" s="879" t="s">
        <v>183</v>
      </c>
      <c r="B34" s="879" t="s">
        <v>3</v>
      </c>
      <c r="C34" s="879" t="s">
        <v>4</v>
      </c>
      <c r="D34" s="391" t="s">
        <v>5</v>
      </c>
      <c r="E34" s="392" t="s">
        <v>6</v>
      </c>
      <c r="F34" s="393" t="s">
        <v>7</v>
      </c>
      <c r="G34" s="393" t="s">
        <v>8</v>
      </c>
      <c r="H34" s="392" t="s">
        <v>9</v>
      </c>
    </row>
    <row r="35" spans="1:8" s="389" customFormat="1" ht="16.5" customHeight="1">
      <c r="A35" s="880"/>
      <c r="B35" s="880"/>
      <c r="C35" s="880"/>
      <c r="D35" s="333" t="s">
        <v>302</v>
      </c>
      <c r="E35" s="333" t="s">
        <v>78</v>
      </c>
      <c r="F35" s="395" t="s">
        <v>79</v>
      </c>
      <c r="G35" s="395" t="s">
        <v>79</v>
      </c>
      <c r="H35" s="334" t="s">
        <v>12</v>
      </c>
    </row>
    <row r="36" spans="1:8" s="389" customFormat="1" ht="16.5" customHeight="1">
      <c r="A36" s="250">
        <v>1</v>
      </c>
      <c r="B36" s="67" t="s">
        <v>61</v>
      </c>
      <c r="C36" s="67">
        <v>73</v>
      </c>
      <c r="D36" s="67">
        <v>131.1174</v>
      </c>
      <c r="E36" s="67">
        <v>1950170</v>
      </c>
      <c r="F36" s="207">
        <v>1140983300</v>
      </c>
      <c r="G36" s="207">
        <v>175797000</v>
      </c>
      <c r="H36" s="67">
        <v>550</v>
      </c>
    </row>
    <row r="37" spans="1:8" s="389" customFormat="1" ht="16.5" customHeight="1">
      <c r="A37" s="67">
        <v>2</v>
      </c>
      <c r="B37" s="67" t="s">
        <v>62</v>
      </c>
      <c r="C37" s="67">
        <v>146</v>
      </c>
      <c r="D37" s="67">
        <v>144.8932</v>
      </c>
      <c r="E37" s="67">
        <v>2875372</v>
      </c>
      <c r="F37" s="207">
        <v>1293917400</v>
      </c>
      <c r="G37" s="207">
        <v>110842184</v>
      </c>
      <c r="H37" s="67">
        <v>1150</v>
      </c>
    </row>
    <row r="38" spans="1:8" s="389" customFormat="1" ht="16.5" customHeight="1">
      <c r="A38" s="67">
        <v>3</v>
      </c>
      <c r="B38" s="67" t="s">
        <v>57</v>
      </c>
      <c r="C38" s="67">
        <v>1</v>
      </c>
      <c r="D38" s="67">
        <v>4</v>
      </c>
      <c r="E38" s="67">
        <v>12566</v>
      </c>
      <c r="F38" s="207">
        <v>8796200</v>
      </c>
      <c r="G38" s="207">
        <v>1267000</v>
      </c>
      <c r="H38" s="67">
        <v>10</v>
      </c>
    </row>
    <row r="39" spans="1:8" s="389" customFormat="1" ht="16.5" customHeight="1">
      <c r="A39" s="250">
        <v>4</v>
      </c>
      <c r="B39" s="67" t="s">
        <v>187</v>
      </c>
      <c r="C39" s="67">
        <v>1</v>
      </c>
      <c r="D39" s="67">
        <v>4.92</v>
      </c>
      <c r="E39" s="67">
        <v>0</v>
      </c>
      <c r="F39" s="207">
        <v>0</v>
      </c>
      <c r="G39" s="207">
        <v>150000</v>
      </c>
      <c r="H39" s="67">
        <v>0</v>
      </c>
    </row>
    <row r="40" spans="1:8" s="389" customFormat="1" ht="16.5" customHeight="1">
      <c r="A40" s="67">
        <v>5</v>
      </c>
      <c r="B40" s="67" t="s">
        <v>54</v>
      </c>
      <c r="C40" s="67">
        <v>1</v>
      </c>
      <c r="D40" s="67">
        <v>1</v>
      </c>
      <c r="E40" s="67">
        <v>0</v>
      </c>
      <c r="F40" s="207">
        <v>0</v>
      </c>
      <c r="G40" s="207">
        <v>77000</v>
      </c>
      <c r="H40" s="67">
        <v>0</v>
      </c>
    </row>
    <row r="41" spans="1:8" s="389" customFormat="1" ht="16.5" customHeight="1">
      <c r="A41" s="67">
        <v>6</v>
      </c>
      <c r="B41" s="67" t="s">
        <v>53</v>
      </c>
      <c r="C41" s="67">
        <v>0</v>
      </c>
      <c r="D41" s="67">
        <v>0</v>
      </c>
      <c r="E41" s="67">
        <v>1204000</v>
      </c>
      <c r="F41" s="207">
        <v>1444800000</v>
      </c>
      <c r="G41" s="207">
        <v>36334250</v>
      </c>
      <c r="H41" s="67">
        <v>1360</v>
      </c>
    </row>
    <row r="42" spans="1:8" s="389" customFormat="1" ht="16.5" customHeight="1">
      <c r="A42" s="250">
        <v>7</v>
      </c>
      <c r="B42" s="67" t="s">
        <v>58</v>
      </c>
      <c r="C42" s="67">
        <v>1</v>
      </c>
      <c r="D42" s="67">
        <v>1096.56</v>
      </c>
      <c r="E42" s="67">
        <v>117960</v>
      </c>
      <c r="F42" s="207">
        <v>41286000</v>
      </c>
      <c r="G42" s="207">
        <v>10042824</v>
      </c>
      <c r="H42" s="67">
        <v>445</v>
      </c>
    </row>
    <row r="43" spans="1:8" s="389" customFormat="1" ht="16.5" customHeight="1">
      <c r="A43" s="67">
        <v>8</v>
      </c>
      <c r="B43" s="295" t="s">
        <v>162</v>
      </c>
      <c r="C43" s="67">
        <v>1</v>
      </c>
      <c r="D43" s="67">
        <v>4</v>
      </c>
      <c r="E43" s="67">
        <v>0</v>
      </c>
      <c r="F43" s="207">
        <v>0</v>
      </c>
      <c r="G43" s="207">
        <v>74000</v>
      </c>
      <c r="H43" s="67">
        <v>0</v>
      </c>
    </row>
    <row r="44" spans="1:8" s="389" customFormat="1" ht="16.5" customHeight="1">
      <c r="A44" s="67">
        <v>9</v>
      </c>
      <c r="B44" s="299" t="s">
        <v>43</v>
      </c>
      <c r="C44" s="324">
        <v>2</v>
      </c>
      <c r="D44" s="67">
        <v>8.5025</v>
      </c>
      <c r="E44" s="67">
        <v>19220.83</v>
      </c>
      <c r="F44" s="207">
        <v>6727290.5</v>
      </c>
      <c r="G44" s="207">
        <v>1699000</v>
      </c>
      <c r="H44" s="67">
        <v>5</v>
      </c>
    </row>
    <row r="45" spans="1:8" s="389" customFormat="1" ht="16.5" customHeight="1">
      <c r="A45" s="250">
        <v>10</v>
      </c>
      <c r="B45" s="299" t="s">
        <v>45</v>
      </c>
      <c r="C45" s="324">
        <v>1</v>
      </c>
      <c r="D45" s="67">
        <v>20</v>
      </c>
      <c r="E45" s="207">
        <v>1528.77</v>
      </c>
      <c r="F45" s="207">
        <v>382192.5</v>
      </c>
      <c r="G45" s="207">
        <v>180000</v>
      </c>
      <c r="H45" s="67">
        <v>6</v>
      </c>
    </row>
    <row r="46" spans="1:8" s="389" customFormat="1" ht="16.5" customHeight="1">
      <c r="A46" s="250"/>
      <c r="B46" s="250" t="s">
        <v>74</v>
      </c>
      <c r="C46" s="67"/>
      <c r="D46" s="335"/>
      <c r="E46" s="335"/>
      <c r="F46" s="207"/>
      <c r="G46" s="207">
        <v>43763000</v>
      </c>
      <c r="H46" s="67"/>
    </row>
    <row r="47" spans="1:8" s="389" customFormat="1" ht="16.5" customHeight="1">
      <c r="A47" s="67"/>
      <c r="B47" s="377" t="s">
        <v>48</v>
      </c>
      <c r="C47" s="67"/>
      <c r="D47" s="335"/>
      <c r="E47" s="335"/>
      <c r="F47" s="207"/>
      <c r="G47" s="207">
        <v>77073742</v>
      </c>
      <c r="H47" s="67"/>
    </row>
    <row r="48" spans="1:8" s="389" customFormat="1" ht="16.5" customHeight="1">
      <c r="A48" s="877" t="s">
        <v>49</v>
      </c>
      <c r="B48" s="878"/>
      <c r="C48" s="390">
        <f>SUM(C36:C47)</f>
        <v>227</v>
      </c>
      <c r="D48" s="390">
        <f>SUM(D36:D47)</f>
        <v>1414.9931000000001</v>
      </c>
      <c r="E48" s="390">
        <f>SUM(E36:E47)</f>
        <v>6180817.6</v>
      </c>
      <c r="F48" s="390">
        <f>SUM(F36:F47)</f>
        <v>3936892383</v>
      </c>
      <c r="G48" s="390">
        <f>SUM(G36:G47)</f>
        <v>457300000</v>
      </c>
      <c r="H48" s="390">
        <f>SUM(H36:H47)</f>
        <v>3526</v>
      </c>
    </row>
    <row r="49" spans="1:8" s="389" customFormat="1" ht="16.5" customHeight="1">
      <c r="A49" s="413"/>
      <c r="B49" s="414"/>
      <c r="C49" s="414"/>
      <c r="D49" s="415"/>
      <c r="E49" s="414"/>
      <c r="F49" s="416"/>
      <c r="G49" s="416"/>
      <c r="H49" s="417"/>
    </row>
    <row r="50" spans="1:8" s="389" customFormat="1" ht="16.5" customHeight="1">
      <c r="A50" s="909" t="s">
        <v>144</v>
      </c>
      <c r="B50" s="909"/>
      <c r="C50" s="909"/>
      <c r="D50" s="909"/>
      <c r="E50" s="909"/>
      <c r="F50" s="909"/>
      <c r="G50" s="909"/>
      <c r="H50" s="909"/>
    </row>
    <row r="51" spans="1:8" s="389" customFormat="1" ht="16.5" customHeight="1">
      <c r="A51" s="879" t="s">
        <v>183</v>
      </c>
      <c r="B51" s="879" t="s">
        <v>3</v>
      </c>
      <c r="C51" s="879" t="s">
        <v>4</v>
      </c>
      <c r="D51" s="391" t="s">
        <v>5</v>
      </c>
      <c r="E51" s="392" t="s">
        <v>6</v>
      </c>
      <c r="F51" s="393" t="s">
        <v>7</v>
      </c>
      <c r="G51" s="393" t="s">
        <v>8</v>
      </c>
      <c r="H51" s="392" t="s">
        <v>9</v>
      </c>
    </row>
    <row r="52" spans="1:8" s="389" customFormat="1" ht="16.5" customHeight="1">
      <c r="A52" s="880"/>
      <c r="B52" s="880"/>
      <c r="C52" s="880"/>
      <c r="D52" s="333" t="s">
        <v>302</v>
      </c>
      <c r="E52" s="333" t="s">
        <v>78</v>
      </c>
      <c r="F52" s="395" t="s">
        <v>79</v>
      </c>
      <c r="G52" s="395" t="s">
        <v>79</v>
      </c>
      <c r="H52" s="334" t="s">
        <v>12</v>
      </c>
    </row>
    <row r="53" spans="1:8" s="389" customFormat="1" ht="16.5" customHeight="1">
      <c r="A53" s="118">
        <v>1</v>
      </c>
      <c r="B53" s="67" t="s">
        <v>61</v>
      </c>
      <c r="C53" s="67">
        <v>7</v>
      </c>
      <c r="D53" s="67">
        <v>27</v>
      </c>
      <c r="E53" s="206">
        <v>3385</v>
      </c>
      <c r="F53" s="67">
        <v>10155000</v>
      </c>
      <c r="G53" s="207">
        <v>3010000</v>
      </c>
      <c r="H53" s="207">
        <v>146</v>
      </c>
    </row>
    <row r="54" spans="1:8" s="389" customFormat="1" ht="16.5" customHeight="1">
      <c r="A54" s="118">
        <f>+A53+1</f>
        <v>2</v>
      </c>
      <c r="B54" s="67" t="s">
        <v>70</v>
      </c>
      <c r="C54" s="67">
        <v>15</v>
      </c>
      <c r="D54" s="67">
        <v>14.99</v>
      </c>
      <c r="E54" s="206">
        <v>1056610</v>
      </c>
      <c r="F54" s="67">
        <v>1352460800</v>
      </c>
      <c r="G54" s="207">
        <v>153473660</v>
      </c>
      <c r="H54" s="207">
        <v>5280</v>
      </c>
    </row>
    <row r="55" spans="1:8" s="389" customFormat="1" ht="16.5" customHeight="1">
      <c r="A55" s="118">
        <v>3</v>
      </c>
      <c r="B55" s="67" t="s">
        <v>62</v>
      </c>
      <c r="C55" s="191">
        <v>61</v>
      </c>
      <c r="D55" s="191">
        <v>61</v>
      </c>
      <c r="E55" s="211">
        <v>1050980</v>
      </c>
      <c r="F55" s="191">
        <v>210196000</v>
      </c>
      <c r="G55" s="338">
        <v>102480728</v>
      </c>
      <c r="H55" s="338">
        <v>9180</v>
      </c>
    </row>
    <row r="56" spans="1:8" s="389" customFormat="1" ht="16.5" customHeight="1">
      <c r="A56" s="118">
        <v>4</v>
      </c>
      <c r="B56" s="301" t="s">
        <v>318</v>
      </c>
      <c r="C56" s="143">
        <v>0</v>
      </c>
      <c r="D56" s="143">
        <v>0</v>
      </c>
      <c r="E56" s="213">
        <v>41280</v>
      </c>
      <c r="F56" s="143">
        <v>7224000</v>
      </c>
      <c r="G56" s="236">
        <v>2580340</v>
      </c>
      <c r="H56" s="236">
        <v>2460</v>
      </c>
    </row>
    <row r="57" spans="1:8" s="389" customFormat="1" ht="16.5" customHeight="1">
      <c r="A57" s="118">
        <v>5</v>
      </c>
      <c r="B57" s="67" t="s">
        <v>188</v>
      </c>
      <c r="C57" s="339">
        <v>0</v>
      </c>
      <c r="D57" s="340">
        <v>0</v>
      </c>
      <c r="E57" s="336">
        <v>180400</v>
      </c>
      <c r="F57" s="250">
        <v>22550000</v>
      </c>
      <c r="G57" s="341">
        <v>820850</v>
      </c>
      <c r="H57" s="341">
        <v>1511</v>
      </c>
    </row>
    <row r="58" spans="1:8" s="389" customFormat="1" ht="16.5" customHeight="1">
      <c r="A58" s="118">
        <v>6</v>
      </c>
      <c r="B58" s="67" t="s">
        <v>64</v>
      </c>
      <c r="C58" s="301">
        <v>0</v>
      </c>
      <c r="D58" s="143">
        <v>0</v>
      </c>
      <c r="E58" s="337">
        <v>48900</v>
      </c>
      <c r="F58" s="67">
        <v>2200500</v>
      </c>
      <c r="G58" s="338">
        <v>1349160</v>
      </c>
      <c r="H58" s="207">
        <v>610</v>
      </c>
    </row>
    <row r="59" spans="1:8" s="389" customFormat="1" ht="16.5" customHeight="1">
      <c r="A59" s="118"/>
      <c r="B59" s="67" t="s">
        <v>74</v>
      </c>
      <c r="C59" s="301"/>
      <c r="D59" s="342"/>
      <c r="E59" s="337"/>
      <c r="F59" s="301"/>
      <c r="G59" s="309">
        <v>8241660</v>
      </c>
      <c r="H59" s="329"/>
    </row>
    <row r="60" spans="1:8" s="389" customFormat="1" ht="16.5" customHeight="1">
      <c r="A60" s="118"/>
      <c r="B60" s="67" t="s">
        <v>48</v>
      </c>
      <c r="C60" s="301"/>
      <c r="D60" s="342"/>
      <c r="E60" s="337"/>
      <c r="F60" s="301"/>
      <c r="G60" s="309">
        <v>4431602</v>
      </c>
      <c r="H60" s="329"/>
    </row>
    <row r="61" spans="1:8" s="389" customFormat="1" ht="16.5" customHeight="1">
      <c r="A61" s="877" t="s">
        <v>49</v>
      </c>
      <c r="B61" s="878"/>
      <c r="C61" s="390">
        <f>SUM(C53:C60)</f>
        <v>83</v>
      </c>
      <c r="D61" s="390">
        <f>SUM(D53:D60)</f>
        <v>102.99000000000001</v>
      </c>
      <c r="E61" s="390">
        <f>SUM(E53:E60)</f>
        <v>2381555</v>
      </c>
      <c r="F61" s="390">
        <f>SUM(F53:F60)</f>
        <v>1604786300</v>
      </c>
      <c r="G61" s="390">
        <f>SUM(G53:G60)</f>
        <v>276388000</v>
      </c>
      <c r="H61" s="390">
        <f>SUM(H53:H60)</f>
        <v>19187</v>
      </c>
    </row>
    <row r="62" spans="1:8" s="389" customFormat="1" ht="16.5" customHeight="1">
      <c r="A62" s="418"/>
      <c r="B62" s="419"/>
      <c r="C62" s="419"/>
      <c r="D62" s="420"/>
      <c r="E62" s="420"/>
      <c r="F62" s="421"/>
      <c r="G62" s="421"/>
      <c r="H62" s="422"/>
    </row>
    <row r="63" spans="1:8" s="389" customFormat="1" ht="16.5" customHeight="1">
      <c r="A63" s="882" t="s">
        <v>149</v>
      </c>
      <c r="B63" s="882"/>
      <c r="C63" s="882"/>
      <c r="D63" s="882"/>
      <c r="E63" s="882"/>
      <c r="F63" s="882"/>
      <c r="G63" s="882"/>
      <c r="H63" s="882"/>
    </row>
    <row r="64" spans="1:8" s="389" customFormat="1" ht="16.5" customHeight="1">
      <c r="A64" s="879" t="s">
        <v>183</v>
      </c>
      <c r="B64" s="879" t="s">
        <v>3</v>
      </c>
      <c r="C64" s="879" t="s">
        <v>4</v>
      </c>
      <c r="D64" s="391" t="s">
        <v>5</v>
      </c>
      <c r="E64" s="392" t="s">
        <v>6</v>
      </c>
      <c r="F64" s="393" t="s">
        <v>7</v>
      </c>
      <c r="G64" s="393" t="s">
        <v>8</v>
      </c>
      <c r="H64" s="392" t="s">
        <v>9</v>
      </c>
    </row>
    <row r="65" spans="1:8" s="389" customFormat="1" ht="16.5" customHeight="1">
      <c r="A65" s="880"/>
      <c r="B65" s="880"/>
      <c r="C65" s="880"/>
      <c r="D65" s="333" t="s">
        <v>302</v>
      </c>
      <c r="E65" s="333" t="s">
        <v>78</v>
      </c>
      <c r="F65" s="395" t="s">
        <v>79</v>
      </c>
      <c r="G65" s="395" t="s">
        <v>79</v>
      </c>
      <c r="H65" s="334" t="s">
        <v>12</v>
      </c>
    </row>
    <row r="66" spans="1:8" s="389" customFormat="1" ht="16.5" customHeight="1">
      <c r="A66" s="118">
        <v>1</v>
      </c>
      <c r="B66" s="67" t="s">
        <v>61</v>
      </c>
      <c r="C66" s="118">
        <v>93</v>
      </c>
      <c r="D66" s="332">
        <v>140</v>
      </c>
      <c r="E66" s="67">
        <v>760416.66</v>
      </c>
      <c r="F66" s="207">
        <v>1140618990</v>
      </c>
      <c r="G66" s="207">
        <v>209772000</v>
      </c>
      <c r="H66" s="118">
        <v>1000</v>
      </c>
    </row>
    <row r="67" spans="1:8" s="389" customFormat="1" ht="16.5" customHeight="1">
      <c r="A67" s="118">
        <f>+A66+1</f>
        <v>2</v>
      </c>
      <c r="B67" s="67" t="s">
        <v>59</v>
      </c>
      <c r="C67" s="67">
        <v>6</v>
      </c>
      <c r="D67" s="67">
        <v>6</v>
      </c>
      <c r="E67" s="206">
        <v>0</v>
      </c>
      <c r="F67" s="67">
        <v>0</v>
      </c>
      <c r="G67" s="207">
        <v>963000</v>
      </c>
      <c r="H67" s="207">
        <v>0</v>
      </c>
    </row>
    <row r="68" spans="1:8" s="389" customFormat="1" ht="16.5" customHeight="1">
      <c r="A68" s="118">
        <f>+A67+1</f>
        <v>3</v>
      </c>
      <c r="B68" s="67" t="s">
        <v>62</v>
      </c>
      <c r="C68" s="67">
        <v>26</v>
      </c>
      <c r="D68" s="67">
        <v>26</v>
      </c>
      <c r="E68" s="206">
        <v>750261.17</v>
      </c>
      <c r="F68" s="67">
        <v>150052234</v>
      </c>
      <c r="G68" s="207">
        <v>17256000</v>
      </c>
      <c r="H68" s="207">
        <v>250</v>
      </c>
    </row>
    <row r="69" spans="1:8" s="389" customFormat="1" ht="16.5" customHeight="1">
      <c r="A69" s="118">
        <f>+A68+1</f>
        <v>4</v>
      </c>
      <c r="B69" s="67" t="s">
        <v>58</v>
      </c>
      <c r="C69" s="67">
        <v>0</v>
      </c>
      <c r="D69" s="67">
        <v>0</v>
      </c>
      <c r="E69" s="206">
        <v>0</v>
      </c>
      <c r="F69" s="67">
        <v>0</v>
      </c>
      <c r="G69" s="207">
        <v>0</v>
      </c>
      <c r="H69" s="207">
        <v>0</v>
      </c>
    </row>
    <row r="70" spans="1:8" s="389" customFormat="1" ht="16.5" customHeight="1">
      <c r="A70" s="118">
        <f>+A69+1</f>
        <v>5</v>
      </c>
      <c r="B70" s="67" t="s">
        <v>53</v>
      </c>
      <c r="C70" s="67">
        <v>0</v>
      </c>
      <c r="D70" s="67">
        <v>0</v>
      </c>
      <c r="E70" s="206">
        <v>18640</v>
      </c>
      <c r="F70" s="110">
        <v>932000</v>
      </c>
      <c r="G70" s="207">
        <v>466000</v>
      </c>
      <c r="H70" s="207">
        <v>100</v>
      </c>
    </row>
    <row r="71" spans="1:8" s="389" customFormat="1" ht="16.5" customHeight="1">
      <c r="A71" s="118">
        <f>+A70+1</f>
        <v>6</v>
      </c>
      <c r="B71" s="299" t="s">
        <v>26</v>
      </c>
      <c r="C71" s="67">
        <v>1</v>
      </c>
      <c r="D71" s="67">
        <v>71.3229</v>
      </c>
      <c r="E71" s="343">
        <v>6532</v>
      </c>
      <c r="F71" s="110">
        <v>1306400</v>
      </c>
      <c r="G71" s="329">
        <v>609000</v>
      </c>
      <c r="H71" s="207">
        <v>20</v>
      </c>
    </row>
    <row r="72" spans="1:8" s="389" customFormat="1" ht="16.5" customHeight="1">
      <c r="A72" s="118">
        <f>+A71+1</f>
        <v>7</v>
      </c>
      <c r="B72" s="299" t="s">
        <v>45</v>
      </c>
      <c r="C72" s="67">
        <v>1</v>
      </c>
      <c r="D72" s="67">
        <v>63.3866</v>
      </c>
      <c r="E72" s="343">
        <v>0</v>
      </c>
      <c r="F72" s="110">
        <v>0</v>
      </c>
      <c r="G72" s="329">
        <v>0</v>
      </c>
      <c r="H72" s="207">
        <v>0</v>
      </c>
    </row>
    <row r="73" spans="1:8" s="389" customFormat="1" ht="16.5" customHeight="1">
      <c r="A73" s="118"/>
      <c r="B73" s="67" t="s">
        <v>74</v>
      </c>
      <c r="C73" s="67"/>
      <c r="D73" s="206"/>
      <c r="E73" s="206"/>
      <c r="F73" s="250"/>
      <c r="G73" s="207">
        <v>69952000</v>
      </c>
      <c r="H73" s="207"/>
    </row>
    <row r="74" spans="1:8" s="389" customFormat="1" ht="16.5" customHeight="1">
      <c r="A74" s="118"/>
      <c r="B74" s="67" t="s">
        <v>48</v>
      </c>
      <c r="C74" s="67"/>
      <c r="D74" s="206"/>
      <c r="E74" s="206"/>
      <c r="F74" s="67"/>
      <c r="G74" s="207">
        <v>10377000</v>
      </c>
      <c r="H74" s="207"/>
    </row>
    <row r="75" spans="1:8" s="389" customFormat="1" ht="16.5" customHeight="1">
      <c r="A75" s="877" t="s">
        <v>49</v>
      </c>
      <c r="B75" s="878"/>
      <c r="C75" s="423">
        <f>SUM(C66:C74)</f>
        <v>127</v>
      </c>
      <c r="D75" s="423">
        <f>SUM(D66:D74)</f>
        <v>306.7095</v>
      </c>
      <c r="E75" s="423">
        <f>SUM(E66:E74)</f>
        <v>1535849.83</v>
      </c>
      <c r="F75" s="423">
        <f>SUM(F66:F74)</f>
        <v>1292909624</v>
      </c>
      <c r="G75" s="423">
        <f>SUM(G66:G74)</f>
        <v>309395000</v>
      </c>
      <c r="H75" s="423">
        <f>SUM(H66:H74)</f>
        <v>1370</v>
      </c>
    </row>
    <row r="76" spans="1:8" s="389" customFormat="1" ht="16.5" customHeight="1">
      <c r="A76" s="418"/>
      <c r="B76" s="419"/>
      <c r="C76" s="419"/>
      <c r="D76" s="420"/>
      <c r="E76" s="420"/>
      <c r="F76" s="421"/>
      <c r="G76" s="421"/>
      <c r="H76" s="422"/>
    </row>
    <row r="77" spans="1:8" s="389" customFormat="1" ht="16.5" customHeight="1">
      <c r="A77" s="404"/>
      <c r="B77" s="410"/>
      <c r="C77" s="410"/>
      <c r="D77" s="411"/>
      <c r="E77" s="411"/>
      <c r="F77" s="412"/>
      <c r="G77" s="412"/>
      <c r="H77" s="408"/>
    </row>
    <row r="78" spans="1:8" s="389" customFormat="1" ht="16.5" customHeight="1">
      <c r="A78" s="852" t="s">
        <v>139</v>
      </c>
      <c r="B78" s="852"/>
      <c r="C78" s="852"/>
      <c r="D78" s="852"/>
      <c r="E78" s="852"/>
      <c r="F78" s="852"/>
      <c r="G78" s="852"/>
      <c r="H78" s="852"/>
    </row>
    <row r="79" spans="1:8" s="389" customFormat="1" ht="16.5" customHeight="1">
      <c r="A79" s="906" t="s">
        <v>183</v>
      </c>
      <c r="B79" s="906" t="s">
        <v>3</v>
      </c>
      <c r="C79" s="906" t="s">
        <v>4</v>
      </c>
      <c r="D79" s="641" t="s">
        <v>5</v>
      </c>
      <c r="E79" s="642" t="s">
        <v>6</v>
      </c>
      <c r="F79" s="643" t="s">
        <v>7</v>
      </c>
      <c r="G79" s="643" t="s">
        <v>8</v>
      </c>
      <c r="H79" s="642" t="s">
        <v>9</v>
      </c>
    </row>
    <row r="80" spans="1:8" s="389" customFormat="1" ht="16.5" customHeight="1">
      <c r="A80" s="907"/>
      <c r="B80" s="907"/>
      <c r="C80" s="907"/>
      <c r="D80" s="644" t="s">
        <v>302</v>
      </c>
      <c r="E80" s="645" t="s">
        <v>78</v>
      </c>
      <c r="F80" s="646" t="s">
        <v>79</v>
      </c>
      <c r="G80" s="646" t="s">
        <v>79</v>
      </c>
      <c r="H80" s="647" t="s">
        <v>12</v>
      </c>
    </row>
    <row r="81" spans="1:8" s="389" customFormat="1" ht="16.5" customHeight="1">
      <c r="A81" s="110">
        <v>1</v>
      </c>
      <c r="B81" s="143" t="s">
        <v>62</v>
      </c>
      <c r="C81" s="192">
        <v>41</v>
      </c>
      <c r="D81" s="192">
        <v>41</v>
      </c>
      <c r="E81" s="424">
        <v>858784</v>
      </c>
      <c r="F81" s="213">
        <v>154581120</v>
      </c>
      <c r="G81" s="268">
        <v>39421000</v>
      </c>
      <c r="H81" s="192">
        <v>410</v>
      </c>
    </row>
    <row r="82" spans="1:8" s="389" customFormat="1" ht="16.5" customHeight="1">
      <c r="A82" s="110">
        <v>2</v>
      </c>
      <c r="B82" s="143" t="s">
        <v>70</v>
      </c>
      <c r="C82" s="192">
        <v>2</v>
      </c>
      <c r="D82" s="192">
        <v>2</v>
      </c>
      <c r="E82" s="424">
        <v>1485</v>
      </c>
      <c r="F82" s="213">
        <v>1188000</v>
      </c>
      <c r="G82" s="268">
        <v>18000</v>
      </c>
      <c r="H82" s="192">
        <v>10</v>
      </c>
    </row>
    <row r="83" spans="1:8" s="389" customFormat="1" ht="16.5" customHeight="1">
      <c r="A83" s="110">
        <v>3</v>
      </c>
      <c r="B83" s="143" t="s">
        <v>58</v>
      </c>
      <c r="C83" s="192">
        <v>1</v>
      </c>
      <c r="D83" s="192">
        <v>159.27</v>
      </c>
      <c r="E83" s="424">
        <v>65200</v>
      </c>
      <c r="F83" s="213">
        <v>24971600</v>
      </c>
      <c r="G83" s="268">
        <v>1956000</v>
      </c>
      <c r="H83" s="192">
        <v>100</v>
      </c>
    </row>
    <row r="84" spans="1:8" s="389" customFormat="1" ht="16.5" customHeight="1">
      <c r="A84" s="110">
        <v>4</v>
      </c>
      <c r="B84" s="143" t="s">
        <v>64</v>
      </c>
      <c r="C84" s="192">
        <v>0</v>
      </c>
      <c r="D84" s="192">
        <v>0</v>
      </c>
      <c r="E84" s="424">
        <v>962327</v>
      </c>
      <c r="F84" s="213">
        <v>67362890</v>
      </c>
      <c r="G84" s="268">
        <v>2887000</v>
      </c>
      <c r="H84" s="192">
        <v>0</v>
      </c>
    </row>
    <row r="85" spans="1:8" s="389" customFormat="1" ht="16.5" customHeight="1">
      <c r="A85" s="110">
        <v>5</v>
      </c>
      <c r="B85" s="143" t="s">
        <v>189</v>
      </c>
      <c r="C85" s="110">
        <v>0</v>
      </c>
      <c r="D85" s="351">
        <v>0</v>
      </c>
      <c r="E85" s="424">
        <v>292072</v>
      </c>
      <c r="F85" s="213">
        <v>73018000</v>
      </c>
      <c r="G85" s="268">
        <v>6718000</v>
      </c>
      <c r="H85" s="192">
        <v>0</v>
      </c>
    </row>
    <row r="86" spans="1:8" s="389" customFormat="1" ht="16.5" customHeight="1">
      <c r="A86" s="110"/>
      <c r="B86" s="143" t="s">
        <v>74</v>
      </c>
      <c r="C86" s="110"/>
      <c r="D86" s="351"/>
      <c r="E86" s="424"/>
      <c r="F86" s="213"/>
      <c r="G86" s="195">
        <v>26923000</v>
      </c>
      <c r="H86" s="110"/>
    </row>
    <row r="87" spans="1:8" s="389" customFormat="1" ht="16.5" customHeight="1">
      <c r="A87" s="110"/>
      <c r="B87" s="143" t="s">
        <v>48</v>
      </c>
      <c r="C87" s="110"/>
      <c r="D87" s="351"/>
      <c r="E87" s="351"/>
      <c r="F87" s="213"/>
      <c r="G87" s="344">
        <v>17222000</v>
      </c>
      <c r="H87" s="110"/>
    </row>
    <row r="88" spans="1:8" s="389" customFormat="1" ht="16.5" customHeight="1">
      <c r="A88" s="895" t="s">
        <v>49</v>
      </c>
      <c r="B88" s="896"/>
      <c r="C88" s="640">
        <f>SUM(C81:C87)</f>
        <v>44</v>
      </c>
      <c r="D88" s="640">
        <f>SUM(D81:D87)</f>
        <v>202.27</v>
      </c>
      <c r="E88" s="640">
        <f>SUM(E81:E87)</f>
        <v>2179868</v>
      </c>
      <c r="F88" s="640">
        <f>SUM(F81:F87)</f>
        <v>321121610</v>
      </c>
      <c r="G88" s="640">
        <f>SUM(G81:G87)</f>
        <v>95145000</v>
      </c>
      <c r="H88" s="640">
        <f>SUM(H81:H87)</f>
        <v>520</v>
      </c>
    </row>
    <row r="89" spans="1:8" s="389" customFormat="1" ht="16.5" customHeight="1">
      <c r="A89" s="404"/>
      <c r="B89" s="410"/>
      <c r="C89" s="410"/>
      <c r="D89" s="411"/>
      <c r="E89" s="411"/>
      <c r="F89" s="412"/>
      <c r="G89" s="412"/>
      <c r="H89" s="408"/>
    </row>
    <row r="90" spans="1:8" s="389" customFormat="1" ht="16.5" customHeight="1">
      <c r="A90" s="404"/>
      <c r="B90" s="410"/>
      <c r="C90" s="410"/>
      <c r="D90" s="411"/>
      <c r="E90" s="411"/>
      <c r="F90" s="412"/>
      <c r="G90" s="412"/>
      <c r="H90" s="408"/>
    </row>
    <row r="91" spans="1:8" s="389" customFormat="1" ht="16.5" customHeight="1">
      <c r="A91" s="882" t="s">
        <v>150</v>
      </c>
      <c r="B91" s="882"/>
      <c r="C91" s="882"/>
      <c r="D91" s="882"/>
      <c r="E91" s="882"/>
      <c r="F91" s="882"/>
      <c r="G91" s="882"/>
      <c r="H91" s="882"/>
    </row>
    <row r="92" spans="1:8" s="389" customFormat="1" ht="16.5" customHeight="1">
      <c r="A92" s="906" t="s">
        <v>183</v>
      </c>
      <c r="B92" s="906" t="s">
        <v>3</v>
      </c>
      <c r="C92" s="906" t="s">
        <v>4</v>
      </c>
      <c r="D92" s="641" t="s">
        <v>5</v>
      </c>
      <c r="E92" s="642" t="s">
        <v>6</v>
      </c>
      <c r="F92" s="643" t="s">
        <v>7</v>
      </c>
      <c r="G92" s="643" t="s">
        <v>8</v>
      </c>
      <c r="H92" s="642" t="s">
        <v>9</v>
      </c>
    </row>
    <row r="93" spans="1:8" s="389" customFormat="1" ht="16.5" customHeight="1">
      <c r="A93" s="907"/>
      <c r="B93" s="907"/>
      <c r="C93" s="907"/>
      <c r="D93" s="644" t="s">
        <v>302</v>
      </c>
      <c r="E93" s="645" t="s">
        <v>78</v>
      </c>
      <c r="F93" s="646" t="s">
        <v>79</v>
      </c>
      <c r="G93" s="646" t="s">
        <v>79</v>
      </c>
      <c r="H93" s="647" t="s">
        <v>12</v>
      </c>
    </row>
    <row r="94" spans="1:8" s="389" customFormat="1" ht="16.5" customHeight="1">
      <c r="A94" s="121">
        <v>1</v>
      </c>
      <c r="B94" s="67" t="s">
        <v>57</v>
      </c>
      <c r="C94" s="67">
        <v>70</v>
      </c>
      <c r="D94" s="67">
        <v>182.65</v>
      </c>
      <c r="E94" s="206">
        <v>88753</v>
      </c>
      <c r="F94" s="67">
        <v>177506000</v>
      </c>
      <c r="G94" s="207">
        <v>29192023</v>
      </c>
      <c r="H94" s="207">
        <v>583</v>
      </c>
    </row>
    <row r="95" spans="1:8" s="389" customFormat="1" ht="16.5" customHeight="1">
      <c r="A95" s="121">
        <v>2</v>
      </c>
      <c r="B95" s="67" t="s">
        <v>52</v>
      </c>
      <c r="C95" s="67">
        <v>23</v>
      </c>
      <c r="D95" s="67">
        <v>48.44</v>
      </c>
      <c r="E95" s="239">
        <v>161251</v>
      </c>
      <c r="F95" s="396">
        <v>40312750</v>
      </c>
      <c r="G95" s="207">
        <v>29663988</v>
      </c>
      <c r="H95" s="207">
        <v>115</v>
      </c>
    </row>
    <row r="96" spans="1:8" s="389" customFormat="1" ht="16.5" customHeight="1">
      <c r="A96" s="121">
        <v>3</v>
      </c>
      <c r="B96" s="67" t="s">
        <v>70</v>
      </c>
      <c r="C96" s="67">
        <v>4</v>
      </c>
      <c r="D96" s="67">
        <v>9.2</v>
      </c>
      <c r="E96" s="425">
        <v>210</v>
      </c>
      <c r="F96" s="396">
        <v>105000</v>
      </c>
      <c r="G96" s="207">
        <v>463000</v>
      </c>
      <c r="H96" s="207">
        <v>233</v>
      </c>
    </row>
    <row r="97" spans="1:8" s="389" customFormat="1" ht="16.5" customHeight="1">
      <c r="A97" s="121">
        <v>4</v>
      </c>
      <c r="B97" s="67" t="s">
        <v>190</v>
      </c>
      <c r="C97" s="67">
        <v>284</v>
      </c>
      <c r="D97" s="67">
        <v>282</v>
      </c>
      <c r="E97" s="345">
        <v>1947839</v>
      </c>
      <c r="F97" s="396">
        <v>389567800</v>
      </c>
      <c r="G97" s="207">
        <v>131060570</v>
      </c>
      <c r="H97" s="207">
        <v>1040</v>
      </c>
    </row>
    <row r="98" spans="1:8" s="389" customFormat="1" ht="16.5" customHeight="1">
      <c r="A98" s="121">
        <v>5</v>
      </c>
      <c r="B98" s="67" t="s">
        <v>191</v>
      </c>
      <c r="C98" s="67">
        <v>12</v>
      </c>
      <c r="D98" s="67">
        <v>28.82</v>
      </c>
      <c r="E98" s="239">
        <v>6897</v>
      </c>
      <c r="F98" s="396">
        <v>1517340</v>
      </c>
      <c r="G98" s="207">
        <v>2120619</v>
      </c>
      <c r="H98" s="207">
        <v>34</v>
      </c>
    </row>
    <row r="99" spans="1:8" s="389" customFormat="1" ht="16.5" customHeight="1">
      <c r="A99" s="121">
        <v>6</v>
      </c>
      <c r="B99" s="67" t="s">
        <v>58</v>
      </c>
      <c r="C99" s="67">
        <v>4</v>
      </c>
      <c r="D99" s="303">
        <v>8287.8009</v>
      </c>
      <c r="E99" s="239">
        <v>2453858</v>
      </c>
      <c r="F99" s="400">
        <v>404886570</v>
      </c>
      <c r="G99" s="207">
        <v>209512004</v>
      </c>
      <c r="H99" s="207">
        <v>233</v>
      </c>
    </row>
    <row r="100" spans="1:8" s="389" customFormat="1" ht="16.5" customHeight="1">
      <c r="A100" s="121">
        <v>7</v>
      </c>
      <c r="B100" s="299" t="s">
        <v>25</v>
      </c>
      <c r="C100" s="67">
        <v>3</v>
      </c>
      <c r="D100" s="303">
        <v>14.9</v>
      </c>
      <c r="E100" s="207">
        <v>0</v>
      </c>
      <c r="F100" s="207">
        <v>0</v>
      </c>
      <c r="G100" s="207">
        <v>132375</v>
      </c>
      <c r="H100" s="207">
        <v>3</v>
      </c>
    </row>
    <row r="101" spans="1:8" s="389" customFormat="1" ht="16.5" customHeight="1">
      <c r="A101" s="121">
        <v>8</v>
      </c>
      <c r="B101" s="299" t="s">
        <v>30</v>
      </c>
      <c r="C101" s="67">
        <v>2</v>
      </c>
      <c r="D101" s="303">
        <v>340.68</v>
      </c>
      <c r="E101" s="207">
        <v>11821</v>
      </c>
      <c r="F101" s="207">
        <v>6501550</v>
      </c>
      <c r="G101" s="207">
        <v>2098250</v>
      </c>
      <c r="H101" s="207">
        <v>10</v>
      </c>
    </row>
    <row r="102" spans="1:8" s="389" customFormat="1" ht="16.5" customHeight="1">
      <c r="A102" s="121">
        <v>9</v>
      </c>
      <c r="B102" s="299" t="s">
        <v>43</v>
      </c>
      <c r="C102" s="67">
        <v>4</v>
      </c>
      <c r="D102" s="303">
        <v>18</v>
      </c>
      <c r="E102" s="207">
        <v>0</v>
      </c>
      <c r="F102" s="207">
        <v>0</v>
      </c>
      <c r="G102" s="207">
        <v>7000</v>
      </c>
      <c r="H102" s="207">
        <v>7</v>
      </c>
    </row>
    <row r="103" spans="1:8" s="389" customFormat="1" ht="16.5" customHeight="1">
      <c r="A103" s="121"/>
      <c r="B103" s="67" t="s">
        <v>74</v>
      </c>
      <c r="C103" s="67"/>
      <c r="D103" s="332"/>
      <c r="E103" s="239"/>
      <c r="F103" s="396"/>
      <c r="G103" s="207">
        <v>62123000</v>
      </c>
      <c r="H103" s="207"/>
    </row>
    <row r="104" spans="1:8" s="389" customFormat="1" ht="16.5" customHeight="1">
      <c r="A104" s="121"/>
      <c r="B104" s="67" t="s">
        <v>48</v>
      </c>
      <c r="C104" s="67"/>
      <c r="D104" s="332"/>
      <c r="E104" s="332"/>
      <c r="F104" s="67"/>
      <c r="G104" s="207">
        <v>139519000</v>
      </c>
      <c r="H104" s="207"/>
    </row>
    <row r="105" spans="1:8" s="389" customFormat="1" ht="16.5" customHeight="1">
      <c r="A105" s="877" t="s">
        <v>49</v>
      </c>
      <c r="B105" s="878"/>
      <c r="C105" s="390">
        <f>SUM(C94:C104)</f>
        <v>406</v>
      </c>
      <c r="D105" s="390">
        <f>SUM(D94:D104)</f>
        <v>9212.4909</v>
      </c>
      <c r="E105" s="390">
        <f>SUM(E94:E104)</f>
        <v>4670629</v>
      </c>
      <c r="F105" s="390">
        <f>SUM(F94:F104)</f>
        <v>1020397010</v>
      </c>
      <c r="G105" s="390">
        <f>SUM(G94:G104)</f>
        <v>605891829</v>
      </c>
      <c r="H105" s="390">
        <f>SUM(H94:H104)</f>
        <v>2258</v>
      </c>
    </row>
    <row r="106" spans="1:8" s="389" customFormat="1" ht="16.5" customHeight="1">
      <c r="A106" s="404"/>
      <c r="B106" s="405"/>
      <c r="C106" s="405"/>
      <c r="D106" s="406"/>
      <c r="E106" s="406"/>
      <c r="F106" s="407"/>
      <c r="G106" s="407"/>
      <c r="H106" s="408"/>
    </row>
    <row r="107" spans="1:8" s="389" customFormat="1" ht="16.5" customHeight="1">
      <c r="A107" s="882" t="s">
        <v>192</v>
      </c>
      <c r="B107" s="882"/>
      <c r="C107" s="882"/>
      <c r="D107" s="882"/>
      <c r="E107" s="882"/>
      <c r="F107" s="882"/>
      <c r="G107" s="882"/>
      <c r="H107" s="882"/>
    </row>
    <row r="108" spans="1:8" s="389" customFormat="1" ht="16.5" customHeight="1">
      <c r="A108" s="879" t="s">
        <v>183</v>
      </c>
      <c r="B108" s="879" t="s">
        <v>3</v>
      </c>
      <c r="C108" s="879" t="s">
        <v>4</v>
      </c>
      <c r="D108" s="391" t="s">
        <v>5</v>
      </c>
      <c r="E108" s="392" t="s">
        <v>6</v>
      </c>
      <c r="F108" s="393" t="s">
        <v>7</v>
      </c>
      <c r="G108" s="393" t="s">
        <v>8</v>
      </c>
      <c r="H108" s="392" t="s">
        <v>9</v>
      </c>
    </row>
    <row r="109" spans="1:8" s="389" customFormat="1" ht="16.5" customHeight="1">
      <c r="A109" s="880"/>
      <c r="B109" s="880"/>
      <c r="C109" s="880"/>
      <c r="D109" s="333" t="s">
        <v>302</v>
      </c>
      <c r="E109" s="394" t="s">
        <v>78</v>
      </c>
      <c r="F109" s="395" t="s">
        <v>79</v>
      </c>
      <c r="G109" s="395" t="s">
        <v>79</v>
      </c>
      <c r="H109" s="334" t="s">
        <v>12</v>
      </c>
    </row>
    <row r="110" spans="1:8" s="389" customFormat="1" ht="16.5" customHeight="1">
      <c r="A110" s="118">
        <v>1</v>
      </c>
      <c r="B110" s="67" t="s">
        <v>61</v>
      </c>
      <c r="C110" s="118">
        <v>1</v>
      </c>
      <c r="D110" s="332">
        <v>1</v>
      </c>
      <c r="E110" s="67">
        <v>17000</v>
      </c>
      <c r="F110" s="207">
        <v>1530000</v>
      </c>
      <c r="G110" s="207">
        <v>2359000</v>
      </c>
      <c r="H110" s="118">
        <v>6</v>
      </c>
    </row>
    <row r="111" spans="1:8" s="389" customFormat="1" ht="16.5" customHeight="1">
      <c r="A111" s="118">
        <f>+A110+1</f>
        <v>2</v>
      </c>
      <c r="B111" s="67" t="s">
        <v>57</v>
      </c>
      <c r="C111" s="118">
        <v>11</v>
      </c>
      <c r="D111" s="332">
        <v>30.5</v>
      </c>
      <c r="E111" s="67">
        <v>126335.48</v>
      </c>
      <c r="F111" s="207">
        <v>141600000</v>
      </c>
      <c r="G111" s="207">
        <v>2546000</v>
      </c>
      <c r="H111" s="118">
        <v>46</v>
      </c>
    </row>
    <row r="112" spans="1:8" s="389" customFormat="1" ht="16.5" customHeight="1">
      <c r="A112" s="118">
        <f>+A111+1</f>
        <v>3</v>
      </c>
      <c r="B112" s="67" t="s">
        <v>145</v>
      </c>
      <c r="C112" s="118">
        <v>61</v>
      </c>
      <c r="D112" s="332">
        <v>61</v>
      </c>
      <c r="E112" s="67">
        <v>4111648</v>
      </c>
      <c r="F112" s="207">
        <v>336930000</v>
      </c>
      <c r="G112" s="207">
        <v>47073000</v>
      </c>
      <c r="H112" s="118">
        <v>261</v>
      </c>
    </row>
    <row r="113" spans="1:8" s="389" customFormat="1" ht="16.5" customHeight="1">
      <c r="A113" s="118">
        <v>4</v>
      </c>
      <c r="B113" s="67" t="s">
        <v>185</v>
      </c>
      <c r="C113" s="118">
        <v>1</v>
      </c>
      <c r="D113" s="332">
        <v>2467.77</v>
      </c>
      <c r="E113" s="67">
        <v>684522</v>
      </c>
      <c r="F113" s="207">
        <v>51184000</v>
      </c>
      <c r="G113" s="207">
        <v>23800000</v>
      </c>
      <c r="H113" s="118">
        <v>30</v>
      </c>
    </row>
    <row r="114" spans="1:8" s="389" customFormat="1" ht="16.5" customHeight="1">
      <c r="A114" s="118">
        <v>5</v>
      </c>
      <c r="B114" s="67" t="s">
        <v>187</v>
      </c>
      <c r="C114" s="118">
        <v>0</v>
      </c>
      <c r="D114" s="332">
        <v>0</v>
      </c>
      <c r="E114" s="67">
        <v>1008000</v>
      </c>
      <c r="F114" s="207">
        <v>7197000</v>
      </c>
      <c r="G114" s="207">
        <v>1258000</v>
      </c>
      <c r="H114" s="118">
        <v>258</v>
      </c>
    </row>
    <row r="115" spans="1:8" s="389" customFormat="1" ht="16.5" customHeight="1">
      <c r="A115" s="118">
        <v>6</v>
      </c>
      <c r="B115" s="67" t="s">
        <v>34</v>
      </c>
      <c r="C115" s="118">
        <v>2</v>
      </c>
      <c r="D115" s="332">
        <v>9</v>
      </c>
      <c r="E115" s="67">
        <v>3630</v>
      </c>
      <c r="F115" s="207">
        <v>690000</v>
      </c>
      <c r="G115" s="207">
        <v>186000</v>
      </c>
      <c r="H115" s="118">
        <v>9</v>
      </c>
    </row>
    <row r="116" spans="1:8" s="389" customFormat="1" ht="16.5" customHeight="1">
      <c r="A116" s="118">
        <v>7</v>
      </c>
      <c r="B116" s="67" t="s">
        <v>132</v>
      </c>
      <c r="C116" s="118">
        <v>0</v>
      </c>
      <c r="D116" s="332">
        <v>0</v>
      </c>
      <c r="E116" s="118">
        <v>169000</v>
      </c>
      <c r="F116" s="206">
        <v>8281000</v>
      </c>
      <c r="G116" s="206">
        <v>1596000</v>
      </c>
      <c r="H116" s="118">
        <v>230</v>
      </c>
    </row>
    <row r="117" spans="1:8" s="389" customFormat="1" ht="16.5" customHeight="1">
      <c r="A117" s="118">
        <v>8</v>
      </c>
      <c r="B117" s="426" t="s">
        <v>193</v>
      </c>
      <c r="C117" s="118">
        <v>6</v>
      </c>
      <c r="D117" s="332">
        <v>13.5</v>
      </c>
      <c r="E117" s="118">
        <v>420000</v>
      </c>
      <c r="F117" s="206">
        <v>37800000</v>
      </c>
      <c r="G117" s="206">
        <v>904000</v>
      </c>
      <c r="H117" s="118">
        <v>22</v>
      </c>
    </row>
    <row r="118" spans="1:8" s="389" customFormat="1" ht="16.5" customHeight="1">
      <c r="A118" s="118">
        <v>9</v>
      </c>
      <c r="B118" s="295" t="s">
        <v>162</v>
      </c>
      <c r="C118" s="118">
        <v>220</v>
      </c>
      <c r="D118" s="332">
        <v>910</v>
      </c>
      <c r="E118" s="118">
        <v>546250</v>
      </c>
      <c r="F118" s="206">
        <v>136562500</v>
      </c>
      <c r="G118" s="206">
        <v>37848613</v>
      </c>
      <c r="H118" s="118">
        <v>663</v>
      </c>
    </row>
    <row r="119" spans="1:8" s="389" customFormat="1" ht="16.5" customHeight="1">
      <c r="A119" s="118"/>
      <c r="B119" s="67" t="s">
        <v>74</v>
      </c>
      <c r="C119" s="346"/>
      <c r="D119" s="347"/>
      <c r="E119" s="67"/>
      <c r="F119" s="207"/>
      <c r="G119" s="207">
        <v>7453000</v>
      </c>
      <c r="H119" s="118"/>
    </row>
    <row r="120" spans="1:8" s="389" customFormat="1" ht="16.5" customHeight="1">
      <c r="A120" s="118"/>
      <c r="B120" s="67" t="s">
        <v>48</v>
      </c>
      <c r="C120" s="346"/>
      <c r="D120" s="347"/>
      <c r="E120" s="335"/>
      <c r="F120" s="207"/>
      <c r="G120" s="207">
        <v>4130000</v>
      </c>
      <c r="H120" s="118"/>
    </row>
    <row r="121" spans="1:8" s="389" customFormat="1" ht="16.5" customHeight="1">
      <c r="A121" s="877" t="s">
        <v>49</v>
      </c>
      <c r="B121" s="878"/>
      <c r="C121" s="409">
        <f>SUM(C110:C120)</f>
        <v>302</v>
      </c>
      <c r="D121" s="409">
        <f>SUM(D110:D120)</f>
        <v>3492.77</v>
      </c>
      <c r="E121" s="409">
        <f>SUM(E110:E120)</f>
        <v>7086385.48</v>
      </c>
      <c r="F121" s="409">
        <f>SUM(F110:F120)</f>
        <v>721774500</v>
      </c>
      <c r="G121" s="409">
        <f>SUM(G110:G120)</f>
        <v>129153613</v>
      </c>
      <c r="H121" s="409">
        <f>SUM(H110:H120)</f>
        <v>1525</v>
      </c>
    </row>
    <row r="122" spans="1:8" s="389" customFormat="1" ht="16.5" customHeight="1">
      <c r="A122" s="404"/>
      <c r="B122" s="405"/>
      <c r="C122" s="405"/>
      <c r="D122" s="406"/>
      <c r="E122" s="406"/>
      <c r="F122" s="407"/>
      <c r="G122" s="407"/>
      <c r="H122" s="408"/>
    </row>
    <row r="123" spans="1:8" s="389" customFormat="1" ht="16.5" customHeight="1">
      <c r="A123" s="404"/>
      <c r="B123" s="405"/>
      <c r="C123" s="405"/>
      <c r="D123" s="406"/>
      <c r="E123" s="406"/>
      <c r="F123" s="407"/>
      <c r="G123" s="407"/>
      <c r="H123" s="408"/>
    </row>
    <row r="124" spans="1:8" s="389" customFormat="1" ht="16.5" customHeight="1">
      <c r="A124" s="882" t="s">
        <v>140</v>
      </c>
      <c r="B124" s="882"/>
      <c r="C124" s="882"/>
      <c r="D124" s="882"/>
      <c r="E124" s="882"/>
      <c r="F124" s="882"/>
      <c r="G124" s="882"/>
      <c r="H124" s="882"/>
    </row>
    <row r="125" spans="1:8" s="389" customFormat="1" ht="16.5" customHeight="1">
      <c r="A125" s="879" t="s">
        <v>183</v>
      </c>
      <c r="B125" s="879" t="s">
        <v>3</v>
      </c>
      <c r="C125" s="879" t="s">
        <v>4</v>
      </c>
      <c r="D125" s="391" t="s">
        <v>5</v>
      </c>
      <c r="E125" s="392" t="s">
        <v>6</v>
      </c>
      <c r="F125" s="393" t="s">
        <v>7</v>
      </c>
      <c r="G125" s="393" t="s">
        <v>8</v>
      </c>
      <c r="H125" s="392" t="s">
        <v>9</v>
      </c>
    </row>
    <row r="126" spans="1:8" s="389" customFormat="1" ht="16.5" customHeight="1">
      <c r="A126" s="880"/>
      <c r="B126" s="880"/>
      <c r="C126" s="880"/>
      <c r="D126" s="333" t="s">
        <v>302</v>
      </c>
      <c r="E126" s="394" t="s">
        <v>78</v>
      </c>
      <c r="F126" s="395" t="s">
        <v>79</v>
      </c>
      <c r="G126" s="395" t="s">
        <v>79</v>
      </c>
      <c r="H126" s="334" t="s">
        <v>12</v>
      </c>
    </row>
    <row r="127" spans="1:8" s="389" customFormat="1" ht="16.5" customHeight="1">
      <c r="A127" s="194">
        <v>1</v>
      </c>
      <c r="B127" s="67" t="s">
        <v>70</v>
      </c>
      <c r="C127" s="67">
        <v>0</v>
      </c>
      <c r="D127" s="67">
        <v>0</v>
      </c>
      <c r="E127" s="213">
        <v>2101040</v>
      </c>
      <c r="F127" s="110">
        <v>2101040000</v>
      </c>
      <c r="G127" s="207">
        <v>275033000</v>
      </c>
      <c r="H127" s="207">
        <v>12000</v>
      </c>
    </row>
    <row r="128" spans="1:8" s="389" customFormat="1" ht="16.5" customHeight="1">
      <c r="A128" s="120">
        <f>+A127+1</f>
        <v>2</v>
      </c>
      <c r="B128" s="67" t="s">
        <v>62</v>
      </c>
      <c r="C128" s="67">
        <v>2</v>
      </c>
      <c r="D128" s="67">
        <v>2</v>
      </c>
      <c r="E128" s="206">
        <v>8992</v>
      </c>
      <c r="F128" s="67">
        <v>1798400</v>
      </c>
      <c r="G128" s="207">
        <v>235000</v>
      </c>
      <c r="H128" s="207">
        <v>10</v>
      </c>
    </row>
    <row r="129" spans="1:8" s="389" customFormat="1" ht="16.5" customHeight="1">
      <c r="A129" s="110">
        <v>3</v>
      </c>
      <c r="B129" s="324" t="s">
        <v>58</v>
      </c>
      <c r="C129" s="67">
        <v>1</v>
      </c>
      <c r="D129" s="67">
        <v>1675.85</v>
      </c>
      <c r="E129" s="206">
        <v>529260</v>
      </c>
      <c r="F129" s="67">
        <v>105852000</v>
      </c>
      <c r="G129" s="207">
        <v>28697000</v>
      </c>
      <c r="H129" s="207">
        <v>700</v>
      </c>
    </row>
    <row r="130" spans="1:8" s="389" customFormat="1" ht="16.5" customHeight="1">
      <c r="A130" s="110">
        <v>4</v>
      </c>
      <c r="B130" s="427" t="s">
        <v>25</v>
      </c>
      <c r="C130" s="67">
        <v>5</v>
      </c>
      <c r="D130" s="67">
        <v>23.57</v>
      </c>
      <c r="E130" s="206">
        <v>12320</v>
      </c>
      <c r="F130" s="67">
        <v>3696000</v>
      </c>
      <c r="G130" s="207">
        <v>262000</v>
      </c>
      <c r="H130" s="207">
        <v>20</v>
      </c>
    </row>
    <row r="131" spans="1:8" s="389" customFormat="1" ht="16.5" customHeight="1">
      <c r="A131" s="110">
        <v>5</v>
      </c>
      <c r="B131" s="427" t="s">
        <v>45</v>
      </c>
      <c r="C131" s="67">
        <v>4</v>
      </c>
      <c r="D131" s="67">
        <v>192.1523</v>
      </c>
      <c r="E131" s="206">
        <v>41128</v>
      </c>
      <c r="F131" s="67">
        <v>18507600</v>
      </c>
      <c r="G131" s="207">
        <v>3177000</v>
      </c>
      <c r="H131" s="207">
        <v>16</v>
      </c>
    </row>
    <row r="132" spans="1:8" s="389" customFormat="1" ht="16.5" customHeight="1">
      <c r="A132" s="110">
        <v>6</v>
      </c>
      <c r="B132" s="427" t="s">
        <v>165</v>
      </c>
      <c r="C132" s="67">
        <v>1</v>
      </c>
      <c r="D132" s="67">
        <v>4</v>
      </c>
      <c r="E132" s="206">
        <v>2900</v>
      </c>
      <c r="F132" s="67">
        <v>870000</v>
      </c>
      <c r="G132" s="207">
        <v>54000</v>
      </c>
      <c r="H132" s="207">
        <v>4</v>
      </c>
    </row>
    <row r="133" spans="1:8" s="389" customFormat="1" ht="16.5" customHeight="1">
      <c r="A133" s="110">
        <v>7</v>
      </c>
      <c r="B133" s="427" t="s">
        <v>39</v>
      </c>
      <c r="C133" s="67">
        <v>2</v>
      </c>
      <c r="D133" s="67">
        <v>9.72</v>
      </c>
      <c r="E133" s="206">
        <v>800</v>
      </c>
      <c r="F133" s="67">
        <v>160000</v>
      </c>
      <c r="G133" s="207">
        <v>24000</v>
      </c>
      <c r="H133" s="207">
        <v>8</v>
      </c>
    </row>
    <row r="134" spans="1:8" s="389" customFormat="1" ht="16.5" customHeight="1">
      <c r="A134" s="110"/>
      <c r="B134" s="324" t="s">
        <v>74</v>
      </c>
      <c r="C134" s="67"/>
      <c r="D134" s="67"/>
      <c r="E134" s="206"/>
      <c r="F134" s="67"/>
      <c r="G134" s="207">
        <v>954000</v>
      </c>
      <c r="H134" s="207"/>
    </row>
    <row r="135" spans="1:8" s="389" customFormat="1" ht="16.5" customHeight="1">
      <c r="A135" s="428"/>
      <c r="B135" s="67" t="s">
        <v>48</v>
      </c>
      <c r="C135" s="67"/>
      <c r="D135" s="67"/>
      <c r="E135" s="206"/>
      <c r="F135" s="67"/>
      <c r="G135" s="207">
        <v>9430000</v>
      </c>
      <c r="H135" s="207"/>
    </row>
    <row r="136" spans="1:8" s="389" customFormat="1" ht="16.5" customHeight="1">
      <c r="A136" s="877" t="s">
        <v>49</v>
      </c>
      <c r="B136" s="878"/>
      <c r="C136" s="390">
        <f>SUM(C127:C135)</f>
        <v>15</v>
      </c>
      <c r="D136" s="390">
        <f>SUM(D127:D135)</f>
        <v>1907.2922999999998</v>
      </c>
      <c r="E136" s="390">
        <f>SUM(E127:E135)</f>
        <v>2696440</v>
      </c>
      <c r="F136" s="390">
        <f>SUM(F127:F135)</f>
        <v>2231924000</v>
      </c>
      <c r="G136" s="390">
        <f>SUM(G127:G135)</f>
        <v>317866000</v>
      </c>
      <c r="H136" s="390">
        <f>SUM(H127:H135)</f>
        <v>12758</v>
      </c>
    </row>
    <row r="137" spans="1:8" s="389" customFormat="1" ht="16.5" customHeight="1">
      <c r="A137" s="404"/>
      <c r="B137" s="405"/>
      <c r="C137" s="405"/>
      <c r="D137" s="406"/>
      <c r="E137" s="405"/>
      <c r="F137" s="407"/>
      <c r="G137" s="407"/>
      <c r="H137" s="408"/>
    </row>
    <row r="138" spans="1:8" s="389" customFormat="1" ht="16.5" customHeight="1">
      <c r="A138" s="882" t="s">
        <v>112</v>
      </c>
      <c r="B138" s="882"/>
      <c r="C138" s="882"/>
      <c r="D138" s="882"/>
      <c r="E138" s="882"/>
      <c r="F138" s="882"/>
      <c r="G138" s="882"/>
      <c r="H138" s="882"/>
    </row>
    <row r="139" spans="1:8" s="389" customFormat="1" ht="16.5" customHeight="1">
      <c r="A139" s="879" t="s">
        <v>183</v>
      </c>
      <c r="B139" s="879" t="s">
        <v>3</v>
      </c>
      <c r="C139" s="879" t="s">
        <v>4</v>
      </c>
      <c r="D139" s="391" t="s">
        <v>5</v>
      </c>
      <c r="E139" s="392" t="s">
        <v>6</v>
      </c>
      <c r="F139" s="393" t="s">
        <v>7</v>
      </c>
      <c r="G139" s="393" t="s">
        <v>8</v>
      </c>
      <c r="H139" s="392" t="s">
        <v>9</v>
      </c>
    </row>
    <row r="140" spans="1:8" s="389" customFormat="1" ht="16.5" customHeight="1">
      <c r="A140" s="880"/>
      <c r="B140" s="880"/>
      <c r="C140" s="880"/>
      <c r="D140" s="333" t="s">
        <v>302</v>
      </c>
      <c r="E140" s="394" t="s">
        <v>78</v>
      </c>
      <c r="F140" s="395" t="s">
        <v>79</v>
      </c>
      <c r="G140" s="395" t="s">
        <v>79</v>
      </c>
      <c r="H140" s="334" t="s">
        <v>12</v>
      </c>
    </row>
    <row r="141" spans="1:8" s="389" customFormat="1" ht="16.5" customHeight="1">
      <c r="A141" s="121">
        <v>1</v>
      </c>
      <c r="B141" s="67" t="s">
        <v>62</v>
      </c>
      <c r="C141" s="184">
        <v>477</v>
      </c>
      <c r="D141" s="348">
        <v>487.8835</v>
      </c>
      <c r="E141" s="300">
        <v>13539173</v>
      </c>
      <c r="F141" s="400">
        <v>406175190</v>
      </c>
      <c r="G141" s="207">
        <v>441411539</v>
      </c>
      <c r="H141" s="207">
        <v>2198</v>
      </c>
    </row>
    <row r="142" spans="1:8" s="389" customFormat="1" ht="16.5" customHeight="1">
      <c r="A142" s="121">
        <v>2</v>
      </c>
      <c r="B142" s="67" t="s">
        <v>53</v>
      </c>
      <c r="C142" s="67"/>
      <c r="D142" s="332"/>
      <c r="E142" s="300">
        <v>1063125</v>
      </c>
      <c r="F142" s="400">
        <v>26578125</v>
      </c>
      <c r="G142" s="207">
        <v>32545959</v>
      </c>
      <c r="H142" s="207">
        <v>0</v>
      </c>
    </row>
    <row r="143" spans="1:8" s="389" customFormat="1" ht="16.5" customHeight="1">
      <c r="A143" s="121"/>
      <c r="B143" s="67" t="s">
        <v>74</v>
      </c>
      <c r="C143" s="67"/>
      <c r="D143" s="332"/>
      <c r="E143" s="300"/>
      <c r="F143" s="400"/>
      <c r="G143" s="207">
        <v>13447511</v>
      </c>
      <c r="H143" s="207"/>
    </row>
    <row r="144" spans="1:8" s="389" customFormat="1" ht="16.5" customHeight="1">
      <c r="A144" s="121"/>
      <c r="B144" s="67" t="s">
        <v>48</v>
      </c>
      <c r="C144" s="67"/>
      <c r="D144" s="332"/>
      <c r="E144" s="300"/>
      <c r="F144" s="400"/>
      <c r="G144" s="207">
        <v>17198115</v>
      </c>
      <c r="H144" s="207"/>
    </row>
    <row r="145" spans="1:8" s="389" customFormat="1" ht="16.5" customHeight="1">
      <c r="A145" s="877" t="s">
        <v>49</v>
      </c>
      <c r="B145" s="878"/>
      <c r="C145" s="423">
        <f>SUM(C141:C144)</f>
        <v>477</v>
      </c>
      <c r="D145" s="423">
        <f>SUM(D141:D144)</f>
        <v>487.8835</v>
      </c>
      <c r="E145" s="423">
        <f>SUM(E141:E144)</f>
        <v>14602298</v>
      </c>
      <c r="F145" s="423">
        <f>SUM(F141:F144)</f>
        <v>432753315</v>
      </c>
      <c r="G145" s="423">
        <f>SUM(G141:G144)</f>
        <v>504603124</v>
      </c>
      <c r="H145" s="423">
        <f>SUM(H141:H144)</f>
        <v>2198</v>
      </c>
    </row>
    <row r="146" spans="1:8" s="389" customFormat="1" ht="16.5" customHeight="1">
      <c r="A146" s="418"/>
      <c r="B146" s="419"/>
      <c r="C146" s="419"/>
      <c r="D146" s="420"/>
      <c r="E146" s="420"/>
      <c r="F146" s="421"/>
      <c r="G146" s="421"/>
      <c r="H146" s="422"/>
    </row>
    <row r="147" spans="1:8" s="389" customFormat="1" ht="16.5" customHeight="1">
      <c r="A147" s="882" t="s">
        <v>80</v>
      </c>
      <c r="B147" s="882"/>
      <c r="C147" s="882"/>
      <c r="D147" s="882"/>
      <c r="E147" s="882"/>
      <c r="F147" s="882"/>
      <c r="G147" s="882"/>
      <c r="H147" s="882"/>
    </row>
    <row r="148" spans="1:8" s="389" customFormat="1" ht="16.5" customHeight="1">
      <c r="A148" s="879" t="s">
        <v>183</v>
      </c>
      <c r="B148" s="879" t="s">
        <v>3</v>
      </c>
      <c r="C148" s="879" t="s">
        <v>4</v>
      </c>
      <c r="D148" s="391" t="s">
        <v>5</v>
      </c>
      <c r="E148" s="392" t="s">
        <v>6</v>
      </c>
      <c r="F148" s="393" t="s">
        <v>7</v>
      </c>
      <c r="G148" s="393" t="s">
        <v>8</v>
      </c>
      <c r="H148" s="392" t="s">
        <v>9</v>
      </c>
    </row>
    <row r="149" spans="1:8" s="389" customFormat="1" ht="16.5" customHeight="1">
      <c r="A149" s="880"/>
      <c r="B149" s="880"/>
      <c r="C149" s="880"/>
      <c r="D149" s="333" t="s">
        <v>302</v>
      </c>
      <c r="E149" s="394" t="s">
        <v>78</v>
      </c>
      <c r="F149" s="395" t="s">
        <v>79</v>
      </c>
      <c r="G149" s="395" t="s">
        <v>79</v>
      </c>
      <c r="H149" s="334" t="s">
        <v>12</v>
      </c>
    </row>
    <row r="150" spans="1:8" s="389" customFormat="1" ht="16.5" customHeight="1">
      <c r="A150" s="118">
        <v>1</v>
      </c>
      <c r="B150" s="67" t="s">
        <v>62</v>
      </c>
      <c r="C150" s="67">
        <v>157</v>
      </c>
      <c r="D150" s="300">
        <v>157</v>
      </c>
      <c r="E150" s="206">
        <v>2633000</v>
      </c>
      <c r="F150" s="67">
        <v>789900000</v>
      </c>
      <c r="G150" s="207">
        <v>55073879</v>
      </c>
      <c r="H150" s="207">
        <v>3168</v>
      </c>
    </row>
    <row r="151" spans="1:8" s="389" customFormat="1" ht="16.5" customHeight="1">
      <c r="A151" s="118">
        <v>2</v>
      </c>
      <c r="B151" s="67" t="s">
        <v>57</v>
      </c>
      <c r="C151" s="67">
        <v>120</v>
      </c>
      <c r="D151" s="300">
        <v>330.163</v>
      </c>
      <c r="E151" s="206">
        <v>348461</v>
      </c>
      <c r="F151" s="67">
        <v>731768100</v>
      </c>
      <c r="G151" s="207">
        <v>108106244</v>
      </c>
      <c r="H151" s="207">
        <v>718</v>
      </c>
    </row>
    <row r="152" spans="1:8" s="389" customFormat="1" ht="16.5" customHeight="1">
      <c r="A152" s="118">
        <v>3</v>
      </c>
      <c r="B152" s="67" t="s">
        <v>59</v>
      </c>
      <c r="C152" s="67">
        <v>5</v>
      </c>
      <c r="D152" s="300">
        <v>4.56</v>
      </c>
      <c r="E152" s="206">
        <v>5000</v>
      </c>
      <c r="F152" s="67">
        <v>1750000</v>
      </c>
      <c r="G152" s="207">
        <v>2493799</v>
      </c>
      <c r="H152" s="207">
        <v>35</v>
      </c>
    </row>
    <row r="153" spans="1:8" s="389" customFormat="1" ht="16.5" customHeight="1">
      <c r="A153" s="118">
        <v>4</v>
      </c>
      <c r="B153" s="67" t="s">
        <v>193</v>
      </c>
      <c r="C153" s="67">
        <v>7</v>
      </c>
      <c r="D153" s="300">
        <v>6.82</v>
      </c>
      <c r="E153" s="206">
        <v>800</v>
      </c>
      <c r="F153" s="67">
        <v>560000</v>
      </c>
      <c r="G153" s="207">
        <v>135880</v>
      </c>
      <c r="H153" s="207">
        <v>34</v>
      </c>
    </row>
    <row r="154" spans="1:8" s="389" customFormat="1" ht="16.5" customHeight="1">
      <c r="A154" s="118">
        <v>5</v>
      </c>
      <c r="B154" s="67" t="s">
        <v>194</v>
      </c>
      <c r="C154" s="67">
        <v>1</v>
      </c>
      <c r="D154" s="300">
        <v>1</v>
      </c>
      <c r="E154" s="206">
        <v>0</v>
      </c>
      <c r="F154" s="67">
        <v>0</v>
      </c>
      <c r="G154" s="207">
        <v>33551</v>
      </c>
      <c r="H154" s="207">
        <v>5</v>
      </c>
    </row>
    <row r="155" spans="1:8" s="389" customFormat="1" ht="16.5" customHeight="1">
      <c r="A155" s="118">
        <v>6</v>
      </c>
      <c r="B155" s="67" t="s">
        <v>53</v>
      </c>
      <c r="C155" s="67">
        <v>0</v>
      </c>
      <c r="D155" s="300">
        <v>86</v>
      </c>
      <c r="E155" s="206">
        <v>963888</v>
      </c>
      <c r="F155" s="67">
        <v>240972000</v>
      </c>
      <c r="G155" s="207">
        <v>20213136</v>
      </c>
      <c r="H155" s="207">
        <v>2666</v>
      </c>
    </row>
    <row r="156" spans="1:8" s="389" customFormat="1" ht="16.5" customHeight="1">
      <c r="A156" s="118">
        <v>7</v>
      </c>
      <c r="B156" s="67" t="s">
        <v>58</v>
      </c>
      <c r="C156" s="67">
        <v>6</v>
      </c>
      <c r="D156" s="300">
        <v>6263</v>
      </c>
      <c r="E156" s="206">
        <v>8089433</v>
      </c>
      <c r="F156" s="67">
        <v>2831301550</v>
      </c>
      <c r="G156" s="207">
        <v>253348197</v>
      </c>
      <c r="H156" s="207">
        <v>2363</v>
      </c>
    </row>
    <row r="157" spans="1:8" s="389" customFormat="1" ht="16.5" customHeight="1">
      <c r="A157" s="118">
        <v>8</v>
      </c>
      <c r="B157" s="67" t="s">
        <v>61</v>
      </c>
      <c r="C157" s="67">
        <v>27</v>
      </c>
      <c r="D157" s="332">
        <v>33</v>
      </c>
      <c r="E157" s="206">
        <v>2633000</v>
      </c>
      <c r="F157" s="67">
        <v>789900000</v>
      </c>
      <c r="G157" s="207">
        <v>6781663</v>
      </c>
      <c r="H157" s="207">
        <v>3168</v>
      </c>
    </row>
    <row r="158" spans="1:8" s="389" customFormat="1" ht="16.5" customHeight="1">
      <c r="A158" s="118">
        <v>9</v>
      </c>
      <c r="B158" s="299" t="s">
        <v>159</v>
      </c>
      <c r="C158" s="67">
        <v>3</v>
      </c>
      <c r="D158" s="332">
        <v>121.38</v>
      </c>
      <c r="E158" s="206">
        <v>2350</v>
      </c>
      <c r="F158" s="67">
        <v>3055000</v>
      </c>
      <c r="G158" s="207">
        <v>689840</v>
      </c>
      <c r="H158" s="207">
        <v>15</v>
      </c>
    </row>
    <row r="159" spans="1:8" s="389" customFormat="1" ht="16.5" customHeight="1">
      <c r="A159" s="118">
        <v>10</v>
      </c>
      <c r="B159" s="299" t="s">
        <v>45</v>
      </c>
      <c r="C159" s="67">
        <v>24</v>
      </c>
      <c r="D159" s="332">
        <v>2828.8502</v>
      </c>
      <c r="E159" s="206">
        <v>335772</v>
      </c>
      <c r="F159" s="67">
        <v>302194800</v>
      </c>
      <c r="G159" s="207">
        <v>99588431</v>
      </c>
      <c r="H159" s="207">
        <v>718</v>
      </c>
    </row>
    <row r="160" spans="1:8" s="389" customFormat="1" ht="16.5" customHeight="1">
      <c r="A160" s="118">
        <v>11</v>
      </c>
      <c r="B160" s="299" t="s">
        <v>24</v>
      </c>
      <c r="C160" s="67">
        <v>4</v>
      </c>
      <c r="D160" s="332">
        <v>18.9</v>
      </c>
      <c r="E160" s="206">
        <v>0</v>
      </c>
      <c r="F160" s="67">
        <v>0</v>
      </c>
      <c r="G160" s="207">
        <v>0</v>
      </c>
      <c r="H160" s="207">
        <v>0</v>
      </c>
    </row>
    <row r="161" spans="1:8" s="389" customFormat="1" ht="16.5" customHeight="1">
      <c r="A161" s="118">
        <v>12</v>
      </c>
      <c r="B161" s="299" t="s">
        <v>25</v>
      </c>
      <c r="C161" s="67">
        <v>22</v>
      </c>
      <c r="D161" s="332">
        <v>399.922</v>
      </c>
      <c r="E161" s="206">
        <v>175445</v>
      </c>
      <c r="F161" s="67">
        <v>70178000</v>
      </c>
      <c r="G161" s="207">
        <v>12705967</v>
      </c>
      <c r="H161" s="207">
        <v>240</v>
      </c>
    </row>
    <row r="162" spans="1:8" s="389" customFormat="1" ht="16.5" customHeight="1">
      <c r="A162" s="118">
        <v>13</v>
      </c>
      <c r="B162" s="299" t="s">
        <v>164</v>
      </c>
      <c r="C162" s="67">
        <v>8</v>
      </c>
      <c r="D162" s="332">
        <v>35.2538</v>
      </c>
      <c r="E162" s="206">
        <v>63130</v>
      </c>
      <c r="F162" s="67">
        <v>25252000</v>
      </c>
      <c r="G162" s="207">
        <v>4104851</v>
      </c>
      <c r="H162" s="207">
        <v>58</v>
      </c>
    </row>
    <row r="163" spans="1:8" s="389" customFormat="1" ht="16.5" customHeight="1">
      <c r="A163" s="118">
        <v>14</v>
      </c>
      <c r="B163" s="295" t="s">
        <v>40</v>
      </c>
      <c r="C163" s="67">
        <v>744</v>
      </c>
      <c r="D163" s="332">
        <v>4036.1424</v>
      </c>
      <c r="E163" s="206">
        <v>536486</v>
      </c>
      <c r="F163" s="67">
        <v>268243000</v>
      </c>
      <c r="G163" s="900">
        <v>70475222</v>
      </c>
      <c r="H163" s="900">
        <v>3188</v>
      </c>
    </row>
    <row r="164" spans="1:8" s="389" customFormat="1" ht="16.5" customHeight="1">
      <c r="A164" s="118">
        <v>15</v>
      </c>
      <c r="B164" s="299" t="s">
        <v>39</v>
      </c>
      <c r="C164" s="67">
        <v>0</v>
      </c>
      <c r="D164" s="332">
        <v>0</v>
      </c>
      <c r="E164" s="332">
        <v>52790</v>
      </c>
      <c r="F164" s="206">
        <v>26395000</v>
      </c>
      <c r="G164" s="901"/>
      <c r="H164" s="901"/>
    </row>
    <row r="165" spans="1:8" s="389" customFormat="1" ht="16.5" customHeight="1">
      <c r="A165" s="118">
        <v>16</v>
      </c>
      <c r="B165" s="299" t="s">
        <v>43</v>
      </c>
      <c r="C165" s="67">
        <v>1</v>
      </c>
      <c r="D165" s="332">
        <v>5</v>
      </c>
      <c r="E165" s="206">
        <v>0</v>
      </c>
      <c r="F165" s="67">
        <v>0</v>
      </c>
      <c r="G165" s="207">
        <v>0</v>
      </c>
      <c r="H165" s="207">
        <v>0</v>
      </c>
    </row>
    <row r="166" spans="1:8" s="389" customFormat="1" ht="16.5" customHeight="1">
      <c r="A166" s="118"/>
      <c r="B166" s="67" t="s">
        <v>74</v>
      </c>
      <c r="C166" s="67"/>
      <c r="D166" s="332"/>
      <c r="E166" s="206"/>
      <c r="F166" s="67"/>
      <c r="G166" s="207">
        <v>44817983</v>
      </c>
      <c r="H166" s="207"/>
    </row>
    <row r="167" spans="1:8" s="389" customFormat="1" ht="16.5" customHeight="1">
      <c r="A167" s="118"/>
      <c r="B167" s="67" t="s">
        <v>48</v>
      </c>
      <c r="C167" s="67"/>
      <c r="D167" s="335"/>
      <c r="E167" s="335"/>
      <c r="F167" s="207"/>
      <c r="G167" s="207">
        <v>21655297</v>
      </c>
      <c r="H167" s="118"/>
    </row>
    <row r="168" spans="1:8" s="389" customFormat="1" ht="16.5" customHeight="1">
      <c r="A168" s="877" t="s">
        <v>49</v>
      </c>
      <c r="B168" s="878"/>
      <c r="C168" s="423">
        <f>SUM(C150:C167)</f>
        <v>1129</v>
      </c>
      <c r="D168" s="423">
        <f>SUM(D150:D167)</f>
        <v>14326.9914</v>
      </c>
      <c r="E168" s="423">
        <f>SUM(E150:E167)</f>
        <v>15839555</v>
      </c>
      <c r="F168" s="423">
        <f>SUM(F150:F167)</f>
        <v>6081469450</v>
      </c>
      <c r="G168" s="797">
        <f>SUM(G150:G167)</f>
        <v>700223940</v>
      </c>
      <c r="H168" s="423">
        <f>SUM(H150:H167)</f>
        <v>16376</v>
      </c>
    </row>
    <row r="169" spans="1:8" s="389" customFormat="1" ht="16.5" customHeight="1">
      <c r="A169" s="418"/>
      <c r="B169" s="429"/>
      <c r="C169" s="419"/>
      <c r="D169" s="420"/>
      <c r="E169" s="420"/>
      <c r="F169" s="421"/>
      <c r="G169" s="430"/>
      <c r="H169" s="422"/>
    </row>
    <row r="170" spans="1:8" s="389" customFormat="1" ht="16.5" customHeight="1">
      <c r="A170" s="882" t="s">
        <v>95</v>
      </c>
      <c r="B170" s="882"/>
      <c r="C170" s="882"/>
      <c r="D170" s="882"/>
      <c r="E170" s="882"/>
      <c r="F170" s="882"/>
      <c r="G170" s="882"/>
      <c r="H170" s="882"/>
    </row>
    <row r="171" spans="1:8" s="389" customFormat="1" ht="16.5" customHeight="1">
      <c r="A171" s="879" t="s">
        <v>183</v>
      </c>
      <c r="B171" s="879" t="s">
        <v>3</v>
      </c>
      <c r="C171" s="879" t="s">
        <v>4</v>
      </c>
      <c r="D171" s="391" t="s">
        <v>5</v>
      </c>
      <c r="E171" s="392" t="s">
        <v>6</v>
      </c>
      <c r="F171" s="393" t="s">
        <v>7</v>
      </c>
      <c r="G171" s="393" t="s">
        <v>8</v>
      </c>
      <c r="H171" s="392" t="s">
        <v>9</v>
      </c>
    </row>
    <row r="172" spans="1:8" s="389" customFormat="1" ht="16.5" customHeight="1">
      <c r="A172" s="880"/>
      <c r="B172" s="880"/>
      <c r="C172" s="880"/>
      <c r="D172" s="333" t="s">
        <v>302</v>
      </c>
      <c r="E172" s="394" t="s">
        <v>78</v>
      </c>
      <c r="F172" s="395" t="s">
        <v>79</v>
      </c>
      <c r="G172" s="395" t="s">
        <v>79</v>
      </c>
      <c r="H172" s="334" t="s">
        <v>12</v>
      </c>
    </row>
    <row r="173" spans="1:8" s="389" customFormat="1" ht="16.5" customHeight="1">
      <c r="A173" s="118">
        <v>1</v>
      </c>
      <c r="B173" s="67" t="s">
        <v>58</v>
      </c>
      <c r="C173" s="67">
        <v>64</v>
      </c>
      <c r="D173" s="332">
        <v>197.15</v>
      </c>
      <c r="E173" s="239">
        <v>9216081</v>
      </c>
      <c r="F173" s="239">
        <v>921608100</v>
      </c>
      <c r="G173" s="207">
        <v>344330106</v>
      </c>
      <c r="H173" s="207">
        <v>800</v>
      </c>
    </row>
    <row r="174" spans="1:8" s="389" customFormat="1" ht="16.5" customHeight="1">
      <c r="A174" s="118">
        <f>+A173+1</f>
        <v>2</v>
      </c>
      <c r="B174" s="67" t="s">
        <v>194</v>
      </c>
      <c r="C174" s="67">
        <v>1</v>
      </c>
      <c r="D174" s="332">
        <v>164</v>
      </c>
      <c r="E174" s="345">
        <v>1395</v>
      </c>
      <c r="F174" s="431">
        <v>383625</v>
      </c>
      <c r="G174" s="207">
        <v>284705</v>
      </c>
      <c r="H174" s="207">
        <v>3</v>
      </c>
    </row>
    <row r="175" spans="1:8" s="389" customFormat="1" ht="16.5" customHeight="1">
      <c r="A175" s="118">
        <f>+A174+1</f>
        <v>3</v>
      </c>
      <c r="B175" s="67" t="s">
        <v>59</v>
      </c>
      <c r="C175" s="67">
        <v>12</v>
      </c>
      <c r="D175" s="332">
        <v>50.29</v>
      </c>
      <c r="E175" s="239">
        <v>25455</v>
      </c>
      <c r="F175" s="396">
        <v>6363750</v>
      </c>
      <c r="G175" s="207">
        <v>1654573</v>
      </c>
      <c r="H175" s="207">
        <v>25</v>
      </c>
    </row>
    <row r="176" spans="1:8" s="389" customFormat="1" ht="16.5" customHeight="1">
      <c r="A176" s="118">
        <f>+A175+1</f>
        <v>4</v>
      </c>
      <c r="B176" s="67" t="s">
        <v>62</v>
      </c>
      <c r="C176" s="67">
        <v>10</v>
      </c>
      <c r="D176" s="332">
        <v>10</v>
      </c>
      <c r="E176" s="206">
        <v>10400</v>
      </c>
      <c r="F176" s="67">
        <v>832000</v>
      </c>
      <c r="G176" s="207">
        <v>238815</v>
      </c>
      <c r="H176" s="207">
        <v>30</v>
      </c>
    </row>
    <row r="177" spans="1:8" s="389" customFormat="1" ht="16.5" customHeight="1">
      <c r="A177" s="118">
        <f>+A176+1</f>
        <v>5</v>
      </c>
      <c r="B177" s="67" t="s">
        <v>148</v>
      </c>
      <c r="C177" s="67">
        <v>0</v>
      </c>
      <c r="D177" s="332">
        <v>0</v>
      </c>
      <c r="E177" s="206">
        <v>0</v>
      </c>
      <c r="F177" s="67">
        <v>0</v>
      </c>
      <c r="G177" s="207">
        <v>0</v>
      </c>
      <c r="H177" s="207">
        <v>0</v>
      </c>
    </row>
    <row r="178" spans="1:8" s="389" customFormat="1" ht="16.5" customHeight="1">
      <c r="A178" s="118">
        <f>+A177+1</f>
        <v>6</v>
      </c>
      <c r="B178" s="67" t="s">
        <v>61</v>
      </c>
      <c r="C178" s="67">
        <v>0</v>
      </c>
      <c r="D178" s="332">
        <v>0</v>
      </c>
      <c r="E178" s="206">
        <v>0</v>
      </c>
      <c r="F178" s="67">
        <v>0</v>
      </c>
      <c r="G178" s="207">
        <v>0</v>
      </c>
      <c r="H178" s="207">
        <v>0</v>
      </c>
    </row>
    <row r="179" spans="1:8" s="389" customFormat="1" ht="16.5" customHeight="1">
      <c r="A179" s="118">
        <v>7</v>
      </c>
      <c r="B179" s="67" t="s">
        <v>53</v>
      </c>
      <c r="C179" s="67">
        <v>0</v>
      </c>
      <c r="D179" s="332">
        <v>0</v>
      </c>
      <c r="E179" s="206">
        <v>720000</v>
      </c>
      <c r="F179" s="67">
        <v>504000000</v>
      </c>
      <c r="G179" s="207">
        <v>17242892</v>
      </c>
      <c r="H179" s="207">
        <v>850</v>
      </c>
    </row>
    <row r="180" spans="1:8" s="389" customFormat="1" ht="16.5" customHeight="1">
      <c r="A180" s="118">
        <v>8</v>
      </c>
      <c r="B180" s="67" t="s">
        <v>70</v>
      </c>
      <c r="C180" s="67">
        <v>0</v>
      </c>
      <c r="D180" s="332">
        <v>0</v>
      </c>
      <c r="E180" s="206">
        <v>25833</v>
      </c>
      <c r="F180" s="67">
        <v>2066640</v>
      </c>
      <c r="G180" s="207">
        <v>1156479</v>
      </c>
      <c r="H180" s="207">
        <v>80</v>
      </c>
    </row>
    <row r="181" spans="1:8" s="389" customFormat="1" ht="16.5" customHeight="1">
      <c r="A181" s="118">
        <v>9</v>
      </c>
      <c r="B181" s="299" t="s">
        <v>30</v>
      </c>
      <c r="C181" s="67">
        <v>37</v>
      </c>
      <c r="D181" s="332">
        <v>5464.54</v>
      </c>
      <c r="E181" s="206">
        <v>1337838</v>
      </c>
      <c r="F181" s="67">
        <v>668919200</v>
      </c>
      <c r="G181" s="207">
        <v>169263795</v>
      </c>
      <c r="H181" s="207">
        <v>500</v>
      </c>
    </row>
    <row r="182" spans="1:8" s="389" customFormat="1" ht="16.5" customHeight="1">
      <c r="A182" s="118">
        <v>10</v>
      </c>
      <c r="B182" s="299" t="s">
        <v>22</v>
      </c>
      <c r="C182" s="67">
        <v>114</v>
      </c>
      <c r="D182" s="332">
        <v>5353.75</v>
      </c>
      <c r="E182" s="206">
        <v>3402161</v>
      </c>
      <c r="F182" s="67">
        <v>2381512700</v>
      </c>
      <c r="G182" s="207">
        <v>206079292</v>
      </c>
      <c r="H182" s="207">
        <v>700</v>
      </c>
    </row>
    <row r="183" spans="1:8" s="389" customFormat="1" ht="16.5" customHeight="1">
      <c r="A183" s="118"/>
      <c r="B183" s="67" t="s">
        <v>74</v>
      </c>
      <c r="C183" s="67"/>
      <c r="D183" s="332"/>
      <c r="E183" s="206"/>
      <c r="F183" s="67"/>
      <c r="G183" s="207">
        <v>1079435</v>
      </c>
      <c r="H183" s="207"/>
    </row>
    <row r="184" spans="1:8" s="389" customFormat="1" ht="16.5" customHeight="1">
      <c r="A184" s="118"/>
      <c r="B184" s="67" t="s">
        <v>48</v>
      </c>
      <c r="C184" s="67"/>
      <c r="D184" s="332"/>
      <c r="E184" s="206"/>
      <c r="F184" s="67"/>
      <c r="G184" s="207">
        <v>14374957</v>
      </c>
      <c r="H184" s="207"/>
    </row>
    <row r="185" spans="1:8" s="389" customFormat="1" ht="16.5" customHeight="1">
      <c r="A185" s="877" t="s">
        <v>49</v>
      </c>
      <c r="B185" s="878"/>
      <c r="C185" s="390">
        <f>SUM(C173:C184)</f>
        <v>238</v>
      </c>
      <c r="D185" s="390">
        <f>SUM(D173:D184)</f>
        <v>11239.73</v>
      </c>
      <c r="E185" s="390">
        <f>SUM(E173:E184)</f>
        <v>14739163</v>
      </c>
      <c r="F185" s="390">
        <f>SUM(F173:F184)</f>
        <v>4485686015</v>
      </c>
      <c r="G185" s="390">
        <f>SUM(G173:G184)</f>
        <v>755705049</v>
      </c>
      <c r="H185" s="390">
        <f>SUM(H173:H184)</f>
        <v>2988</v>
      </c>
    </row>
    <row r="186" spans="1:8" s="389" customFormat="1" ht="16.5" customHeight="1">
      <c r="A186" s="404"/>
      <c r="C186" s="405"/>
      <c r="D186" s="406"/>
      <c r="E186" s="406"/>
      <c r="F186" s="407"/>
      <c r="G186" s="407"/>
      <c r="H186" s="408"/>
    </row>
    <row r="187" spans="1:8" s="389" customFormat="1" ht="16.5" customHeight="1">
      <c r="A187" s="882" t="s">
        <v>147</v>
      </c>
      <c r="B187" s="882"/>
      <c r="C187" s="882"/>
      <c r="D187" s="882"/>
      <c r="E187" s="882"/>
      <c r="F187" s="882"/>
      <c r="G187" s="882"/>
      <c r="H187" s="882"/>
    </row>
    <row r="188" spans="1:8" s="389" customFormat="1" ht="16.5" customHeight="1">
      <c r="A188" s="879" t="s">
        <v>183</v>
      </c>
      <c r="B188" s="879" t="s">
        <v>3</v>
      </c>
      <c r="C188" s="879" t="s">
        <v>4</v>
      </c>
      <c r="D188" s="391" t="s">
        <v>5</v>
      </c>
      <c r="E188" s="392" t="s">
        <v>6</v>
      </c>
      <c r="F188" s="393" t="s">
        <v>7</v>
      </c>
      <c r="G188" s="393" t="s">
        <v>8</v>
      </c>
      <c r="H188" s="392" t="s">
        <v>9</v>
      </c>
    </row>
    <row r="189" spans="1:8" s="389" customFormat="1" ht="16.5" customHeight="1">
      <c r="A189" s="880"/>
      <c r="B189" s="880"/>
      <c r="C189" s="880"/>
      <c r="D189" s="333" t="s">
        <v>302</v>
      </c>
      <c r="E189" s="394" t="s">
        <v>78</v>
      </c>
      <c r="F189" s="395" t="s">
        <v>79</v>
      </c>
      <c r="G189" s="395" t="s">
        <v>79</v>
      </c>
      <c r="H189" s="334" t="s">
        <v>12</v>
      </c>
    </row>
    <row r="190" spans="1:8" s="389" customFormat="1" ht="16.5" customHeight="1">
      <c r="A190" s="118">
        <v>1</v>
      </c>
      <c r="B190" s="67" t="s">
        <v>70</v>
      </c>
      <c r="C190" s="67">
        <v>354</v>
      </c>
      <c r="D190" s="332">
        <v>1169.511</v>
      </c>
      <c r="E190" s="432">
        <v>1099700</v>
      </c>
      <c r="F190" s="433">
        <v>1099700000</v>
      </c>
      <c r="G190" s="207">
        <v>354745000</v>
      </c>
      <c r="H190" s="207">
        <v>3540</v>
      </c>
    </row>
    <row r="191" spans="1:8" s="389" customFormat="1" ht="16.5" customHeight="1">
      <c r="A191" s="118"/>
      <c r="B191" s="67" t="s">
        <v>74</v>
      </c>
      <c r="C191" s="67"/>
      <c r="D191" s="332"/>
      <c r="E191" s="239"/>
      <c r="F191" s="396"/>
      <c r="G191" s="207">
        <v>0</v>
      </c>
      <c r="H191" s="207"/>
    </row>
    <row r="192" spans="1:8" s="389" customFormat="1" ht="16.5" customHeight="1">
      <c r="A192" s="118"/>
      <c r="B192" s="67" t="s">
        <v>48</v>
      </c>
      <c r="C192" s="67"/>
      <c r="D192" s="332"/>
      <c r="E192" s="206"/>
      <c r="F192" s="67"/>
      <c r="G192" s="207">
        <v>12166000</v>
      </c>
      <c r="H192" s="207"/>
    </row>
    <row r="193" spans="1:8" s="389" customFormat="1" ht="16.5" customHeight="1">
      <c r="A193" s="877" t="s">
        <v>49</v>
      </c>
      <c r="B193" s="878"/>
      <c r="C193" s="434">
        <f>SUM(C190:C192)</f>
        <v>354</v>
      </c>
      <c r="D193" s="434">
        <f>SUM(D190:D192)</f>
        <v>1169.511</v>
      </c>
      <c r="E193" s="434">
        <f>SUM(E190:E192)</f>
        <v>1099700</v>
      </c>
      <c r="F193" s="434">
        <f>SUM(F190:F192)</f>
        <v>1099700000</v>
      </c>
      <c r="G193" s="434">
        <f>SUM(G190:G192)</f>
        <v>366911000</v>
      </c>
      <c r="H193" s="434">
        <f>SUM(H190:H192)</f>
        <v>3540</v>
      </c>
    </row>
    <row r="194" spans="1:8" s="389" customFormat="1" ht="16.5" customHeight="1">
      <c r="A194" s="418"/>
      <c r="B194" s="419"/>
      <c r="C194" s="419"/>
      <c r="D194" s="420"/>
      <c r="E194" s="420"/>
      <c r="F194" s="421"/>
      <c r="G194" s="421"/>
      <c r="H194" s="422"/>
    </row>
    <row r="195" spans="1:8" s="389" customFormat="1" ht="16.5" customHeight="1">
      <c r="A195" s="882" t="s">
        <v>141</v>
      </c>
      <c r="B195" s="882"/>
      <c r="C195" s="882"/>
      <c r="D195" s="882"/>
      <c r="E195" s="882"/>
      <c r="F195" s="882"/>
      <c r="G195" s="882"/>
      <c r="H195" s="882"/>
    </row>
    <row r="196" spans="1:8" s="389" customFormat="1" ht="16.5" customHeight="1">
      <c r="A196" s="879" t="s">
        <v>183</v>
      </c>
      <c r="B196" s="879" t="s">
        <v>3</v>
      </c>
      <c r="C196" s="879" t="s">
        <v>4</v>
      </c>
      <c r="D196" s="391" t="s">
        <v>5</v>
      </c>
      <c r="E196" s="392" t="s">
        <v>6</v>
      </c>
      <c r="F196" s="393" t="s">
        <v>7</v>
      </c>
      <c r="G196" s="393" t="s">
        <v>8</v>
      </c>
      <c r="H196" s="392" t="s">
        <v>9</v>
      </c>
    </row>
    <row r="197" spans="1:8" s="389" customFormat="1" ht="16.5" customHeight="1">
      <c r="A197" s="880"/>
      <c r="B197" s="887"/>
      <c r="C197" s="880"/>
      <c r="D197" s="333" t="s">
        <v>302</v>
      </c>
      <c r="E197" s="394" t="s">
        <v>78</v>
      </c>
      <c r="F197" s="395" t="s">
        <v>79</v>
      </c>
      <c r="G197" s="395" t="s">
        <v>79</v>
      </c>
      <c r="H197" s="334" t="s">
        <v>12</v>
      </c>
    </row>
    <row r="198" spans="1:8" s="389" customFormat="1" ht="16.5" customHeight="1">
      <c r="A198" s="121">
        <v>1</v>
      </c>
      <c r="B198" s="143" t="s">
        <v>70</v>
      </c>
      <c r="C198" s="192">
        <v>462</v>
      </c>
      <c r="D198" s="192">
        <v>806.716</v>
      </c>
      <c r="E198" s="206">
        <v>283692</v>
      </c>
      <c r="F198" s="203">
        <v>198584400</v>
      </c>
      <c r="G198" s="203">
        <v>49025000</v>
      </c>
      <c r="H198" s="203">
        <v>5700</v>
      </c>
    </row>
    <row r="199" spans="1:8" s="389" customFormat="1" ht="16.5" customHeight="1">
      <c r="A199" s="121">
        <v>2</v>
      </c>
      <c r="B199" s="143" t="s">
        <v>62</v>
      </c>
      <c r="C199" s="435">
        <v>67</v>
      </c>
      <c r="D199" s="192">
        <v>68.68</v>
      </c>
      <c r="E199" s="206">
        <v>40981</v>
      </c>
      <c r="F199" s="203">
        <v>2049050</v>
      </c>
      <c r="G199" s="203">
        <v>19732265</v>
      </c>
      <c r="H199" s="203">
        <v>536</v>
      </c>
    </row>
    <row r="200" spans="1:8" s="389" customFormat="1" ht="16.5" customHeight="1">
      <c r="A200" s="121">
        <v>3</v>
      </c>
      <c r="B200" s="67" t="s">
        <v>61</v>
      </c>
      <c r="C200" s="435">
        <v>15</v>
      </c>
      <c r="D200" s="192">
        <v>40.96</v>
      </c>
      <c r="E200" s="206">
        <v>107776</v>
      </c>
      <c r="F200" s="67">
        <v>18914400</v>
      </c>
      <c r="G200" s="203">
        <v>9271485</v>
      </c>
      <c r="H200" s="203">
        <v>120</v>
      </c>
    </row>
    <row r="201" spans="1:8" s="389" customFormat="1" ht="16.5" customHeight="1">
      <c r="A201" s="121">
        <v>4</v>
      </c>
      <c r="B201" s="67" t="s">
        <v>72</v>
      </c>
      <c r="C201" s="192">
        <v>0</v>
      </c>
      <c r="D201" s="192">
        <v>0</v>
      </c>
      <c r="E201" s="192">
        <v>0</v>
      </c>
      <c r="F201" s="192">
        <v>0</v>
      </c>
      <c r="G201" s="192">
        <v>0</v>
      </c>
      <c r="H201" s="192">
        <v>0</v>
      </c>
    </row>
    <row r="202" spans="1:8" s="389" customFormat="1" ht="16.5" customHeight="1">
      <c r="A202" s="121">
        <v>5</v>
      </c>
      <c r="B202" s="67" t="s">
        <v>59</v>
      </c>
      <c r="C202" s="192">
        <v>12</v>
      </c>
      <c r="D202" s="192">
        <v>28.5134</v>
      </c>
      <c r="E202" s="206">
        <v>213730</v>
      </c>
      <c r="F202" s="203">
        <v>32059500</v>
      </c>
      <c r="G202" s="203">
        <v>18210000</v>
      </c>
      <c r="H202" s="203">
        <v>120</v>
      </c>
    </row>
    <row r="203" spans="1:8" s="389" customFormat="1" ht="16.5" customHeight="1">
      <c r="A203" s="121">
        <v>6</v>
      </c>
      <c r="B203" s="143" t="s">
        <v>58</v>
      </c>
      <c r="C203" s="192">
        <v>1</v>
      </c>
      <c r="D203" s="203">
        <v>28.28</v>
      </c>
      <c r="E203" s="206">
        <v>30427</v>
      </c>
      <c r="F203" s="203">
        <v>3042700</v>
      </c>
      <c r="G203" s="203">
        <v>1856550</v>
      </c>
      <c r="H203" s="203">
        <v>200</v>
      </c>
    </row>
    <row r="204" spans="1:8" s="389" customFormat="1" ht="16.5" customHeight="1">
      <c r="A204" s="121">
        <v>7</v>
      </c>
      <c r="B204" s="379" t="s">
        <v>43</v>
      </c>
      <c r="C204" s="67">
        <v>1</v>
      </c>
      <c r="D204" s="332">
        <v>59.511</v>
      </c>
      <c r="E204" s="343">
        <v>34533</v>
      </c>
      <c r="F204" s="203">
        <v>34533000</v>
      </c>
      <c r="G204" s="203">
        <v>6436000</v>
      </c>
      <c r="H204" s="203">
        <v>143</v>
      </c>
    </row>
    <row r="205" spans="1:8" s="389" customFormat="1" ht="16.5" customHeight="1">
      <c r="A205" s="121">
        <v>8</v>
      </c>
      <c r="B205" s="380" t="s">
        <v>332</v>
      </c>
      <c r="C205" s="324">
        <v>4</v>
      </c>
      <c r="D205" s="332">
        <v>74.493</v>
      </c>
      <c r="E205" s="343">
        <v>9225</v>
      </c>
      <c r="F205" s="203">
        <v>2306250</v>
      </c>
      <c r="G205" s="203">
        <v>462000</v>
      </c>
      <c r="H205" s="203">
        <v>8</v>
      </c>
    </row>
    <row r="206" spans="1:8" s="389" customFormat="1" ht="16.5" customHeight="1">
      <c r="A206" s="121"/>
      <c r="B206" s="67" t="s">
        <v>74</v>
      </c>
      <c r="C206" s="67"/>
      <c r="D206" s="332"/>
      <c r="E206" s="206"/>
      <c r="F206" s="250"/>
      <c r="G206" s="203">
        <v>1202000</v>
      </c>
      <c r="H206" s="236"/>
    </row>
    <row r="207" spans="1:8" s="389" customFormat="1" ht="16.5" customHeight="1">
      <c r="A207" s="121"/>
      <c r="B207" s="67" t="s">
        <v>48</v>
      </c>
      <c r="C207" s="67"/>
      <c r="D207" s="332"/>
      <c r="E207" s="206"/>
      <c r="F207" s="67"/>
      <c r="G207" s="402">
        <v>716495</v>
      </c>
      <c r="H207" s="236"/>
    </row>
    <row r="208" spans="1:8" s="389" customFormat="1" ht="16.5" customHeight="1">
      <c r="A208" s="877" t="s">
        <v>49</v>
      </c>
      <c r="B208" s="878"/>
      <c r="C208" s="390">
        <f>SUM(C198:C207)</f>
        <v>562</v>
      </c>
      <c r="D208" s="390">
        <f>SUM(D198:D207)</f>
        <v>1107.1534</v>
      </c>
      <c r="E208" s="390">
        <f>SUM(E198:E207)</f>
        <v>720364</v>
      </c>
      <c r="F208" s="390">
        <f>SUM(F198:F207)</f>
        <v>291489300</v>
      </c>
      <c r="G208" s="390">
        <f>SUM(G198:G207)</f>
        <v>106911795</v>
      </c>
      <c r="H208" s="390">
        <f>SUM(H198:H207)</f>
        <v>6827</v>
      </c>
    </row>
    <row r="209" spans="1:8" s="389" customFormat="1" ht="16.5" customHeight="1">
      <c r="A209" s="404"/>
      <c r="B209" s="410"/>
      <c r="C209" s="410"/>
      <c r="D209" s="411"/>
      <c r="E209" s="411"/>
      <c r="F209" s="412"/>
      <c r="G209" s="430"/>
      <c r="H209" s="408"/>
    </row>
    <row r="210" spans="1:8" s="389" customFormat="1" ht="16.5" customHeight="1">
      <c r="A210" s="404"/>
      <c r="B210" s="410"/>
      <c r="C210" s="410"/>
      <c r="D210" s="411"/>
      <c r="E210" s="411"/>
      <c r="F210" s="412"/>
      <c r="G210" s="430"/>
      <c r="H210" s="408"/>
    </row>
    <row r="211" spans="1:8" s="389" customFormat="1" ht="16.5" customHeight="1">
      <c r="A211" s="882" t="s">
        <v>296</v>
      </c>
      <c r="B211" s="882"/>
      <c r="C211" s="882"/>
      <c r="D211" s="882"/>
      <c r="E211" s="882"/>
      <c r="F211" s="882"/>
      <c r="G211" s="882"/>
      <c r="H211" s="882"/>
    </row>
    <row r="212" spans="1:8" s="389" customFormat="1" ht="16.5" customHeight="1">
      <c r="A212" s="879" t="s">
        <v>183</v>
      </c>
      <c r="B212" s="879" t="s">
        <v>3</v>
      </c>
      <c r="C212" s="879" t="s">
        <v>4</v>
      </c>
      <c r="D212" s="391" t="s">
        <v>5</v>
      </c>
      <c r="E212" s="392" t="s">
        <v>6</v>
      </c>
      <c r="F212" s="393" t="s">
        <v>7</v>
      </c>
      <c r="G212" s="393" t="s">
        <v>8</v>
      </c>
      <c r="H212" s="392" t="s">
        <v>9</v>
      </c>
    </row>
    <row r="213" spans="1:8" s="389" customFormat="1" ht="16.5" customHeight="1">
      <c r="A213" s="880"/>
      <c r="B213" s="880"/>
      <c r="C213" s="880"/>
      <c r="D213" s="333" t="s">
        <v>302</v>
      </c>
      <c r="E213" s="394" t="s">
        <v>78</v>
      </c>
      <c r="F213" s="395" t="s">
        <v>79</v>
      </c>
      <c r="G213" s="395" t="s">
        <v>79</v>
      </c>
      <c r="H213" s="334" t="s">
        <v>12</v>
      </c>
    </row>
    <row r="214" spans="1:8" s="389" customFormat="1" ht="16.5" customHeight="1">
      <c r="A214" s="118">
        <v>1</v>
      </c>
      <c r="B214" s="67" t="s">
        <v>61</v>
      </c>
      <c r="C214" s="67">
        <v>53</v>
      </c>
      <c r="D214" s="332">
        <v>118.44</v>
      </c>
      <c r="E214" s="239">
        <v>108253</v>
      </c>
      <c r="F214" s="396">
        <v>378885500</v>
      </c>
      <c r="G214" s="207">
        <v>25885000</v>
      </c>
      <c r="H214" s="207">
        <v>4</v>
      </c>
    </row>
    <row r="215" spans="1:8" s="389" customFormat="1" ht="16.5" customHeight="1">
      <c r="A215" s="118">
        <v>2</v>
      </c>
      <c r="B215" s="67" t="s">
        <v>62</v>
      </c>
      <c r="C215" s="67">
        <v>156</v>
      </c>
      <c r="D215" s="332">
        <v>121.95</v>
      </c>
      <c r="E215" s="239">
        <v>3936998</v>
      </c>
      <c r="F215" s="396">
        <v>688974650</v>
      </c>
      <c r="G215" s="207">
        <v>90658360</v>
      </c>
      <c r="H215" s="207">
        <v>11</v>
      </c>
    </row>
    <row r="216" spans="1:8" s="389" customFormat="1" ht="16.5" customHeight="1">
      <c r="A216" s="118">
        <f>+A215+1</f>
        <v>3</v>
      </c>
      <c r="B216" s="67" t="s">
        <v>53</v>
      </c>
      <c r="C216" s="67">
        <v>11</v>
      </c>
      <c r="D216" s="332">
        <v>11</v>
      </c>
      <c r="E216" s="206">
        <v>405240</v>
      </c>
      <c r="F216" s="67">
        <v>648384000</v>
      </c>
      <c r="G216" s="207">
        <v>10131013</v>
      </c>
      <c r="H216" s="207">
        <v>15</v>
      </c>
    </row>
    <row r="217" spans="1:8" s="389" customFormat="1" ht="16.5" customHeight="1">
      <c r="A217" s="118">
        <f>+A216+1</f>
        <v>4</v>
      </c>
      <c r="B217" s="67" t="s">
        <v>70</v>
      </c>
      <c r="C217" s="67">
        <v>0</v>
      </c>
      <c r="D217" s="332"/>
      <c r="E217" s="206">
        <v>168981</v>
      </c>
      <c r="F217" s="67">
        <v>27036960</v>
      </c>
      <c r="G217" s="207">
        <v>3886572</v>
      </c>
      <c r="H217" s="207">
        <v>5</v>
      </c>
    </row>
    <row r="218" spans="1:8" s="389" customFormat="1" ht="16.5" customHeight="1">
      <c r="A218" s="118"/>
      <c r="B218" s="67" t="s">
        <v>74</v>
      </c>
      <c r="C218" s="67"/>
      <c r="D218" s="332"/>
      <c r="E218" s="206"/>
      <c r="F218" s="67"/>
      <c r="G218" s="207">
        <v>9492589</v>
      </c>
      <c r="H218" s="207">
        <v>0</v>
      </c>
    </row>
    <row r="219" spans="1:8" s="389" customFormat="1" ht="16.5" customHeight="1">
      <c r="A219" s="118"/>
      <c r="B219" s="67" t="s">
        <v>48</v>
      </c>
      <c r="C219" s="67"/>
      <c r="D219" s="332"/>
      <c r="E219" s="206"/>
      <c r="F219" s="67"/>
      <c r="G219" s="207">
        <v>13658448</v>
      </c>
      <c r="H219" s="207">
        <v>0</v>
      </c>
    </row>
    <row r="220" spans="1:8" s="389" customFormat="1" ht="16.5" customHeight="1">
      <c r="A220" s="877" t="s">
        <v>49</v>
      </c>
      <c r="B220" s="878"/>
      <c r="C220" s="390">
        <f>SUM(C214:C219)</f>
        <v>220</v>
      </c>
      <c r="D220" s="390">
        <f>SUM(D214:D219)</f>
        <v>251.39</v>
      </c>
      <c r="E220" s="390">
        <f>SUM(E214:E219)</f>
        <v>4619472</v>
      </c>
      <c r="F220" s="390">
        <f>SUM(F214:F219)</f>
        <v>1743281110</v>
      </c>
      <c r="G220" s="390">
        <f>SUM(G214:G219)</f>
        <v>153711982</v>
      </c>
      <c r="H220" s="390">
        <f>SUM(H214:H219)</f>
        <v>35</v>
      </c>
    </row>
    <row r="221" spans="1:8" s="389" customFormat="1" ht="16.5" customHeight="1">
      <c r="A221" s="404"/>
      <c r="B221" s="410"/>
      <c r="C221" s="410"/>
      <c r="D221" s="411"/>
      <c r="E221" s="411"/>
      <c r="F221" s="412"/>
      <c r="G221" s="430"/>
      <c r="H221" s="408"/>
    </row>
    <row r="222" spans="1:8" s="389" customFormat="1" ht="16.5" customHeight="1">
      <c r="A222" s="404"/>
      <c r="B222" s="410"/>
      <c r="C222" s="410"/>
      <c r="D222" s="411"/>
      <c r="E222" s="411"/>
      <c r="F222" s="412"/>
      <c r="G222" s="430"/>
      <c r="H222" s="408"/>
    </row>
    <row r="223" spans="1:8" s="389" customFormat="1" ht="16.5" customHeight="1">
      <c r="A223" s="882" t="s">
        <v>103</v>
      </c>
      <c r="B223" s="882"/>
      <c r="C223" s="882"/>
      <c r="D223" s="882"/>
      <c r="E223" s="882"/>
      <c r="F223" s="882"/>
      <c r="G223" s="882"/>
      <c r="H223" s="882"/>
    </row>
    <row r="224" spans="1:8" s="389" customFormat="1" ht="16.5" customHeight="1">
      <c r="A224" s="879" t="s">
        <v>183</v>
      </c>
      <c r="B224" s="879" t="s">
        <v>3</v>
      </c>
      <c r="C224" s="879" t="s">
        <v>4</v>
      </c>
      <c r="D224" s="391" t="s">
        <v>5</v>
      </c>
      <c r="E224" s="392" t="s">
        <v>6</v>
      </c>
      <c r="F224" s="393" t="s">
        <v>7</v>
      </c>
      <c r="G224" s="393" t="s">
        <v>8</v>
      </c>
      <c r="H224" s="392" t="s">
        <v>9</v>
      </c>
    </row>
    <row r="225" spans="1:8" s="389" customFormat="1" ht="16.5" customHeight="1">
      <c r="A225" s="880"/>
      <c r="B225" s="880"/>
      <c r="C225" s="880"/>
      <c r="D225" s="333" t="s">
        <v>302</v>
      </c>
      <c r="E225" s="394" t="s">
        <v>78</v>
      </c>
      <c r="F225" s="395" t="s">
        <v>79</v>
      </c>
      <c r="G225" s="395" t="s">
        <v>79</v>
      </c>
      <c r="H225" s="334" t="s">
        <v>12</v>
      </c>
    </row>
    <row r="226" spans="1:8" s="389" customFormat="1" ht="16.5" customHeight="1">
      <c r="A226" s="118">
        <v>1</v>
      </c>
      <c r="B226" s="67" t="s">
        <v>59</v>
      </c>
      <c r="C226" s="192">
        <v>15</v>
      </c>
      <c r="D226" s="192">
        <v>24.95</v>
      </c>
      <c r="E226" s="206">
        <v>0</v>
      </c>
      <c r="F226" s="118">
        <v>0</v>
      </c>
      <c r="G226" s="192">
        <v>296252</v>
      </c>
      <c r="H226" s="206">
        <v>0</v>
      </c>
    </row>
    <row r="227" spans="1:8" s="389" customFormat="1" ht="16.5" customHeight="1">
      <c r="A227" s="118">
        <v>2</v>
      </c>
      <c r="B227" s="67" t="s">
        <v>62</v>
      </c>
      <c r="C227" s="192">
        <v>8</v>
      </c>
      <c r="D227" s="192">
        <v>8</v>
      </c>
      <c r="E227" s="192">
        <v>44100</v>
      </c>
      <c r="F227" s="192">
        <v>7938000</v>
      </c>
      <c r="G227" s="192">
        <v>600300</v>
      </c>
      <c r="H227" s="192">
        <v>0</v>
      </c>
    </row>
    <row r="228" spans="1:8" s="389" customFormat="1" ht="16.5" customHeight="1">
      <c r="A228" s="118">
        <v>3</v>
      </c>
      <c r="B228" s="67" t="s">
        <v>58</v>
      </c>
      <c r="C228" s="118">
        <v>0</v>
      </c>
      <c r="D228" s="118">
        <v>1831.8</v>
      </c>
      <c r="E228" s="206">
        <v>383257</v>
      </c>
      <c r="F228" s="118">
        <v>76651400</v>
      </c>
      <c r="G228" s="192">
        <v>11497716</v>
      </c>
      <c r="H228" s="192"/>
    </row>
    <row r="229" spans="1:8" s="389" customFormat="1" ht="16.5" customHeight="1">
      <c r="A229" s="118">
        <v>4</v>
      </c>
      <c r="B229" s="67" t="s">
        <v>143</v>
      </c>
      <c r="C229" s="118">
        <v>0</v>
      </c>
      <c r="D229" s="118">
        <v>0</v>
      </c>
      <c r="E229" s="192">
        <v>795530</v>
      </c>
      <c r="F229" s="192">
        <v>517094500</v>
      </c>
      <c r="G229" s="192">
        <v>22230125</v>
      </c>
      <c r="H229" s="192">
        <v>0</v>
      </c>
    </row>
    <row r="230" spans="1:8" s="389" customFormat="1" ht="16.5" customHeight="1">
      <c r="A230" s="118">
        <v>5</v>
      </c>
      <c r="B230" s="67" t="s">
        <v>70</v>
      </c>
      <c r="C230" s="118">
        <v>0</v>
      </c>
      <c r="D230" s="118">
        <v>0</v>
      </c>
      <c r="E230" s="206">
        <v>47243</v>
      </c>
      <c r="F230" s="118">
        <v>23621500</v>
      </c>
      <c r="G230" s="192">
        <v>4724314</v>
      </c>
      <c r="H230" s="192"/>
    </row>
    <row r="231" spans="1:8" s="389" customFormat="1" ht="16.5" customHeight="1">
      <c r="A231" s="118">
        <v>6</v>
      </c>
      <c r="B231" s="67" t="s">
        <v>53</v>
      </c>
      <c r="C231" s="118">
        <v>0</v>
      </c>
      <c r="D231" s="118"/>
      <c r="E231" s="192">
        <v>91725</v>
      </c>
      <c r="F231" s="118">
        <v>11007000</v>
      </c>
      <c r="G231" s="192">
        <v>2751757</v>
      </c>
      <c r="H231" s="192"/>
    </row>
    <row r="232" spans="1:8" s="389" customFormat="1" ht="16.5" customHeight="1">
      <c r="A232" s="118">
        <v>7</v>
      </c>
      <c r="B232" s="67" t="s">
        <v>64</v>
      </c>
      <c r="C232" s="118">
        <v>0</v>
      </c>
      <c r="D232" s="118">
        <v>0</v>
      </c>
      <c r="E232" s="192">
        <v>229773</v>
      </c>
      <c r="F232" s="118">
        <v>25275030</v>
      </c>
      <c r="G232" s="192">
        <v>12831702</v>
      </c>
      <c r="H232" s="192"/>
    </row>
    <row r="233" spans="1:8" s="389" customFormat="1" ht="16.5" customHeight="1">
      <c r="A233" s="118">
        <v>8</v>
      </c>
      <c r="B233" s="67" t="s">
        <v>73</v>
      </c>
      <c r="C233" s="118">
        <v>0</v>
      </c>
      <c r="D233" s="118">
        <v>0</v>
      </c>
      <c r="E233" s="192">
        <v>0</v>
      </c>
      <c r="F233" s="118">
        <v>0</v>
      </c>
      <c r="G233" s="192">
        <v>0</v>
      </c>
      <c r="H233" s="192">
        <v>0</v>
      </c>
    </row>
    <row r="234" spans="1:8" s="389" customFormat="1" ht="16.5" customHeight="1">
      <c r="A234" s="118">
        <v>9</v>
      </c>
      <c r="B234" s="67" t="s">
        <v>195</v>
      </c>
      <c r="C234" s="118">
        <v>0</v>
      </c>
      <c r="D234" s="118">
        <v>0</v>
      </c>
      <c r="E234" s="192">
        <v>20712</v>
      </c>
      <c r="F234" s="118">
        <v>2899680</v>
      </c>
      <c r="G234" s="192">
        <v>1156661</v>
      </c>
      <c r="H234" s="192"/>
    </row>
    <row r="235" spans="1:8" s="389" customFormat="1" ht="16.5" customHeight="1">
      <c r="A235" s="118">
        <v>10</v>
      </c>
      <c r="B235" s="67" t="s">
        <v>189</v>
      </c>
      <c r="C235" s="118">
        <v>0</v>
      </c>
      <c r="D235" s="118">
        <v>0</v>
      </c>
      <c r="E235" s="192">
        <v>20520</v>
      </c>
      <c r="F235" s="118">
        <v>2257200</v>
      </c>
      <c r="G235" s="192">
        <v>1145939</v>
      </c>
      <c r="H235" s="192"/>
    </row>
    <row r="236" spans="1:8" s="389" customFormat="1" ht="16.5" customHeight="1">
      <c r="A236" s="118">
        <v>11</v>
      </c>
      <c r="B236" s="67" t="s">
        <v>61</v>
      </c>
      <c r="C236" s="118">
        <v>0</v>
      </c>
      <c r="D236" s="118">
        <v>0</v>
      </c>
      <c r="E236" s="436">
        <v>4393</v>
      </c>
      <c r="F236" s="120">
        <v>6589500</v>
      </c>
      <c r="G236" s="436">
        <v>1053408</v>
      </c>
      <c r="H236" s="436"/>
    </row>
    <row r="237" spans="1:8" s="389" customFormat="1" ht="16.5" customHeight="1">
      <c r="A237" s="118">
        <v>12</v>
      </c>
      <c r="B237" s="67" t="s">
        <v>43</v>
      </c>
      <c r="C237" s="118">
        <v>0</v>
      </c>
      <c r="D237" s="437">
        <v>0</v>
      </c>
      <c r="E237" s="192">
        <v>169800</v>
      </c>
      <c r="F237" s="110">
        <v>84900000</v>
      </c>
      <c r="G237" s="192">
        <v>13535000</v>
      </c>
      <c r="H237" s="192">
        <v>0</v>
      </c>
    </row>
    <row r="238" spans="1:8" s="389" customFormat="1" ht="16.5" customHeight="1">
      <c r="A238" s="118">
        <v>13</v>
      </c>
      <c r="B238" s="182" t="s">
        <v>25</v>
      </c>
      <c r="C238" s="118">
        <v>4</v>
      </c>
      <c r="D238" s="437">
        <v>157.8461</v>
      </c>
      <c r="E238" s="192">
        <v>252690.3</v>
      </c>
      <c r="F238" s="110">
        <v>101076118</v>
      </c>
      <c r="G238" s="192">
        <v>9930273</v>
      </c>
      <c r="H238" s="192">
        <v>290</v>
      </c>
    </row>
    <row r="239" spans="1:8" s="389" customFormat="1" ht="16.5" customHeight="1">
      <c r="A239" s="118">
        <v>14</v>
      </c>
      <c r="B239" s="381" t="s">
        <v>164</v>
      </c>
      <c r="C239" s="118">
        <v>21</v>
      </c>
      <c r="D239" s="437">
        <v>525.9802</v>
      </c>
      <c r="E239" s="437">
        <v>1482250</v>
      </c>
      <c r="F239" s="192">
        <v>370562500</v>
      </c>
      <c r="G239" s="110">
        <v>32492638</v>
      </c>
      <c r="H239" s="192">
        <v>1541</v>
      </c>
    </row>
    <row r="240" spans="1:8" s="389" customFormat="1" ht="16.5" customHeight="1">
      <c r="A240" s="118">
        <v>15</v>
      </c>
      <c r="B240" s="295" t="s">
        <v>39</v>
      </c>
      <c r="C240" s="118">
        <v>30</v>
      </c>
      <c r="D240" s="437">
        <v>135.1759</v>
      </c>
      <c r="E240" s="192">
        <v>26096.8</v>
      </c>
      <c r="F240" s="110">
        <v>7829040</v>
      </c>
      <c r="G240" s="192">
        <v>1402445.5</v>
      </c>
      <c r="H240" s="192">
        <v>250</v>
      </c>
    </row>
    <row r="241" spans="1:8" s="389" customFormat="1" ht="16.5" customHeight="1">
      <c r="A241" s="118">
        <v>16</v>
      </c>
      <c r="B241" s="295" t="s">
        <v>40</v>
      </c>
      <c r="C241" s="118">
        <v>0</v>
      </c>
      <c r="D241" s="437">
        <v>0</v>
      </c>
      <c r="E241" s="192">
        <v>25289.4</v>
      </c>
      <c r="F241" s="110">
        <v>7586820</v>
      </c>
      <c r="G241" s="192">
        <v>1402445.5</v>
      </c>
      <c r="H241" s="192">
        <v>0</v>
      </c>
    </row>
    <row r="242" spans="1:8" s="389" customFormat="1" ht="16.5" customHeight="1">
      <c r="A242" s="121"/>
      <c r="B242" s="67" t="s">
        <v>74</v>
      </c>
      <c r="C242" s="118"/>
      <c r="D242" s="118"/>
      <c r="E242" s="215"/>
      <c r="F242" s="194"/>
      <c r="G242" s="438">
        <v>5530230</v>
      </c>
      <c r="H242" s="215"/>
    </row>
    <row r="243" spans="1:8" s="389" customFormat="1" ht="16.5" customHeight="1">
      <c r="A243" s="121"/>
      <c r="B243" s="67" t="s">
        <v>48</v>
      </c>
      <c r="C243" s="118"/>
      <c r="D243" s="332"/>
      <c r="E243" s="206"/>
      <c r="F243" s="118"/>
      <c r="G243" s="436">
        <v>5112720</v>
      </c>
      <c r="H243" s="206"/>
    </row>
    <row r="244" spans="1:8" s="389" customFormat="1" ht="16.5" customHeight="1">
      <c r="A244" s="877" t="s">
        <v>49</v>
      </c>
      <c r="B244" s="878"/>
      <c r="C244" s="390">
        <f>SUM(C226:C243)</f>
        <v>78</v>
      </c>
      <c r="D244" s="390">
        <f>SUM(D226:D243)</f>
        <v>2683.7522</v>
      </c>
      <c r="E244" s="390">
        <f>SUM(E226:E243)</f>
        <v>3593379.4999999995</v>
      </c>
      <c r="F244" s="390">
        <f>SUM(F226:F243)</f>
        <v>1245288288</v>
      </c>
      <c r="G244" s="390">
        <f>SUM(G226:G243)</f>
        <v>127693926</v>
      </c>
      <c r="H244" s="390">
        <f>SUM(H226:H243)</f>
        <v>2081</v>
      </c>
    </row>
    <row r="245" spans="1:8" s="389" customFormat="1" ht="16.5" customHeight="1">
      <c r="A245" s="404"/>
      <c r="B245" s="410"/>
      <c r="C245" s="410"/>
      <c r="D245" s="411"/>
      <c r="E245" s="411"/>
      <c r="F245" s="412"/>
      <c r="G245" s="430"/>
      <c r="H245" s="408"/>
    </row>
    <row r="246" spans="1:8" s="389" customFormat="1" ht="16.5" customHeight="1">
      <c r="A246" s="404"/>
      <c r="B246" s="410"/>
      <c r="C246" s="410"/>
      <c r="D246" s="411"/>
      <c r="E246" s="411"/>
      <c r="F246" s="412"/>
      <c r="G246" s="430"/>
      <c r="H246" s="408"/>
    </row>
    <row r="247" spans="1:8" s="389" customFormat="1" ht="16.5" customHeight="1">
      <c r="A247" s="882" t="s">
        <v>196</v>
      </c>
      <c r="B247" s="882"/>
      <c r="C247" s="882"/>
      <c r="D247" s="882"/>
      <c r="E247" s="882"/>
      <c r="F247" s="882"/>
      <c r="G247" s="882"/>
      <c r="H247" s="882"/>
    </row>
    <row r="248" spans="1:8" s="389" customFormat="1" ht="16.5" customHeight="1">
      <c r="A248" s="879" t="s">
        <v>183</v>
      </c>
      <c r="B248" s="879" t="s">
        <v>3</v>
      </c>
      <c r="C248" s="879" t="s">
        <v>4</v>
      </c>
      <c r="D248" s="391" t="s">
        <v>5</v>
      </c>
      <c r="E248" s="392" t="s">
        <v>6</v>
      </c>
      <c r="F248" s="393" t="s">
        <v>7</v>
      </c>
      <c r="G248" s="393" t="s">
        <v>8</v>
      </c>
      <c r="H248" s="392" t="s">
        <v>9</v>
      </c>
    </row>
    <row r="249" spans="1:8" s="389" customFormat="1" ht="16.5" customHeight="1">
      <c r="A249" s="880"/>
      <c r="B249" s="880"/>
      <c r="C249" s="880"/>
      <c r="D249" s="333" t="s">
        <v>302</v>
      </c>
      <c r="E249" s="394" t="s">
        <v>78</v>
      </c>
      <c r="F249" s="395" t="s">
        <v>79</v>
      </c>
      <c r="G249" s="395" t="s">
        <v>79</v>
      </c>
      <c r="H249" s="334" t="s">
        <v>12</v>
      </c>
    </row>
    <row r="250" spans="1:8" s="389" customFormat="1" ht="16.5" customHeight="1">
      <c r="A250" s="118">
        <v>1</v>
      </c>
      <c r="B250" s="67" t="s">
        <v>197</v>
      </c>
      <c r="C250" s="67">
        <v>104</v>
      </c>
      <c r="D250" s="67">
        <v>217.85</v>
      </c>
      <c r="E250" s="206">
        <v>160198</v>
      </c>
      <c r="F250" s="400">
        <v>36845540</v>
      </c>
      <c r="G250" s="207">
        <v>50392958</v>
      </c>
      <c r="H250" s="207">
        <v>360</v>
      </c>
    </row>
    <row r="251" spans="1:8" s="389" customFormat="1" ht="16.5" customHeight="1">
      <c r="A251" s="118">
        <v>2</v>
      </c>
      <c r="B251" s="67" t="s">
        <v>61</v>
      </c>
      <c r="C251" s="67">
        <v>2</v>
      </c>
      <c r="D251" s="67">
        <v>5.295</v>
      </c>
      <c r="E251" s="206">
        <v>0</v>
      </c>
      <c r="F251" s="67">
        <v>0</v>
      </c>
      <c r="G251" s="207">
        <v>272000</v>
      </c>
      <c r="H251" s="207">
        <v>0</v>
      </c>
    </row>
    <row r="252" spans="1:8" s="389" customFormat="1" ht="16.5" customHeight="1">
      <c r="A252" s="118">
        <v>3</v>
      </c>
      <c r="B252" s="67" t="s">
        <v>53</v>
      </c>
      <c r="C252" s="67">
        <v>0</v>
      </c>
      <c r="D252" s="67">
        <v>64.53</v>
      </c>
      <c r="E252" s="206">
        <v>235200</v>
      </c>
      <c r="F252" s="67">
        <v>58800000</v>
      </c>
      <c r="G252" s="207">
        <v>6874000</v>
      </c>
      <c r="H252" s="207">
        <v>0</v>
      </c>
    </row>
    <row r="253" spans="1:8" s="389" customFormat="1" ht="16.5" customHeight="1">
      <c r="A253" s="118">
        <v>4</v>
      </c>
      <c r="B253" s="67" t="s">
        <v>58</v>
      </c>
      <c r="C253" s="67">
        <v>0</v>
      </c>
      <c r="D253" s="67">
        <v>0</v>
      </c>
      <c r="E253" s="206">
        <v>0</v>
      </c>
      <c r="F253" s="67">
        <v>0</v>
      </c>
      <c r="G253" s="207">
        <v>10709450</v>
      </c>
      <c r="H253" s="207">
        <v>0</v>
      </c>
    </row>
    <row r="254" spans="1:8" s="389" customFormat="1" ht="16.5" customHeight="1">
      <c r="A254" s="118">
        <v>5</v>
      </c>
      <c r="B254" s="67" t="s">
        <v>39</v>
      </c>
      <c r="C254" s="67">
        <v>1</v>
      </c>
      <c r="D254" s="67">
        <v>99.39</v>
      </c>
      <c r="E254" s="206">
        <v>0</v>
      </c>
      <c r="F254" s="67">
        <v>0</v>
      </c>
      <c r="G254" s="207">
        <v>0</v>
      </c>
      <c r="H254" s="207">
        <v>0</v>
      </c>
    </row>
    <row r="255" spans="1:8" s="389" customFormat="1" ht="16.5" customHeight="1">
      <c r="A255" s="118">
        <v>6</v>
      </c>
      <c r="B255" s="67" t="s">
        <v>45</v>
      </c>
      <c r="C255" s="67">
        <v>4</v>
      </c>
      <c r="D255" s="67">
        <v>72.05</v>
      </c>
      <c r="E255" s="206">
        <v>0</v>
      </c>
      <c r="F255" s="67">
        <v>0</v>
      </c>
      <c r="G255" s="207">
        <v>0</v>
      </c>
      <c r="H255" s="207">
        <v>0</v>
      </c>
    </row>
    <row r="256" spans="1:8" s="389" customFormat="1" ht="16.5" customHeight="1">
      <c r="A256" s="118">
        <v>7</v>
      </c>
      <c r="B256" s="299" t="s">
        <v>43</v>
      </c>
      <c r="C256" s="67">
        <v>8</v>
      </c>
      <c r="D256" s="67">
        <v>165.15</v>
      </c>
      <c r="E256" s="206">
        <v>83460</v>
      </c>
      <c r="F256" s="67">
        <v>58422000</v>
      </c>
      <c r="G256" s="207">
        <v>6836150</v>
      </c>
      <c r="H256" s="207">
        <v>40</v>
      </c>
    </row>
    <row r="257" spans="1:8" s="389" customFormat="1" ht="16.5" customHeight="1">
      <c r="A257" s="118"/>
      <c r="B257" s="67" t="s">
        <v>74</v>
      </c>
      <c r="C257" s="67"/>
      <c r="D257" s="67"/>
      <c r="E257" s="206"/>
      <c r="F257" s="67"/>
      <c r="G257" s="207">
        <v>4275000</v>
      </c>
      <c r="H257" s="207"/>
    </row>
    <row r="258" spans="1:8" s="389" customFormat="1" ht="16.5" customHeight="1">
      <c r="A258" s="118"/>
      <c r="B258" s="67" t="s">
        <v>48</v>
      </c>
      <c r="C258" s="67"/>
      <c r="D258" s="67"/>
      <c r="E258" s="206"/>
      <c r="F258" s="67"/>
      <c r="G258" s="207">
        <v>6692094</v>
      </c>
      <c r="H258" s="207"/>
    </row>
    <row r="259" spans="1:8" s="389" customFormat="1" ht="16.5" customHeight="1">
      <c r="A259" s="877" t="s">
        <v>49</v>
      </c>
      <c r="B259" s="878"/>
      <c r="C259" s="439">
        <f>SUM(C250:C258)</f>
        <v>119</v>
      </c>
      <c r="D259" s="439">
        <f>SUM(D250:D258)</f>
        <v>624.265</v>
      </c>
      <c r="E259" s="439">
        <f>SUM(E250:E258)</f>
        <v>478858</v>
      </c>
      <c r="F259" s="439">
        <f>SUM(F250:F258)</f>
        <v>154067540</v>
      </c>
      <c r="G259" s="439">
        <f>SUM(G250:G258)</f>
        <v>86051652</v>
      </c>
      <c r="H259" s="439">
        <f>SUM(H250:H258)</f>
        <v>400</v>
      </c>
    </row>
    <row r="260" spans="1:8" s="389" customFormat="1" ht="16.5" customHeight="1">
      <c r="A260" s="404"/>
      <c r="B260" s="410"/>
      <c r="C260" s="410"/>
      <c r="D260" s="411"/>
      <c r="E260" s="411"/>
      <c r="F260" s="412"/>
      <c r="G260" s="430"/>
      <c r="H260" s="408"/>
    </row>
    <row r="261" spans="1:8" s="389" customFormat="1" ht="16.5" customHeight="1">
      <c r="A261" s="882" t="s">
        <v>133</v>
      </c>
      <c r="B261" s="882"/>
      <c r="C261" s="882"/>
      <c r="D261" s="882"/>
      <c r="E261" s="882"/>
      <c r="F261" s="882"/>
      <c r="G261" s="882"/>
      <c r="H261" s="882"/>
    </row>
    <row r="262" spans="1:8" s="389" customFormat="1" ht="16.5" customHeight="1">
      <c r="A262" s="879" t="s">
        <v>183</v>
      </c>
      <c r="B262" s="879" t="s">
        <v>3</v>
      </c>
      <c r="C262" s="879" t="s">
        <v>4</v>
      </c>
      <c r="D262" s="391" t="s">
        <v>5</v>
      </c>
      <c r="E262" s="392" t="s">
        <v>6</v>
      </c>
      <c r="F262" s="393" t="s">
        <v>7</v>
      </c>
      <c r="G262" s="393" t="s">
        <v>8</v>
      </c>
      <c r="H262" s="392" t="s">
        <v>9</v>
      </c>
    </row>
    <row r="263" spans="1:8" s="389" customFormat="1" ht="16.5" customHeight="1">
      <c r="A263" s="880"/>
      <c r="B263" s="880"/>
      <c r="C263" s="880"/>
      <c r="D263" s="333" t="s">
        <v>302</v>
      </c>
      <c r="E263" s="394" t="s">
        <v>78</v>
      </c>
      <c r="F263" s="395" t="s">
        <v>79</v>
      </c>
      <c r="G263" s="395" t="s">
        <v>79</v>
      </c>
      <c r="H263" s="334" t="s">
        <v>12</v>
      </c>
    </row>
    <row r="264" spans="1:8" s="389" customFormat="1" ht="16.5" customHeight="1">
      <c r="A264" s="121">
        <v>1</v>
      </c>
      <c r="B264" s="67" t="s">
        <v>198</v>
      </c>
      <c r="C264" s="192">
        <v>140</v>
      </c>
      <c r="D264" s="192">
        <v>1691.73</v>
      </c>
      <c r="E264" s="192">
        <v>233914</v>
      </c>
      <c r="F264" s="192">
        <v>175435500</v>
      </c>
      <c r="G264" s="399">
        <v>146332131</v>
      </c>
      <c r="H264" s="192">
        <v>750</v>
      </c>
    </row>
    <row r="265" spans="1:8" s="389" customFormat="1" ht="16.5" customHeight="1">
      <c r="A265" s="121">
        <v>2</v>
      </c>
      <c r="B265" s="67" t="s">
        <v>62</v>
      </c>
      <c r="C265" s="192">
        <v>27</v>
      </c>
      <c r="D265" s="192">
        <v>169.73</v>
      </c>
      <c r="E265" s="192">
        <v>113896</v>
      </c>
      <c r="F265" s="192">
        <v>14237000</v>
      </c>
      <c r="G265" s="399">
        <v>292802</v>
      </c>
      <c r="H265" s="192">
        <v>150</v>
      </c>
    </row>
    <row r="266" spans="1:8" s="389" customFormat="1" ht="16.5" customHeight="1">
      <c r="A266" s="121">
        <v>3</v>
      </c>
      <c r="B266" s="67" t="s">
        <v>53</v>
      </c>
      <c r="C266" s="192">
        <v>0</v>
      </c>
      <c r="D266" s="332">
        <v>0</v>
      </c>
      <c r="E266" s="192">
        <v>1062600</v>
      </c>
      <c r="F266" s="192">
        <v>850080000</v>
      </c>
      <c r="G266" s="440">
        <v>27752870</v>
      </c>
      <c r="H266" s="192">
        <v>800</v>
      </c>
    </row>
    <row r="267" spans="1:8" s="389" customFormat="1" ht="16.5" customHeight="1">
      <c r="A267" s="121">
        <v>4</v>
      </c>
      <c r="B267" s="67" t="s">
        <v>58</v>
      </c>
      <c r="C267" s="118">
        <v>0</v>
      </c>
      <c r="D267" s="332">
        <v>0</v>
      </c>
      <c r="E267" s="192">
        <v>0</v>
      </c>
      <c r="F267" s="118">
        <v>0</v>
      </c>
      <c r="G267" s="192">
        <v>797363</v>
      </c>
      <c r="H267" s="206">
        <v>0</v>
      </c>
    </row>
    <row r="268" spans="1:8" s="389" customFormat="1" ht="16.5" customHeight="1">
      <c r="A268" s="315"/>
      <c r="B268" s="67" t="s">
        <v>74</v>
      </c>
      <c r="C268" s="120"/>
      <c r="D268" s="350"/>
      <c r="E268" s="211"/>
      <c r="F268" s="120"/>
      <c r="G268" s="192">
        <v>32622624</v>
      </c>
      <c r="H268" s="211"/>
    </row>
    <row r="269" spans="1:8" s="389" customFormat="1" ht="16.5" customHeight="1">
      <c r="A269" s="315"/>
      <c r="B269" s="67" t="s">
        <v>48</v>
      </c>
      <c r="C269" s="120"/>
      <c r="D269" s="350"/>
      <c r="E269" s="211"/>
      <c r="F269" s="120"/>
      <c r="G269" s="436">
        <v>19422210</v>
      </c>
      <c r="H269" s="211"/>
    </row>
    <row r="270" spans="1:8" s="389" customFormat="1" ht="16.5" customHeight="1">
      <c r="A270" s="877" t="s">
        <v>49</v>
      </c>
      <c r="B270" s="878"/>
      <c r="C270" s="423">
        <f>SUM(C264:C269)</f>
        <v>167</v>
      </c>
      <c r="D270" s="423">
        <f>SUM(D264:D269)</f>
        <v>1861.46</v>
      </c>
      <c r="E270" s="423">
        <f>SUM(E264:E269)</f>
        <v>1410410</v>
      </c>
      <c r="F270" s="423">
        <f>SUM(F264:F269)</f>
        <v>1039752500</v>
      </c>
      <c r="G270" s="423">
        <f>SUM(G264:G269)</f>
        <v>227220000</v>
      </c>
      <c r="H270" s="423">
        <f>SUM(H264:H269)</f>
        <v>1700</v>
      </c>
    </row>
    <row r="271" spans="1:8" s="389" customFormat="1" ht="16.5" customHeight="1">
      <c r="A271" s="418"/>
      <c r="B271" s="419"/>
      <c r="C271" s="419"/>
      <c r="D271" s="420"/>
      <c r="E271" s="420"/>
      <c r="F271" s="421"/>
      <c r="G271" s="421"/>
      <c r="H271" s="422"/>
    </row>
    <row r="272" spans="1:8" s="389" customFormat="1" ht="16.5" customHeight="1">
      <c r="A272" s="882" t="s">
        <v>152</v>
      </c>
      <c r="B272" s="882"/>
      <c r="C272" s="882"/>
      <c r="D272" s="882"/>
      <c r="E272" s="882"/>
      <c r="F272" s="882"/>
      <c r="G272" s="882"/>
      <c r="H272" s="882"/>
    </row>
    <row r="273" spans="1:8" s="389" customFormat="1" ht="16.5" customHeight="1">
      <c r="A273" s="879" t="s">
        <v>183</v>
      </c>
      <c r="B273" s="879" t="s">
        <v>3</v>
      </c>
      <c r="C273" s="879" t="s">
        <v>4</v>
      </c>
      <c r="D273" s="391" t="s">
        <v>5</v>
      </c>
      <c r="E273" s="392" t="s">
        <v>6</v>
      </c>
      <c r="F273" s="393" t="s">
        <v>7</v>
      </c>
      <c r="G273" s="393" t="s">
        <v>8</v>
      </c>
      <c r="H273" s="392" t="s">
        <v>9</v>
      </c>
    </row>
    <row r="274" spans="1:8" s="389" customFormat="1" ht="16.5" customHeight="1">
      <c r="A274" s="880"/>
      <c r="B274" s="880"/>
      <c r="C274" s="880"/>
      <c r="D274" s="333" t="s">
        <v>302</v>
      </c>
      <c r="E274" s="394" t="s">
        <v>78</v>
      </c>
      <c r="F274" s="395" t="s">
        <v>79</v>
      </c>
      <c r="G274" s="395" t="s">
        <v>79</v>
      </c>
      <c r="H274" s="334" t="s">
        <v>12</v>
      </c>
    </row>
    <row r="275" spans="1:8" s="389" customFormat="1" ht="16.5" customHeight="1">
      <c r="A275" s="194">
        <v>1</v>
      </c>
      <c r="B275" s="67" t="s">
        <v>71</v>
      </c>
      <c r="C275" s="192">
        <v>105</v>
      </c>
      <c r="D275" s="192">
        <v>134.4084</v>
      </c>
      <c r="E275" s="192">
        <v>429574.87</v>
      </c>
      <c r="F275" s="192">
        <v>644362306</v>
      </c>
      <c r="G275" s="192">
        <v>103097969</v>
      </c>
      <c r="H275" s="192">
        <v>1050</v>
      </c>
    </row>
    <row r="276" spans="1:8" s="389" customFormat="1" ht="16.5" customHeight="1">
      <c r="A276" s="118">
        <f>+A275+1</f>
        <v>2</v>
      </c>
      <c r="B276" s="67" t="s">
        <v>62</v>
      </c>
      <c r="C276" s="192">
        <v>12</v>
      </c>
      <c r="D276" s="442">
        <v>12.28</v>
      </c>
      <c r="E276" s="192">
        <v>139231.57</v>
      </c>
      <c r="F276" s="192">
        <v>20884734.78</v>
      </c>
      <c r="G276" s="192">
        <v>3202326</v>
      </c>
      <c r="H276" s="192">
        <v>85</v>
      </c>
    </row>
    <row r="277" spans="1:8" s="389" customFormat="1" ht="16.5" customHeight="1">
      <c r="A277" s="118">
        <f>+A276+1</f>
        <v>3</v>
      </c>
      <c r="B277" s="67" t="s">
        <v>187</v>
      </c>
      <c r="C277" s="120">
        <v>0</v>
      </c>
      <c r="D277" s="350">
        <v>0</v>
      </c>
      <c r="E277" s="436">
        <v>24158.78</v>
      </c>
      <c r="F277" s="436">
        <v>19327026.09</v>
      </c>
      <c r="G277" s="192">
        <v>555652</v>
      </c>
      <c r="H277" s="192">
        <v>25</v>
      </c>
    </row>
    <row r="278" spans="1:8" s="389" customFormat="1" ht="16.5" customHeight="1">
      <c r="A278" s="118">
        <f>+A277+1</f>
        <v>4</v>
      </c>
      <c r="B278" s="301" t="s">
        <v>58</v>
      </c>
      <c r="C278" s="110">
        <v>0</v>
      </c>
      <c r="D278" s="351">
        <v>0</v>
      </c>
      <c r="E278" s="192">
        <v>0</v>
      </c>
      <c r="F278" s="192">
        <v>0</v>
      </c>
      <c r="G278" s="436">
        <v>0</v>
      </c>
      <c r="H278" s="436">
        <v>0</v>
      </c>
    </row>
    <row r="279" spans="1:8" s="389" customFormat="1" ht="16.5" customHeight="1">
      <c r="A279" s="194">
        <v>5</v>
      </c>
      <c r="B279" s="301" t="s">
        <v>53</v>
      </c>
      <c r="C279" s="110">
        <v>0</v>
      </c>
      <c r="D279" s="351">
        <v>0</v>
      </c>
      <c r="E279" s="192">
        <v>43865.4</v>
      </c>
      <c r="F279" s="192">
        <v>24125750</v>
      </c>
      <c r="G279" s="436">
        <v>1096635</v>
      </c>
      <c r="H279" s="436">
        <v>0</v>
      </c>
    </row>
    <row r="280" spans="1:8" s="389" customFormat="1" ht="16.5" customHeight="1">
      <c r="A280" s="194">
        <v>6</v>
      </c>
      <c r="B280" s="295" t="s">
        <v>45</v>
      </c>
      <c r="C280" s="110">
        <v>25</v>
      </c>
      <c r="D280" s="351">
        <v>611.5861</v>
      </c>
      <c r="E280" s="192">
        <v>74912.6</v>
      </c>
      <c r="F280" s="192">
        <v>18728000</v>
      </c>
      <c r="G280" s="192">
        <v>3970368</v>
      </c>
      <c r="H280" s="192">
        <v>110</v>
      </c>
    </row>
    <row r="281" spans="1:8" s="389" customFormat="1" ht="16.5" customHeight="1">
      <c r="A281" s="118"/>
      <c r="B281" s="301" t="s">
        <v>74</v>
      </c>
      <c r="C281" s="110"/>
      <c r="D281" s="351"/>
      <c r="E281" s="213"/>
      <c r="F281" s="110"/>
      <c r="G281" s="213">
        <v>27259000</v>
      </c>
      <c r="H281" s="213"/>
    </row>
    <row r="282" spans="1:8" s="389" customFormat="1" ht="16.5" customHeight="1">
      <c r="A282" s="118"/>
      <c r="B282" s="67" t="s">
        <v>48</v>
      </c>
      <c r="C282" s="194"/>
      <c r="D282" s="352"/>
      <c r="E282" s="215"/>
      <c r="F282" s="194"/>
      <c r="G282" s="443">
        <v>55064904</v>
      </c>
      <c r="H282" s="215"/>
    </row>
    <row r="283" spans="1:8" s="389" customFormat="1" ht="16.5" customHeight="1">
      <c r="A283" s="877" t="s">
        <v>49</v>
      </c>
      <c r="B283" s="878"/>
      <c r="C283" s="390">
        <f>SUM(C275:C282)</f>
        <v>142</v>
      </c>
      <c r="D283" s="390">
        <f>SUM(D275:D282)</f>
        <v>758.2745</v>
      </c>
      <c r="E283" s="390">
        <f>SUM(E275:E282)</f>
        <v>711743.22</v>
      </c>
      <c r="F283" s="390">
        <f>SUM(F275:F282)</f>
        <v>727427816.87</v>
      </c>
      <c r="G283" s="390">
        <f>SUM(G275:G282)</f>
        <v>194246854</v>
      </c>
      <c r="H283" s="390">
        <f>SUM(H275:H282)</f>
        <v>1270</v>
      </c>
    </row>
    <row r="284" spans="1:8" s="389" customFormat="1" ht="16.5" customHeight="1">
      <c r="A284" s="404"/>
      <c r="B284" s="405"/>
      <c r="C284" s="405"/>
      <c r="D284" s="406"/>
      <c r="E284" s="406"/>
      <c r="F284" s="407"/>
      <c r="G284" s="407"/>
      <c r="H284" s="408"/>
    </row>
    <row r="285" spans="1:8" s="389" customFormat="1" ht="16.5" customHeight="1">
      <c r="A285" s="882" t="s">
        <v>104</v>
      </c>
      <c r="B285" s="882"/>
      <c r="C285" s="882"/>
      <c r="D285" s="882"/>
      <c r="E285" s="882"/>
      <c r="F285" s="882"/>
      <c r="G285" s="882"/>
      <c r="H285" s="882"/>
    </row>
    <row r="286" spans="1:8" s="389" customFormat="1" ht="16.5" customHeight="1">
      <c r="A286" s="879" t="s">
        <v>183</v>
      </c>
      <c r="B286" s="879" t="s">
        <v>3</v>
      </c>
      <c r="C286" s="879" t="s">
        <v>4</v>
      </c>
      <c r="D286" s="391" t="s">
        <v>5</v>
      </c>
      <c r="E286" s="392" t="s">
        <v>6</v>
      </c>
      <c r="F286" s="393" t="s">
        <v>7</v>
      </c>
      <c r="G286" s="393" t="s">
        <v>8</v>
      </c>
      <c r="H286" s="392" t="s">
        <v>9</v>
      </c>
    </row>
    <row r="287" spans="1:8" s="389" customFormat="1" ht="16.5" customHeight="1">
      <c r="A287" s="880"/>
      <c r="B287" s="880"/>
      <c r="C287" s="880"/>
      <c r="D287" s="333" t="s">
        <v>302</v>
      </c>
      <c r="E287" s="394" t="s">
        <v>78</v>
      </c>
      <c r="F287" s="395" t="s">
        <v>79</v>
      </c>
      <c r="G287" s="395" t="s">
        <v>79</v>
      </c>
      <c r="H287" s="334" t="s">
        <v>12</v>
      </c>
    </row>
    <row r="288" spans="1:8" s="389" customFormat="1" ht="16.5" customHeight="1">
      <c r="A288" s="194">
        <v>1</v>
      </c>
      <c r="B288" s="67" t="s">
        <v>59</v>
      </c>
      <c r="C288" s="67">
        <v>42</v>
      </c>
      <c r="D288" s="332">
        <v>5822.48</v>
      </c>
      <c r="E288" s="206">
        <v>1850570.21</v>
      </c>
      <c r="F288" s="67">
        <v>414592900</v>
      </c>
      <c r="G288" s="207">
        <v>179168718</v>
      </c>
      <c r="H288" s="207">
        <v>762</v>
      </c>
    </row>
    <row r="289" spans="1:8" s="389" customFormat="1" ht="16.5" customHeight="1">
      <c r="A289" s="118">
        <f>+A288+1</f>
        <v>2</v>
      </c>
      <c r="B289" s="67" t="s">
        <v>62</v>
      </c>
      <c r="C289" s="67">
        <v>107</v>
      </c>
      <c r="D289" s="332">
        <v>107</v>
      </c>
      <c r="E289" s="206">
        <v>872434</v>
      </c>
      <c r="F289" s="67">
        <v>95049780</v>
      </c>
      <c r="G289" s="207">
        <v>20165282</v>
      </c>
      <c r="H289" s="207">
        <v>655</v>
      </c>
    </row>
    <row r="290" spans="1:8" s="389" customFormat="1" ht="16.5" customHeight="1">
      <c r="A290" s="118">
        <f>+A289+1</f>
        <v>3</v>
      </c>
      <c r="B290" s="444" t="s">
        <v>64</v>
      </c>
      <c r="C290" s="67">
        <v>2</v>
      </c>
      <c r="D290" s="332">
        <v>2</v>
      </c>
      <c r="E290" s="206">
        <v>0</v>
      </c>
      <c r="F290" s="67">
        <v>0</v>
      </c>
      <c r="G290" s="207">
        <v>0</v>
      </c>
      <c r="H290" s="207">
        <v>0</v>
      </c>
    </row>
    <row r="291" spans="1:8" s="389" customFormat="1" ht="16.5" customHeight="1">
      <c r="A291" s="118">
        <v>4</v>
      </c>
      <c r="B291" s="67" t="s">
        <v>58</v>
      </c>
      <c r="C291" s="67">
        <v>1</v>
      </c>
      <c r="D291" s="332">
        <v>1.827</v>
      </c>
      <c r="E291" s="206">
        <v>1064445</v>
      </c>
      <c r="F291" s="67">
        <v>106098600</v>
      </c>
      <c r="G291" s="207">
        <v>72133400</v>
      </c>
      <c r="H291" s="207">
        <v>300</v>
      </c>
    </row>
    <row r="292" spans="1:8" s="389" customFormat="1" ht="16.5" customHeight="1">
      <c r="A292" s="194">
        <v>5</v>
      </c>
      <c r="B292" s="299" t="s">
        <v>25</v>
      </c>
      <c r="C292" s="67">
        <v>104</v>
      </c>
      <c r="D292" s="332">
        <v>524.66</v>
      </c>
      <c r="E292" s="206">
        <v>556640</v>
      </c>
      <c r="F292" s="67">
        <v>250488000</v>
      </c>
      <c r="G292" s="207">
        <v>29743600</v>
      </c>
      <c r="H292" s="207">
        <v>715</v>
      </c>
    </row>
    <row r="293" spans="1:8" s="389" customFormat="1" ht="16.5" customHeight="1">
      <c r="A293" s="118">
        <f>+A292+1</f>
        <v>6</v>
      </c>
      <c r="B293" s="299" t="s">
        <v>170</v>
      </c>
      <c r="C293" s="67">
        <v>1</v>
      </c>
      <c r="D293" s="332">
        <v>4.5</v>
      </c>
      <c r="E293" s="206">
        <v>0</v>
      </c>
      <c r="F293" s="67">
        <v>0</v>
      </c>
      <c r="G293" s="207">
        <v>0</v>
      </c>
      <c r="H293" s="207">
        <v>0</v>
      </c>
    </row>
    <row r="294" spans="1:8" s="389" customFormat="1" ht="16.5" customHeight="1">
      <c r="A294" s="118"/>
      <c r="B294" s="67" t="s">
        <v>74</v>
      </c>
      <c r="C294" s="67"/>
      <c r="D294" s="332"/>
      <c r="E294" s="206"/>
      <c r="F294" s="67"/>
      <c r="G294" s="207">
        <v>181000</v>
      </c>
      <c r="H294" s="207"/>
    </row>
    <row r="295" spans="1:8" s="389" customFormat="1" ht="16.5" customHeight="1">
      <c r="A295" s="118"/>
      <c r="B295" s="67" t="s">
        <v>48</v>
      </c>
      <c r="C295" s="67"/>
      <c r="D295" s="332"/>
      <c r="E295" s="206"/>
      <c r="F295" s="67"/>
      <c r="G295" s="207">
        <v>21701000</v>
      </c>
      <c r="H295" s="207"/>
    </row>
    <row r="296" spans="1:8" s="389" customFormat="1" ht="16.5" customHeight="1">
      <c r="A296" s="877" t="s">
        <v>49</v>
      </c>
      <c r="B296" s="878"/>
      <c r="C296" s="423">
        <f>SUM(C288:C295)</f>
        <v>257</v>
      </c>
      <c r="D296" s="423">
        <f>SUM(D288:D295)</f>
        <v>6462.467</v>
      </c>
      <c r="E296" s="423">
        <f>SUM(E288:E295)</f>
        <v>4344089.21</v>
      </c>
      <c r="F296" s="423">
        <f>SUM(F288:F295)</f>
        <v>866229280</v>
      </c>
      <c r="G296" s="423">
        <f>SUM(G288:G295)</f>
        <v>323093000</v>
      </c>
      <c r="H296" s="423">
        <f>SUM(H288:H295)</f>
        <v>2432</v>
      </c>
    </row>
    <row r="297" spans="1:8" s="389" customFormat="1" ht="16.5" customHeight="1">
      <c r="A297" s="418"/>
      <c r="B297" s="419"/>
      <c r="C297" s="419"/>
      <c r="D297" s="420"/>
      <c r="E297" s="420"/>
      <c r="F297" s="421"/>
      <c r="G297" s="421"/>
      <c r="H297" s="422"/>
    </row>
    <row r="298" spans="1:8" s="389" customFormat="1" ht="16.5" customHeight="1">
      <c r="A298" s="882" t="s">
        <v>116</v>
      </c>
      <c r="B298" s="882"/>
      <c r="C298" s="882"/>
      <c r="D298" s="882"/>
      <c r="E298" s="882"/>
      <c r="F298" s="882"/>
      <c r="G298" s="882"/>
      <c r="H298" s="882"/>
    </row>
    <row r="299" spans="1:8" s="389" customFormat="1" ht="16.5" customHeight="1">
      <c r="A299" s="879" t="s">
        <v>183</v>
      </c>
      <c r="B299" s="879" t="s">
        <v>3</v>
      </c>
      <c r="C299" s="879" t="s">
        <v>4</v>
      </c>
      <c r="D299" s="391" t="s">
        <v>5</v>
      </c>
      <c r="E299" s="392" t="s">
        <v>6</v>
      </c>
      <c r="F299" s="393" t="s">
        <v>7</v>
      </c>
      <c r="G299" s="393" t="s">
        <v>8</v>
      </c>
      <c r="H299" s="392" t="s">
        <v>9</v>
      </c>
    </row>
    <row r="300" spans="1:8" s="389" customFormat="1" ht="16.5" customHeight="1">
      <c r="A300" s="880"/>
      <c r="B300" s="880"/>
      <c r="C300" s="880"/>
      <c r="D300" s="333" t="s">
        <v>302</v>
      </c>
      <c r="E300" s="394" t="s">
        <v>78</v>
      </c>
      <c r="F300" s="395" t="s">
        <v>79</v>
      </c>
      <c r="G300" s="395" t="s">
        <v>79</v>
      </c>
      <c r="H300" s="334" t="s">
        <v>12</v>
      </c>
    </row>
    <row r="301" spans="1:8" s="389" customFormat="1" ht="16.5" customHeight="1">
      <c r="A301" s="118">
        <v>1</v>
      </c>
      <c r="B301" s="67" t="s">
        <v>53</v>
      </c>
      <c r="C301" s="67">
        <v>0</v>
      </c>
      <c r="D301" s="332">
        <v>0</v>
      </c>
      <c r="E301" s="206">
        <v>4484025</v>
      </c>
      <c r="F301" s="67">
        <v>3833841375</v>
      </c>
      <c r="G301" s="207">
        <v>139125639</v>
      </c>
      <c r="H301" s="207">
        <v>12</v>
      </c>
    </row>
    <row r="302" spans="1:8" s="389" customFormat="1" ht="16.5" customHeight="1">
      <c r="A302" s="118">
        <v>2</v>
      </c>
      <c r="B302" s="67" t="s">
        <v>69</v>
      </c>
      <c r="C302" s="67">
        <v>0</v>
      </c>
      <c r="D302" s="332">
        <v>0</v>
      </c>
      <c r="E302" s="206">
        <v>0</v>
      </c>
      <c r="F302" s="67">
        <v>0</v>
      </c>
      <c r="G302" s="207">
        <v>0</v>
      </c>
      <c r="H302" s="207">
        <v>0</v>
      </c>
    </row>
    <row r="303" spans="1:8" s="389" customFormat="1" ht="16.5" customHeight="1">
      <c r="A303" s="118">
        <v>3</v>
      </c>
      <c r="B303" s="299" t="s">
        <v>30</v>
      </c>
      <c r="C303" s="67">
        <v>5</v>
      </c>
      <c r="D303" s="332">
        <v>2923.38</v>
      </c>
      <c r="E303" s="206">
        <v>0</v>
      </c>
      <c r="F303" s="67">
        <v>0</v>
      </c>
      <c r="G303" s="207">
        <v>7596892</v>
      </c>
      <c r="H303" s="207">
        <v>0</v>
      </c>
    </row>
    <row r="304" spans="1:8" s="389" customFormat="1" ht="16.5" customHeight="1">
      <c r="A304" s="118"/>
      <c r="B304" s="67" t="s">
        <v>74</v>
      </c>
      <c r="C304" s="67"/>
      <c r="D304" s="332"/>
      <c r="E304" s="206"/>
      <c r="F304" s="67"/>
      <c r="G304" s="207">
        <v>9808388</v>
      </c>
      <c r="H304" s="207"/>
    </row>
    <row r="305" spans="1:8" s="389" customFormat="1" ht="16.5" customHeight="1">
      <c r="A305" s="118"/>
      <c r="B305" s="67" t="s">
        <v>48</v>
      </c>
      <c r="C305" s="67"/>
      <c r="D305" s="332"/>
      <c r="E305" s="206"/>
      <c r="F305" s="67"/>
      <c r="G305" s="207">
        <v>1652188</v>
      </c>
      <c r="H305" s="207"/>
    </row>
    <row r="306" spans="1:8" s="389" customFormat="1" ht="16.5" customHeight="1">
      <c r="A306" s="877" t="s">
        <v>49</v>
      </c>
      <c r="B306" s="878"/>
      <c r="C306" s="423">
        <f>SUM(C301:C305)</f>
        <v>5</v>
      </c>
      <c r="D306" s="423">
        <f>SUM(D301:D305)</f>
        <v>2923.38</v>
      </c>
      <c r="E306" s="423">
        <f>SUM(E301:E305)</f>
        <v>4484025</v>
      </c>
      <c r="F306" s="423">
        <f>SUM(F301:F305)</f>
        <v>3833841375</v>
      </c>
      <c r="G306" s="423">
        <f>SUM(G301:G305)</f>
        <v>158183107</v>
      </c>
      <c r="H306" s="423">
        <f>SUM(H301:H305)</f>
        <v>12</v>
      </c>
    </row>
    <row r="307" spans="3:8" s="389" customFormat="1" ht="16.5" customHeight="1">
      <c r="C307" s="445"/>
      <c r="D307" s="445"/>
      <c r="E307" s="445"/>
      <c r="F307" s="445"/>
      <c r="G307" s="445"/>
      <c r="H307" s="445"/>
    </row>
    <row r="308" spans="1:8" s="389" customFormat="1" ht="16.5" customHeight="1">
      <c r="A308" s="882" t="s">
        <v>153</v>
      </c>
      <c r="B308" s="882"/>
      <c r="C308" s="882"/>
      <c r="D308" s="882"/>
      <c r="E308" s="882"/>
      <c r="F308" s="882"/>
      <c r="G308" s="882"/>
      <c r="H308" s="882"/>
    </row>
    <row r="309" spans="1:8" s="389" customFormat="1" ht="16.5" customHeight="1">
      <c r="A309" s="879" t="s">
        <v>183</v>
      </c>
      <c r="B309" s="879" t="s">
        <v>3</v>
      </c>
      <c r="C309" s="879" t="s">
        <v>4</v>
      </c>
      <c r="D309" s="391" t="s">
        <v>5</v>
      </c>
      <c r="E309" s="392" t="s">
        <v>6</v>
      </c>
      <c r="F309" s="393" t="s">
        <v>7</v>
      </c>
      <c r="G309" s="393" t="s">
        <v>8</v>
      </c>
      <c r="H309" s="392" t="s">
        <v>9</v>
      </c>
    </row>
    <row r="310" spans="1:8" s="389" customFormat="1" ht="16.5" customHeight="1">
      <c r="A310" s="880"/>
      <c r="B310" s="880"/>
      <c r="C310" s="880"/>
      <c r="D310" s="333" t="s">
        <v>302</v>
      </c>
      <c r="E310" s="394" t="s">
        <v>78</v>
      </c>
      <c r="F310" s="395" t="s">
        <v>79</v>
      </c>
      <c r="G310" s="395" t="s">
        <v>79</v>
      </c>
      <c r="H310" s="334" t="s">
        <v>12</v>
      </c>
    </row>
    <row r="311" spans="1:8" s="389" customFormat="1" ht="16.5" customHeight="1">
      <c r="A311" s="118">
        <v>1</v>
      </c>
      <c r="B311" s="67" t="s">
        <v>57</v>
      </c>
      <c r="C311" s="67">
        <v>112</v>
      </c>
      <c r="D311" s="300">
        <v>305.5</v>
      </c>
      <c r="E311" s="206">
        <v>255326</v>
      </c>
      <c r="F311" s="67">
        <v>891093200</v>
      </c>
      <c r="G311" s="207">
        <v>70947000</v>
      </c>
      <c r="H311" s="207">
        <v>720</v>
      </c>
    </row>
    <row r="312" spans="1:8" s="389" customFormat="1" ht="16.5" customHeight="1">
      <c r="A312" s="118">
        <v>2</v>
      </c>
      <c r="B312" s="67" t="s">
        <v>61</v>
      </c>
      <c r="C312" s="67">
        <v>58</v>
      </c>
      <c r="D312" s="300">
        <v>206.3</v>
      </c>
      <c r="E312" s="206">
        <v>39564.725</v>
      </c>
      <c r="F312" s="67">
        <v>35608252.5</v>
      </c>
      <c r="G312" s="207">
        <v>18893001</v>
      </c>
      <c r="H312" s="207">
        <v>270</v>
      </c>
    </row>
    <row r="313" spans="1:8" s="389" customFormat="1" ht="16.5" customHeight="1">
      <c r="A313" s="118">
        <v>3</v>
      </c>
      <c r="B313" s="67" t="s">
        <v>143</v>
      </c>
      <c r="C313" s="67">
        <v>346</v>
      </c>
      <c r="D313" s="300">
        <v>350</v>
      </c>
      <c r="E313" s="206">
        <v>192959.52</v>
      </c>
      <c r="F313" s="67">
        <v>96479760</v>
      </c>
      <c r="G313" s="207">
        <v>37427000</v>
      </c>
      <c r="H313" s="207">
        <v>2650</v>
      </c>
    </row>
    <row r="314" spans="1:8" s="389" customFormat="1" ht="16.5" customHeight="1">
      <c r="A314" s="118">
        <v>4</v>
      </c>
      <c r="B314" s="299" t="s">
        <v>30</v>
      </c>
      <c r="C314" s="67">
        <v>3</v>
      </c>
      <c r="D314" s="300">
        <v>922.476</v>
      </c>
      <c r="E314" s="206">
        <v>163670.1</v>
      </c>
      <c r="F314" s="67">
        <v>122752575</v>
      </c>
      <c r="G314" s="207">
        <v>21599000</v>
      </c>
      <c r="H314" s="207">
        <v>80</v>
      </c>
    </row>
    <row r="315" spans="1:8" s="389" customFormat="1" ht="16.5" customHeight="1">
      <c r="A315" s="118">
        <v>5</v>
      </c>
      <c r="B315" s="299" t="s">
        <v>26</v>
      </c>
      <c r="C315" s="426">
        <v>1</v>
      </c>
      <c r="D315" s="300">
        <v>32.37</v>
      </c>
      <c r="E315" s="206">
        <v>28.2</v>
      </c>
      <c r="F315" s="67">
        <v>18330</v>
      </c>
      <c r="G315" s="207">
        <v>67000</v>
      </c>
      <c r="H315" s="207">
        <v>10</v>
      </c>
    </row>
    <row r="316" spans="1:8" s="389" customFormat="1" ht="16.5" customHeight="1">
      <c r="A316" s="118">
        <v>6</v>
      </c>
      <c r="B316" s="67" t="s">
        <v>355</v>
      </c>
      <c r="C316" s="67">
        <v>3</v>
      </c>
      <c r="D316" s="300">
        <v>14.75</v>
      </c>
      <c r="E316" s="206">
        <v>209.98</v>
      </c>
      <c r="F316" s="67">
        <v>83992</v>
      </c>
      <c r="G316" s="207">
        <v>9000</v>
      </c>
      <c r="H316" s="207">
        <v>5</v>
      </c>
    </row>
    <row r="317" spans="1:8" s="389" customFormat="1" ht="16.5" customHeight="1">
      <c r="A317" s="118">
        <v>7</v>
      </c>
      <c r="B317" s="67" t="s">
        <v>316</v>
      </c>
      <c r="C317" s="67">
        <v>1</v>
      </c>
      <c r="D317" s="300">
        <v>4.5</v>
      </c>
      <c r="E317" s="206">
        <v>0</v>
      </c>
      <c r="F317" s="67">
        <v>0</v>
      </c>
      <c r="G317" s="207">
        <v>13000</v>
      </c>
      <c r="H317" s="207">
        <v>0</v>
      </c>
    </row>
    <row r="318" spans="1:8" s="389" customFormat="1" ht="16.5" customHeight="1">
      <c r="A318" s="118">
        <v>8</v>
      </c>
      <c r="B318" s="67" t="s">
        <v>62</v>
      </c>
      <c r="C318" s="67">
        <v>38</v>
      </c>
      <c r="D318" s="300">
        <v>40</v>
      </c>
      <c r="E318" s="206">
        <v>539913.91</v>
      </c>
      <c r="F318" s="67">
        <v>12892608.3</v>
      </c>
      <c r="G318" s="207">
        <v>10108200</v>
      </c>
      <c r="H318" s="207">
        <v>140</v>
      </c>
    </row>
    <row r="319" spans="1:8" s="389" customFormat="1" ht="16.5" customHeight="1">
      <c r="A319" s="118">
        <v>9</v>
      </c>
      <c r="B319" s="67" t="s">
        <v>22</v>
      </c>
      <c r="C319" s="426">
        <v>2</v>
      </c>
      <c r="D319" s="300">
        <v>9</v>
      </c>
      <c r="E319" s="426">
        <v>0</v>
      </c>
      <c r="F319" s="67">
        <v>0</v>
      </c>
      <c r="G319" s="207">
        <v>0</v>
      </c>
      <c r="H319" s="207">
        <v>0</v>
      </c>
    </row>
    <row r="320" spans="1:8" s="389" customFormat="1" ht="16.5" customHeight="1">
      <c r="A320" s="118">
        <v>10</v>
      </c>
      <c r="B320" s="67" t="s">
        <v>58</v>
      </c>
      <c r="C320" s="67">
        <v>0</v>
      </c>
      <c r="D320" s="300">
        <v>72</v>
      </c>
      <c r="E320" s="206">
        <v>117400</v>
      </c>
      <c r="F320" s="67">
        <v>17610000</v>
      </c>
      <c r="G320" s="207">
        <v>3225000</v>
      </c>
      <c r="H320" s="207">
        <v>30</v>
      </c>
    </row>
    <row r="321" spans="1:8" s="389" customFormat="1" ht="16.5" customHeight="1">
      <c r="A321" s="118">
        <v>11</v>
      </c>
      <c r="B321" s="67" t="s">
        <v>53</v>
      </c>
      <c r="C321" s="67">
        <v>0</v>
      </c>
      <c r="D321" s="300">
        <v>40</v>
      </c>
      <c r="E321" s="206">
        <v>0</v>
      </c>
      <c r="F321" s="67">
        <v>0</v>
      </c>
      <c r="G321" s="207">
        <v>1240000</v>
      </c>
      <c r="H321" s="207">
        <v>50</v>
      </c>
    </row>
    <row r="322" spans="1:8" s="389" customFormat="1" ht="16.5" customHeight="1">
      <c r="A322" s="118">
        <v>12</v>
      </c>
      <c r="B322" s="67" t="s">
        <v>317</v>
      </c>
      <c r="C322" s="67">
        <v>0</v>
      </c>
      <c r="D322" s="300">
        <v>0</v>
      </c>
      <c r="E322" s="206">
        <v>559767</v>
      </c>
      <c r="F322" s="118">
        <v>13994175</v>
      </c>
      <c r="G322" s="207">
        <v>1679300</v>
      </c>
      <c r="H322" s="207"/>
    </row>
    <row r="323" spans="1:8" s="389" customFormat="1" ht="16.5" customHeight="1">
      <c r="A323" s="118">
        <v>13</v>
      </c>
      <c r="B323" s="67" t="s">
        <v>188</v>
      </c>
      <c r="C323" s="67">
        <v>0</v>
      </c>
      <c r="D323" s="300">
        <v>0</v>
      </c>
      <c r="E323" s="206">
        <v>1614237</v>
      </c>
      <c r="F323" s="143">
        <v>161423700</v>
      </c>
      <c r="G323" s="207">
        <v>31308800</v>
      </c>
      <c r="H323" s="207"/>
    </row>
    <row r="324" spans="1:8" s="389" customFormat="1" ht="16.5" customHeight="1">
      <c r="A324" s="446"/>
      <c r="B324" s="67" t="s">
        <v>74</v>
      </c>
      <c r="C324" s="67"/>
      <c r="D324" s="300"/>
      <c r="E324" s="206"/>
      <c r="F324" s="67"/>
      <c r="G324" s="207">
        <v>31906700</v>
      </c>
      <c r="H324" s="207"/>
    </row>
    <row r="325" spans="1:8" s="389" customFormat="1" ht="16.5" customHeight="1">
      <c r="A325" s="446"/>
      <c r="B325" s="67" t="s">
        <v>48</v>
      </c>
      <c r="C325" s="67"/>
      <c r="D325" s="300"/>
      <c r="E325" s="206"/>
      <c r="F325" s="67"/>
      <c r="G325" s="207">
        <v>13943999</v>
      </c>
      <c r="H325" s="207"/>
    </row>
    <row r="326" spans="1:8" s="389" customFormat="1" ht="16.5" customHeight="1">
      <c r="A326" s="877" t="s">
        <v>49</v>
      </c>
      <c r="B326" s="878"/>
      <c r="C326" s="423">
        <f>SUM(C311:C325)</f>
        <v>564</v>
      </c>
      <c r="D326" s="423">
        <f>SUM(D311:D325)</f>
        <v>1996.8959999999997</v>
      </c>
      <c r="E326" s="423">
        <f>SUM(E311:E325)</f>
        <v>3483076.435</v>
      </c>
      <c r="F326" s="423">
        <f>SUM(F311:F325)</f>
        <v>1351956592.8</v>
      </c>
      <c r="G326" s="797">
        <f>SUM(G311:G325)</f>
        <v>242367000</v>
      </c>
      <c r="H326" s="423">
        <f>SUM(H311:H325)</f>
        <v>3955</v>
      </c>
    </row>
    <row r="327" spans="1:8" s="389" customFormat="1" ht="16.5" customHeight="1">
      <c r="A327" s="418"/>
      <c r="B327" s="419"/>
      <c r="C327" s="419"/>
      <c r="D327" s="420"/>
      <c r="E327" s="420"/>
      <c r="F327" s="421"/>
      <c r="G327" s="430"/>
      <c r="H327" s="422"/>
    </row>
    <row r="328" spans="1:8" s="389" customFormat="1" ht="16.5" customHeight="1">
      <c r="A328" s="882" t="s">
        <v>86</v>
      </c>
      <c r="B328" s="882"/>
      <c r="C328" s="882"/>
      <c r="D328" s="882"/>
      <c r="E328" s="882"/>
      <c r="F328" s="882"/>
      <c r="G328" s="882"/>
      <c r="H328" s="882"/>
    </row>
    <row r="329" spans="1:8" s="389" customFormat="1" ht="16.5" customHeight="1">
      <c r="A329" s="879" t="s">
        <v>183</v>
      </c>
      <c r="B329" s="879" t="s">
        <v>3</v>
      </c>
      <c r="C329" s="879" t="s">
        <v>4</v>
      </c>
      <c r="D329" s="391" t="s">
        <v>5</v>
      </c>
      <c r="E329" s="392" t="s">
        <v>6</v>
      </c>
      <c r="F329" s="393" t="s">
        <v>7</v>
      </c>
      <c r="G329" s="393" t="s">
        <v>8</v>
      </c>
      <c r="H329" s="392" t="s">
        <v>9</v>
      </c>
    </row>
    <row r="330" spans="1:8" s="389" customFormat="1" ht="16.5" customHeight="1">
      <c r="A330" s="880"/>
      <c r="B330" s="880"/>
      <c r="C330" s="880"/>
      <c r="D330" s="333" t="s">
        <v>302</v>
      </c>
      <c r="E330" s="394" t="s">
        <v>78</v>
      </c>
      <c r="F330" s="395" t="s">
        <v>79</v>
      </c>
      <c r="G330" s="395" t="s">
        <v>79</v>
      </c>
      <c r="H330" s="334" t="s">
        <v>12</v>
      </c>
    </row>
    <row r="331" spans="1:8" s="389" customFormat="1" ht="16.5" customHeight="1">
      <c r="A331" s="118">
        <v>1</v>
      </c>
      <c r="B331" s="67" t="s">
        <v>62</v>
      </c>
      <c r="C331" s="67">
        <v>758</v>
      </c>
      <c r="D331" s="67">
        <v>761.56</v>
      </c>
      <c r="E331" s="206">
        <v>15540000</v>
      </c>
      <c r="F331" s="400">
        <v>1554000000</v>
      </c>
      <c r="G331" s="207">
        <v>507295000</v>
      </c>
      <c r="H331" s="207">
        <v>9700</v>
      </c>
    </row>
    <row r="332" spans="1:8" s="389" customFormat="1" ht="16.5" customHeight="1">
      <c r="A332" s="118">
        <v>2</v>
      </c>
      <c r="B332" s="67" t="s">
        <v>61</v>
      </c>
      <c r="C332" s="67">
        <v>23</v>
      </c>
      <c r="D332" s="67">
        <v>41.0652</v>
      </c>
      <c r="E332" s="206">
        <v>335100</v>
      </c>
      <c r="F332" s="67">
        <v>262120000</v>
      </c>
      <c r="G332" s="207">
        <v>55924000</v>
      </c>
      <c r="H332" s="207">
        <v>610</v>
      </c>
    </row>
    <row r="333" spans="1:8" s="389" customFormat="1" ht="16.5" customHeight="1">
      <c r="A333" s="118">
        <v>3</v>
      </c>
      <c r="B333" s="67" t="s">
        <v>59</v>
      </c>
      <c r="C333" s="67">
        <v>5</v>
      </c>
      <c r="D333" s="67">
        <v>13.3123</v>
      </c>
      <c r="E333" s="206">
        <v>0</v>
      </c>
      <c r="F333" s="67">
        <v>0</v>
      </c>
      <c r="G333" s="207">
        <v>24000</v>
      </c>
      <c r="H333" s="207">
        <v>10</v>
      </c>
    </row>
    <row r="334" spans="1:8" s="389" customFormat="1" ht="16.5" customHeight="1">
      <c r="A334" s="118">
        <v>4</v>
      </c>
      <c r="B334" s="67" t="s">
        <v>57</v>
      </c>
      <c r="C334" s="67">
        <v>5</v>
      </c>
      <c r="D334" s="67">
        <v>10.612</v>
      </c>
      <c r="E334" s="206">
        <v>0</v>
      </c>
      <c r="F334" s="67">
        <v>0</v>
      </c>
      <c r="G334" s="207">
        <v>1048000</v>
      </c>
      <c r="H334" s="207">
        <v>25</v>
      </c>
    </row>
    <row r="335" spans="1:8" s="389" customFormat="1" ht="16.5" customHeight="1">
      <c r="A335" s="118">
        <v>5</v>
      </c>
      <c r="B335" s="67" t="s">
        <v>53</v>
      </c>
      <c r="C335" s="67">
        <v>0</v>
      </c>
      <c r="D335" s="67">
        <v>0</v>
      </c>
      <c r="E335" s="206">
        <v>2584000</v>
      </c>
      <c r="F335" s="110">
        <v>64600000</v>
      </c>
      <c r="G335" s="207">
        <v>60817000</v>
      </c>
      <c r="H335" s="207">
        <v>3500</v>
      </c>
    </row>
    <row r="336" spans="1:8" s="389" customFormat="1" ht="16.5" customHeight="1">
      <c r="A336" s="118">
        <v>6</v>
      </c>
      <c r="B336" s="191" t="s">
        <v>58</v>
      </c>
      <c r="C336" s="191">
        <v>0</v>
      </c>
      <c r="D336" s="191">
        <v>0</v>
      </c>
      <c r="E336" s="211">
        <v>392000</v>
      </c>
      <c r="F336" s="404">
        <v>39200000</v>
      </c>
      <c r="G336" s="338">
        <v>25743000</v>
      </c>
      <c r="H336" s="338">
        <v>900</v>
      </c>
    </row>
    <row r="337" spans="1:8" s="389" customFormat="1" ht="16.5" customHeight="1">
      <c r="A337" s="118">
        <v>7</v>
      </c>
      <c r="B337" s="299" t="s">
        <v>43</v>
      </c>
      <c r="C337" s="143">
        <v>4</v>
      </c>
      <c r="D337" s="143">
        <v>169.7</v>
      </c>
      <c r="E337" s="213">
        <v>2000</v>
      </c>
      <c r="F337" s="110">
        <v>480000</v>
      </c>
      <c r="G337" s="236">
        <v>777000</v>
      </c>
      <c r="H337" s="236">
        <v>60</v>
      </c>
    </row>
    <row r="338" spans="1:8" s="389" customFormat="1" ht="16.5" customHeight="1">
      <c r="A338" s="118">
        <v>8</v>
      </c>
      <c r="B338" s="385" t="s">
        <v>25</v>
      </c>
      <c r="C338" s="143">
        <v>1</v>
      </c>
      <c r="D338" s="143">
        <v>5</v>
      </c>
      <c r="E338" s="213">
        <v>0</v>
      </c>
      <c r="F338" s="110">
        <v>0</v>
      </c>
      <c r="G338" s="236">
        <v>0</v>
      </c>
      <c r="H338" s="236">
        <v>0</v>
      </c>
    </row>
    <row r="339" spans="1:8" s="389" customFormat="1" ht="16.5" customHeight="1">
      <c r="A339" s="118">
        <v>9</v>
      </c>
      <c r="B339" s="295" t="s">
        <v>40</v>
      </c>
      <c r="C339" s="143">
        <v>0</v>
      </c>
      <c r="D339" s="143">
        <v>0</v>
      </c>
      <c r="E339" s="213">
        <v>3050</v>
      </c>
      <c r="F339" s="110">
        <v>549000</v>
      </c>
      <c r="G339" s="236">
        <v>0</v>
      </c>
      <c r="H339" s="236">
        <v>0</v>
      </c>
    </row>
    <row r="340" spans="1:8" s="389" customFormat="1" ht="16.5" customHeight="1">
      <c r="A340" s="118">
        <v>10</v>
      </c>
      <c r="B340" s="299" t="s">
        <v>39</v>
      </c>
      <c r="C340" s="143">
        <v>32</v>
      </c>
      <c r="D340" s="143">
        <v>155.2437</v>
      </c>
      <c r="E340" s="213">
        <v>2050</v>
      </c>
      <c r="F340" s="110">
        <v>410000</v>
      </c>
      <c r="G340" s="236">
        <v>4523000</v>
      </c>
      <c r="H340" s="236">
        <v>150</v>
      </c>
    </row>
    <row r="341" spans="1:8" s="389" customFormat="1" ht="16.5" customHeight="1">
      <c r="A341" s="118">
        <v>11</v>
      </c>
      <c r="B341" s="385" t="s">
        <v>45</v>
      </c>
      <c r="C341" s="143">
        <v>5</v>
      </c>
      <c r="D341" s="143">
        <v>510.18</v>
      </c>
      <c r="E341" s="213">
        <v>0</v>
      </c>
      <c r="F341" s="110">
        <v>0</v>
      </c>
      <c r="G341" s="236">
        <v>3999000</v>
      </c>
      <c r="H341" s="236">
        <v>15</v>
      </c>
    </row>
    <row r="342" spans="1:8" s="389" customFormat="1" ht="16.5" customHeight="1">
      <c r="A342" s="118">
        <v>12</v>
      </c>
      <c r="B342" s="385" t="s">
        <v>26</v>
      </c>
      <c r="C342" s="143">
        <v>1</v>
      </c>
      <c r="D342" s="143">
        <v>55.8064</v>
      </c>
      <c r="E342" s="213">
        <v>0</v>
      </c>
      <c r="F342" s="110">
        <v>0</v>
      </c>
      <c r="G342" s="236">
        <v>0</v>
      </c>
      <c r="H342" s="236">
        <v>70</v>
      </c>
    </row>
    <row r="343" spans="1:8" s="389" customFormat="1" ht="16.5" customHeight="1">
      <c r="A343" s="118">
        <v>13</v>
      </c>
      <c r="B343" s="182" t="s">
        <v>259</v>
      </c>
      <c r="C343" s="143">
        <v>5</v>
      </c>
      <c r="D343" s="143">
        <v>53.13</v>
      </c>
      <c r="E343" s="213">
        <v>0</v>
      </c>
      <c r="F343" s="110">
        <v>0</v>
      </c>
      <c r="G343" s="236">
        <v>0</v>
      </c>
      <c r="H343" s="236">
        <v>0</v>
      </c>
    </row>
    <row r="344" spans="1:8" s="389" customFormat="1" ht="16.5" customHeight="1">
      <c r="A344" s="118">
        <v>14</v>
      </c>
      <c r="B344" s="182" t="s">
        <v>164</v>
      </c>
      <c r="C344" s="143">
        <v>1</v>
      </c>
      <c r="D344" s="143">
        <v>5</v>
      </c>
      <c r="E344" s="213">
        <v>0</v>
      </c>
      <c r="F344" s="143">
        <v>0</v>
      </c>
      <c r="G344" s="236">
        <v>0</v>
      </c>
      <c r="H344" s="236">
        <v>0</v>
      </c>
    </row>
    <row r="345" spans="1:8" s="389" customFormat="1" ht="16.5" customHeight="1">
      <c r="A345" s="194"/>
      <c r="B345" s="250" t="s">
        <v>74</v>
      </c>
      <c r="C345" s="250"/>
      <c r="D345" s="250"/>
      <c r="E345" s="215"/>
      <c r="F345" s="250"/>
      <c r="G345" s="341">
        <v>69858000</v>
      </c>
      <c r="H345" s="341"/>
    </row>
    <row r="346" spans="1:8" s="389" customFormat="1" ht="16.5" customHeight="1">
      <c r="A346" s="118"/>
      <c r="B346" s="67" t="s">
        <v>48</v>
      </c>
      <c r="C346" s="67"/>
      <c r="D346" s="67"/>
      <c r="E346" s="206"/>
      <c r="F346" s="67"/>
      <c r="G346" s="207">
        <v>19185000</v>
      </c>
      <c r="H346" s="207"/>
    </row>
    <row r="347" spans="1:8" s="389" customFormat="1" ht="16.5" customHeight="1">
      <c r="A347" s="877" t="s">
        <v>49</v>
      </c>
      <c r="B347" s="878"/>
      <c r="C347" s="434">
        <f>SUM(C331:C346)</f>
        <v>840</v>
      </c>
      <c r="D347" s="434">
        <f>SUM(D331:D346)</f>
        <v>1780.6096</v>
      </c>
      <c r="E347" s="434">
        <f>SUM(E331:E346)</f>
        <v>18858200</v>
      </c>
      <c r="F347" s="434">
        <f>SUM(F331:F346)</f>
        <v>1921359000</v>
      </c>
      <c r="G347" s="434">
        <f>SUM(G331:G346)</f>
        <v>749193000</v>
      </c>
      <c r="H347" s="434">
        <f>SUM(H331:H346)</f>
        <v>15040</v>
      </c>
    </row>
    <row r="348" spans="1:8" s="389" customFormat="1" ht="16.5" customHeight="1">
      <c r="A348" s="418"/>
      <c r="B348" s="419"/>
      <c r="C348" s="419"/>
      <c r="D348" s="420"/>
      <c r="E348" s="420"/>
      <c r="F348" s="421"/>
      <c r="G348" s="421"/>
      <c r="H348" s="447"/>
    </row>
    <row r="349" spans="1:8" s="389" customFormat="1" ht="16.5" customHeight="1">
      <c r="A349" s="882" t="s">
        <v>96</v>
      </c>
      <c r="B349" s="882"/>
      <c r="C349" s="882"/>
      <c r="D349" s="882"/>
      <c r="E349" s="882"/>
      <c r="F349" s="882"/>
      <c r="G349" s="882"/>
      <c r="H349" s="882"/>
    </row>
    <row r="350" spans="1:8" s="389" customFormat="1" ht="16.5" customHeight="1">
      <c r="A350" s="879" t="s">
        <v>183</v>
      </c>
      <c r="B350" s="879" t="s">
        <v>3</v>
      </c>
      <c r="C350" s="879" t="s">
        <v>4</v>
      </c>
      <c r="D350" s="391" t="s">
        <v>5</v>
      </c>
      <c r="E350" s="392" t="s">
        <v>6</v>
      </c>
      <c r="F350" s="393" t="s">
        <v>7</v>
      </c>
      <c r="G350" s="393" t="s">
        <v>8</v>
      </c>
      <c r="H350" s="392" t="s">
        <v>9</v>
      </c>
    </row>
    <row r="351" spans="1:8" s="389" customFormat="1" ht="16.5" customHeight="1">
      <c r="A351" s="880"/>
      <c r="B351" s="880"/>
      <c r="C351" s="880"/>
      <c r="D351" s="333" t="s">
        <v>302</v>
      </c>
      <c r="E351" s="394" t="s">
        <v>78</v>
      </c>
      <c r="F351" s="395" t="s">
        <v>79</v>
      </c>
      <c r="G351" s="395" t="s">
        <v>79</v>
      </c>
      <c r="H351" s="334" t="s">
        <v>12</v>
      </c>
    </row>
    <row r="352" spans="1:8" s="389" customFormat="1" ht="16.5" customHeight="1">
      <c r="A352" s="118">
        <v>1</v>
      </c>
      <c r="B352" s="67" t="s">
        <v>57</v>
      </c>
      <c r="C352" s="67">
        <v>341</v>
      </c>
      <c r="D352" s="332">
        <v>712.3</v>
      </c>
      <c r="E352" s="345">
        <v>661324</v>
      </c>
      <c r="F352" s="431">
        <v>3967944000</v>
      </c>
      <c r="G352" s="431">
        <v>245551140</v>
      </c>
      <c r="H352" s="207">
        <v>2650</v>
      </c>
    </row>
    <row r="353" spans="1:8" s="389" customFormat="1" ht="16.5" customHeight="1">
      <c r="A353" s="118">
        <v>2</v>
      </c>
      <c r="B353" s="67" t="s">
        <v>58</v>
      </c>
      <c r="C353" s="67">
        <v>0</v>
      </c>
      <c r="D353" s="332">
        <v>42097.31</v>
      </c>
      <c r="E353" s="345">
        <v>4065980</v>
      </c>
      <c r="F353" s="400">
        <v>1016495000</v>
      </c>
      <c r="G353" s="431">
        <v>101428200</v>
      </c>
      <c r="H353" s="207">
        <v>510</v>
      </c>
    </row>
    <row r="354" spans="1:8" s="389" customFormat="1" ht="16.5" customHeight="1">
      <c r="A354" s="118">
        <v>3</v>
      </c>
      <c r="B354" s="67" t="s">
        <v>62</v>
      </c>
      <c r="C354" s="67">
        <v>244</v>
      </c>
      <c r="D354" s="332">
        <v>248.5</v>
      </c>
      <c r="E354" s="345">
        <v>289739</v>
      </c>
      <c r="F354" s="400">
        <v>52153020</v>
      </c>
      <c r="G354" s="431">
        <v>41460607</v>
      </c>
      <c r="H354" s="207">
        <v>1370</v>
      </c>
    </row>
    <row r="355" spans="1:8" s="389" customFormat="1" ht="16.5" customHeight="1">
      <c r="A355" s="118">
        <v>4</v>
      </c>
      <c r="B355" s="299" t="s">
        <v>30</v>
      </c>
      <c r="C355" s="67">
        <v>1</v>
      </c>
      <c r="D355" s="332">
        <v>178.05</v>
      </c>
      <c r="E355" s="345">
        <v>0</v>
      </c>
      <c r="F355" s="400">
        <v>0</v>
      </c>
      <c r="G355" s="431">
        <v>178000</v>
      </c>
      <c r="H355" s="207">
        <v>0</v>
      </c>
    </row>
    <row r="356" spans="1:8" s="389" customFormat="1" ht="16.5" customHeight="1">
      <c r="A356" s="118">
        <v>5</v>
      </c>
      <c r="B356" s="299" t="s">
        <v>31</v>
      </c>
      <c r="C356" s="67">
        <v>1</v>
      </c>
      <c r="D356" s="332">
        <v>24.55</v>
      </c>
      <c r="E356" s="345">
        <v>0</v>
      </c>
      <c r="F356" s="400">
        <v>0</v>
      </c>
      <c r="G356" s="431">
        <v>30000</v>
      </c>
      <c r="H356" s="207">
        <v>0</v>
      </c>
    </row>
    <row r="357" spans="1:8" s="389" customFormat="1" ht="16.5" customHeight="1">
      <c r="A357" s="118">
        <v>6</v>
      </c>
      <c r="B357" s="299" t="s">
        <v>68</v>
      </c>
      <c r="C357" s="67">
        <v>5</v>
      </c>
      <c r="D357" s="332">
        <v>7.5</v>
      </c>
      <c r="E357" s="345">
        <v>53180</v>
      </c>
      <c r="F357" s="400">
        <v>11167800</v>
      </c>
      <c r="G357" s="431">
        <v>2030000</v>
      </c>
      <c r="H357" s="207">
        <v>75</v>
      </c>
    </row>
    <row r="358" spans="1:8" s="389" customFormat="1" ht="16.5" customHeight="1">
      <c r="A358" s="118"/>
      <c r="B358" s="67" t="s">
        <v>74</v>
      </c>
      <c r="C358" s="67"/>
      <c r="D358" s="332"/>
      <c r="E358" s="239"/>
      <c r="F358" s="396"/>
      <c r="G358" s="448">
        <v>39547000</v>
      </c>
      <c r="H358" s="207"/>
    </row>
    <row r="359" spans="1:8" s="389" customFormat="1" ht="16.5" customHeight="1">
      <c r="A359" s="118"/>
      <c r="B359" s="67" t="s">
        <v>48</v>
      </c>
      <c r="C359" s="67"/>
      <c r="D359" s="332"/>
      <c r="E359" s="239"/>
      <c r="F359" s="396"/>
      <c r="G359" s="448">
        <v>94491500</v>
      </c>
      <c r="H359" s="207"/>
    </row>
    <row r="360" spans="1:8" s="389" customFormat="1" ht="16.5" customHeight="1">
      <c r="A360" s="877" t="s">
        <v>49</v>
      </c>
      <c r="B360" s="878"/>
      <c r="C360" s="449">
        <f>SUM(C352:C359)</f>
        <v>592</v>
      </c>
      <c r="D360" s="449">
        <f>SUM(D352:D359)</f>
        <v>43268.21000000001</v>
      </c>
      <c r="E360" s="449">
        <f>SUM(E352:E359)</f>
        <v>5070223</v>
      </c>
      <c r="F360" s="449">
        <f>SUM(F352:F359)</f>
        <v>5047759820</v>
      </c>
      <c r="G360" s="449">
        <f>SUM(G352:G359)</f>
        <v>524716447</v>
      </c>
      <c r="H360" s="449">
        <f>SUM(H352:H359)</f>
        <v>4605</v>
      </c>
    </row>
    <row r="361" spans="1:8" s="389" customFormat="1" ht="16.5" customHeight="1">
      <c r="A361" s="450"/>
      <c r="B361" s="444"/>
      <c r="C361" s="444"/>
      <c r="D361" s="451"/>
      <c r="E361" s="444"/>
      <c r="F361" s="452"/>
      <c r="G361" s="452"/>
      <c r="H361" s="453"/>
    </row>
    <row r="362" spans="1:8" s="389" customFormat="1" ht="16.5" customHeight="1">
      <c r="A362" s="882" t="s">
        <v>127</v>
      </c>
      <c r="B362" s="882"/>
      <c r="C362" s="882"/>
      <c r="D362" s="882"/>
      <c r="E362" s="882"/>
      <c r="F362" s="882"/>
      <c r="G362" s="882"/>
      <c r="H362" s="882"/>
    </row>
    <row r="363" spans="1:8" s="389" customFormat="1" ht="16.5" customHeight="1">
      <c r="A363" s="879" t="s">
        <v>183</v>
      </c>
      <c r="B363" s="879" t="s">
        <v>3</v>
      </c>
      <c r="C363" s="879" t="s">
        <v>4</v>
      </c>
      <c r="D363" s="391" t="s">
        <v>5</v>
      </c>
      <c r="E363" s="392" t="s">
        <v>6</v>
      </c>
      <c r="F363" s="393" t="s">
        <v>7</v>
      </c>
      <c r="G363" s="393" t="s">
        <v>8</v>
      </c>
      <c r="H363" s="392" t="s">
        <v>9</v>
      </c>
    </row>
    <row r="364" spans="1:8" s="389" customFormat="1" ht="16.5" customHeight="1">
      <c r="A364" s="880"/>
      <c r="B364" s="880"/>
      <c r="C364" s="880"/>
      <c r="D364" s="333" t="s">
        <v>302</v>
      </c>
      <c r="E364" s="394" t="s">
        <v>78</v>
      </c>
      <c r="F364" s="395" t="s">
        <v>79</v>
      </c>
      <c r="G364" s="395" t="s">
        <v>79</v>
      </c>
      <c r="H364" s="334" t="s">
        <v>12</v>
      </c>
    </row>
    <row r="365" spans="1:8" s="389" customFormat="1" ht="16.5" customHeight="1">
      <c r="A365" s="194">
        <v>1</v>
      </c>
      <c r="B365" s="67" t="s">
        <v>70</v>
      </c>
      <c r="C365" s="272">
        <v>45</v>
      </c>
      <c r="D365" s="271">
        <v>81.59</v>
      </c>
      <c r="E365" s="220">
        <v>26589</v>
      </c>
      <c r="F365" s="272">
        <v>21537090</v>
      </c>
      <c r="G365" s="272">
        <v>2535987</v>
      </c>
      <c r="H365" s="308">
        <v>225</v>
      </c>
    </row>
    <row r="366" spans="1:8" s="389" customFormat="1" ht="16.5" customHeight="1">
      <c r="A366" s="194">
        <v>2</v>
      </c>
      <c r="B366" s="67" t="s">
        <v>62</v>
      </c>
      <c r="C366" s="272">
        <v>19</v>
      </c>
      <c r="D366" s="271">
        <v>19.5</v>
      </c>
      <c r="E366" s="220">
        <v>1211686</v>
      </c>
      <c r="F366" s="272">
        <v>339272080</v>
      </c>
      <c r="G366" s="272">
        <v>87555000</v>
      </c>
      <c r="H366" s="308">
        <v>1420</v>
      </c>
    </row>
    <row r="367" spans="1:8" s="389" customFormat="1" ht="16.5" customHeight="1">
      <c r="A367" s="194">
        <v>3</v>
      </c>
      <c r="B367" s="67" t="s">
        <v>199</v>
      </c>
      <c r="C367" s="272">
        <v>6</v>
      </c>
      <c r="D367" s="271">
        <v>6.005</v>
      </c>
      <c r="E367" s="220">
        <v>5766</v>
      </c>
      <c r="F367" s="272">
        <v>4612800</v>
      </c>
      <c r="G367" s="272">
        <v>847000</v>
      </c>
      <c r="H367" s="309">
        <v>20</v>
      </c>
    </row>
    <row r="368" spans="1:8" s="389" customFormat="1" ht="16.5" customHeight="1">
      <c r="A368" s="194">
        <v>4</v>
      </c>
      <c r="B368" s="67" t="s">
        <v>60</v>
      </c>
      <c r="C368" s="272">
        <v>59</v>
      </c>
      <c r="D368" s="271">
        <v>250.83</v>
      </c>
      <c r="E368" s="220">
        <v>1406447</v>
      </c>
      <c r="F368" s="272">
        <v>1265802300</v>
      </c>
      <c r="G368" s="272">
        <v>23045774</v>
      </c>
      <c r="H368" s="309">
        <v>1860</v>
      </c>
    </row>
    <row r="369" spans="1:8" s="389" customFormat="1" ht="16.5" customHeight="1">
      <c r="A369" s="194">
        <v>5</v>
      </c>
      <c r="B369" s="67" t="s">
        <v>59</v>
      </c>
      <c r="C369" s="272">
        <v>1</v>
      </c>
      <c r="D369" s="271">
        <v>1</v>
      </c>
      <c r="E369" s="220">
        <v>0</v>
      </c>
      <c r="F369" s="272">
        <v>0</v>
      </c>
      <c r="G369" s="272">
        <v>34988</v>
      </c>
      <c r="H369" s="309">
        <v>0</v>
      </c>
    </row>
    <row r="370" spans="1:8" s="389" customFormat="1" ht="16.5" customHeight="1">
      <c r="A370" s="194">
        <v>6</v>
      </c>
      <c r="B370" s="67" t="s">
        <v>58</v>
      </c>
      <c r="C370" s="272">
        <v>2</v>
      </c>
      <c r="D370" s="272">
        <v>2874.9</v>
      </c>
      <c r="E370" s="220">
        <v>685951</v>
      </c>
      <c r="F370" s="272">
        <v>171487750</v>
      </c>
      <c r="G370" s="272">
        <v>2503000</v>
      </c>
      <c r="H370" s="308">
        <v>475</v>
      </c>
    </row>
    <row r="371" spans="1:8" s="389" customFormat="1" ht="16.5" customHeight="1">
      <c r="A371" s="194">
        <v>7</v>
      </c>
      <c r="B371" s="67" t="s">
        <v>195</v>
      </c>
      <c r="C371" s="272">
        <v>0</v>
      </c>
      <c r="D371" s="272">
        <v>0</v>
      </c>
      <c r="E371" s="243">
        <v>33180</v>
      </c>
      <c r="F371" s="272">
        <v>3318000</v>
      </c>
      <c r="G371" s="272">
        <v>800000</v>
      </c>
      <c r="H371" s="308">
        <v>125</v>
      </c>
    </row>
    <row r="372" spans="1:8" s="389" customFormat="1" ht="16.5" customHeight="1">
      <c r="A372" s="194">
        <v>8</v>
      </c>
      <c r="B372" s="67" t="s">
        <v>200</v>
      </c>
      <c r="C372" s="272">
        <v>0</v>
      </c>
      <c r="D372" s="272">
        <v>0</v>
      </c>
      <c r="E372" s="454">
        <v>1936878</v>
      </c>
      <c r="F372" s="272">
        <v>48421950</v>
      </c>
      <c r="G372" s="272">
        <v>2799000</v>
      </c>
      <c r="H372" s="308">
        <v>350</v>
      </c>
    </row>
    <row r="373" spans="1:8" s="389" customFormat="1" ht="16.5" customHeight="1">
      <c r="A373" s="194"/>
      <c r="B373" s="67" t="s">
        <v>74</v>
      </c>
      <c r="C373" s="455"/>
      <c r="D373" s="456"/>
      <c r="E373" s="220"/>
      <c r="F373" s="313"/>
      <c r="G373" s="457">
        <v>6114251</v>
      </c>
      <c r="H373" s="458"/>
    </row>
    <row r="374" spans="1:8" s="389" customFormat="1" ht="16.5" customHeight="1">
      <c r="A374" s="194"/>
      <c r="B374" s="67" t="s">
        <v>48</v>
      </c>
      <c r="C374" s="313"/>
      <c r="D374" s="353"/>
      <c r="E374" s="220"/>
      <c r="F374" s="313"/>
      <c r="G374" s="457">
        <v>38075000</v>
      </c>
      <c r="H374" s="458"/>
    </row>
    <row r="375" spans="1:8" s="389" customFormat="1" ht="16.5" customHeight="1">
      <c r="A375" s="877" t="s">
        <v>49</v>
      </c>
      <c r="B375" s="878"/>
      <c r="C375" s="449">
        <f>SUM(C365:C374)</f>
        <v>132</v>
      </c>
      <c r="D375" s="449">
        <f>SUM(D365:D374)</f>
        <v>3233.8250000000003</v>
      </c>
      <c r="E375" s="449">
        <f>SUM(E365:E374)</f>
        <v>5306497</v>
      </c>
      <c r="F375" s="449">
        <f>SUM(F365:F374)</f>
        <v>1854451970</v>
      </c>
      <c r="G375" s="449">
        <f>SUM(G365:G374)</f>
        <v>164310000</v>
      </c>
      <c r="H375" s="449">
        <f>SUM(H365:H374)</f>
        <v>4475</v>
      </c>
    </row>
    <row r="376" spans="1:8" s="389" customFormat="1" ht="16.5" customHeight="1">
      <c r="A376" s="404"/>
      <c r="B376" s="410"/>
      <c r="C376" s="410"/>
      <c r="D376" s="411"/>
      <c r="E376" s="411"/>
      <c r="F376" s="412"/>
      <c r="G376" s="412"/>
      <c r="H376" s="408"/>
    </row>
    <row r="377" spans="1:8" s="389" customFormat="1" ht="16.5" customHeight="1">
      <c r="A377" s="882" t="s">
        <v>83</v>
      </c>
      <c r="B377" s="882"/>
      <c r="C377" s="882"/>
      <c r="D377" s="882"/>
      <c r="E377" s="882"/>
      <c r="F377" s="882"/>
      <c r="G377" s="882"/>
      <c r="H377" s="882"/>
    </row>
    <row r="378" spans="1:8" s="389" customFormat="1" ht="16.5" customHeight="1">
      <c r="A378" s="879" t="s">
        <v>183</v>
      </c>
      <c r="B378" s="879" t="s">
        <v>3</v>
      </c>
      <c r="C378" s="879" t="s">
        <v>4</v>
      </c>
      <c r="D378" s="391" t="s">
        <v>5</v>
      </c>
      <c r="E378" s="392" t="s">
        <v>6</v>
      </c>
      <c r="F378" s="393" t="s">
        <v>7</v>
      </c>
      <c r="G378" s="393" t="s">
        <v>8</v>
      </c>
      <c r="H378" s="392" t="s">
        <v>9</v>
      </c>
    </row>
    <row r="379" spans="1:8" s="389" customFormat="1" ht="16.5" customHeight="1">
      <c r="A379" s="880"/>
      <c r="B379" s="880"/>
      <c r="C379" s="880"/>
      <c r="D379" s="333" t="s">
        <v>302</v>
      </c>
      <c r="E379" s="394" t="s">
        <v>78</v>
      </c>
      <c r="F379" s="395" t="s">
        <v>79</v>
      </c>
      <c r="G379" s="395" t="s">
        <v>79</v>
      </c>
      <c r="H379" s="334" t="s">
        <v>12</v>
      </c>
    </row>
    <row r="380" spans="1:8" s="389" customFormat="1" ht="16.5" customHeight="1">
      <c r="A380" s="194">
        <v>1</v>
      </c>
      <c r="B380" s="67" t="s">
        <v>59</v>
      </c>
      <c r="C380" s="118">
        <v>4</v>
      </c>
      <c r="D380" s="332">
        <v>13.6719</v>
      </c>
      <c r="E380" s="206">
        <v>9333</v>
      </c>
      <c r="F380" s="206">
        <v>2799900</v>
      </c>
      <c r="G380" s="459">
        <v>1274000</v>
      </c>
      <c r="H380" s="213">
        <v>10</v>
      </c>
    </row>
    <row r="381" spans="1:8" s="389" customFormat="1" ht="16.5" customHeight="1">
      <c r="A381" s="194">
        <v>2</v>
      </c>
      <c r="B381" s="67" t="s">
        <v>61</v>
      </c>
      <c r="C381" s="118">
        <v>9</v>
      </c>
      <c r="D381" s="332">
        <v>21.48</v>
      </c>
      <c r="E381" s="206">
        <v>59966</v>
      </c>
      <c r="F381" s="206">
        <v>47972800</v>
      </c>
      <c r="G381" s="459">
        <v>5397000</v>
      </c>
      <c r="H381" s="213">
        <v>5</v>
      </c>
    </row>
    <row r="382" spans="1:8" s="389" customFormat="1" ht="16.5" customHeight="1">
      <c r="A382" s="194">
        <v>3</v>
      </c>
      <c r="B382" s="67" t="s">
        <v>57</v>
      </c>
      <c r="C382" s="118">
        <v>26</v>
      </c>
      <c r="D382" s="332">
        <v>100.483</v>
      </c>
      <c r="E382" s="206">
        <v>55745</v>
      </c>
      <c r="F382" s="206">
        <v>44596000</v>
      </c>
      <c r="G382" s="459">
        <v>5017000</v>
      </c>
      <c r="H382" s="213">
        <v>20</v>
      </c>
    </row>
    <row r="383" spans="1:8" s="389" customFormat="1" ht="16.5" customHeight="1">
      <c r="A383" s="194">
        <v>4</v>
      </c>
      <c r="B383" s="67" t="s">
        <v>67</v>
      </c>
      <c r="C383" s="118">
        <v>11</v>
      </c>
      <c r="D383" s="332">
        <v>14.914</v>
      </c>
      <c r="E383" s="206">
        <v>34918</v>
      </c>
      <c r="F383" s="206">
        <v>6983600</v>
      </c>
      <c r="G383" s="459">
        <v>2095000</v>
      </c>
      <c r="H383" s="213">
        <v>5</v>
      </c>
    </row>
    <row r="384" spans="1:8" s="389" customFormat="1" ht="16.5" customHeight="1">
      <c r="A384" s="194">
        <v>5</v>
      </c>
      <c r="B384" s="67" t="s">
        <v>62</v>
      </c>
      <c r="C384" s="118">
        <v>398</v>
      </c>
      <c r="D384" s="332">
        <v>567.73</v>
      </c>
      <c r="E384" s="206">
        <v>9911736</v>
      </c>
      <c r="F384" s="206">
        <v>2973520800</v>
      </c>
      <c r="G384" s="459">
        <v>297352000</v>
      </c>
      <c r="H384" s="213">
        <v>2000</v>
      </c>
    </row>
    <row r="385" spans="1:8" s="389" customFormat="1" ht="16.5" customHeight="1">
      <c r="A385" s="194">
        <v>6</v>
      </c>
      <c r="B385" s="67" t="s">
        <v>58</v>
      </c>
      <c r="C385" s="118">
        <v>0</v>
      </c>
      <c r="D385" s="332">
        <v>0</v>
      </c>
      <c r="E385" s="213">
        <v>0</v>
      </c>
      <c r="F385" s="213">
        <v>0</v>
      </c>
      <c r="G385" s="459">
        <v>266032000</v>
      </c>
      <c r="H385" s="213">
        <v>1440</v>
      </c>
    </row>
    <row r="386" spans="1:8" s="389" customFormat="1" ht="16.5" customHeight="1">
      <c r="A386" s="194">
        <v>7</v>
      </c>
      <c r="B386" s="67" t="s">
        <v>53</v>
      </c>
      <c r="C386" s="118">
        <v>0</v>
      </c>
      <c r="D386" s="332">
        <v>0</v>
      </c>
      <c r="E386" s="206">
        <v>0</v>
      </c>
      <c r="F386" s="206">
        <v>0</v>
      </c>
      <c r="G386" s="459">
        <v>14478000</v>
      </c>
      <c r="H386" s="213">
        <v>700</v>
      </c>
    </row>
    <row r="387" spans="1:8" s="389" customFormat="1" ht="16.5" customHeight="1">
      <c r="A387" s="194">
        <v>8</v>
      </c>
      <c r="B387" s="67" t="s">
        <v>201</v>
      </c>
      <c r="C387" s="118">
        <v>1</v>
      </c>
      <c r="D387" s="332">
        <v>1</v>
      </c>
      <c r="E387" s="206">
        <v>0</v>
      </c>
      <c r="F387" s="206">
        <v>0</v>
      </c>
      <c r="G387" s="460">
        <v>27000</v>
      </c>
      <c r="H387" s="461">
        <v>0</v>
      </c>
    </row>
    <row r="388" spans="1:8" s="389" customFormat="1" ht="16.5" customHeight="1">
      <c r="A388" s="194">
        <v>9</v>
      </c>
      <c r="B388" s="143" t="s">
        <v>24</v>
      </c>
      <c r="C388" s="118">
        <v>4</v>
      </c>
      <c r="D388" s="332">
        <v>19.88</v>
      </c>
      <c r="E388" s="206">
        <v>0</v>
      </c>
      <c r="F388" s="343">
        <v>0</v>
      </c>
      <c r="G388" s="462">
        <v>30000</v>
      </c>
      <c r="H388" s="213">
        <v>40</v>
      </c>
    </row>
    <row r="389" spans="1:8" s="389" customFormat="1" ht="16.5" customHeight="1">
      <c r="A389" s="194">
        <v>10</v>
      </c>
      <c r="B389" s="143" t="s">
        <v>168</v>
      </c>
      <c r="C389" s="118">
        <v>20</v>
      </c>
      <c r="D389" s="332">
        <v>90.1987</v>
      </c>
      <c r="E389" s="206">
        <v>72620</v>
      </c>
      <c r="F389" s="343">
        <v>21786000</v>
      </c>
      <c r="G389" s="462">
        <v>4462000</v>
      </c>
      <c r="H389" s="213">
        <v>200</v>
      </c>
    </row>
    <row r="390" spans="1:8" s="389" customFormat="1" ht="16.5" customHeight="1">
      <c r="A390" s="194">
        <v>11</v>
      </c>
      <c r="B390" s="143" t="s">
        <v>45</v>
      </c>
      <c r="C390" s="118">
        <v>3</v>
      </c>
      <c r="D390" s="332">
        <v>132.81</v>
      </c>
      <c r="E390" s="206">
        <v>0</v>
      </c>
      <c r="F390" s="343">
        <v>0</v>
      </c>
      <c r="G390" s="462">
        <v>0</v>
      </c>
      <c r="H390" s="213">
        <v>0</v>
      </c>
    </row>
    <row r="391" spans="1:8" s="389" customFormat="1" ht="16.5" customHeight="1">
      <c r="A391" s="194">
        <v>12</v>
      </c>
      <c r="B391" s="143" t="s">
        <v>169</v>
      </c>
      <c r="C391" s="118">
        <v>2</v>
      </c>
      <c r="D391" s="332">
        <v>54.98</v>
      </c>
      <c r="E391" s="206">
        <v>0</v>
      </c>
      <c r="F391" s="343">
        <v>0</v>
      </c>
      <c r="G391" s="462">
        <v>11000</v>
      </c>
      <c r="H391" s="213">
        <v>0</v>
      </c>
    </row>
    <row r="392" spans="1:8" s="389" customFormat="1" ht="16.5" customHeight="1">
      <c r="A392" s="194"/>
      <c r="B392" s="67" t="s">
        <v>74</v>
      </c>
      <c r="C392" s="118"/>
      <c r="D392" s="332"/>
      <c r="E392" s="206"/>
      <c r="F392" s="437"/>
      <c r="G392" s="462">
        <v>6034000</v>
      </c>
      <c r="H392" s="213"/>
    </row>
    <row r="393" spans="1:8" s="389" customFormat="1" ht="16.5" customHeight="1">
      <c r="A393" s="194"/>
      <c r="B393" s="67" t="s">
        <v>48</v>
      </c>
      <c r="C393" s="118"/>
      <c r="D393" s="332"/>
      <c r="E393" s="206"/>
      <c r="F393" s="118"/>
      <c r="G393" s="463">
        <v>116674000</v>
      </c>
      <c r="H393" s="215"/>
    </row>
    <row r="394" spans="1:8" s="389" customFormat="1" ht="16.5" customHeight="1">
      <c r="A394" s="877" t="s">
        <v>49</v>
      </c>
      <c r="B394" s="878"/>
      <c r="C394" s="390">
        <f>SUM(C380:C393)</f>
        <v>478</v>
      </c>
      <c r="D394" s="390">
        <f>SUM(D380:D393)</f>
        <v>1017.1476</v>
      </c>
      <c r="E394" s="390">
        <f>SUM(E380:E393)</f>
        <v>10144318</v>
      </c>
      <c r="F394" s="390">
        <f>SUM(F380:F393)</f>
        <v>3097659100</v>
      </c>
      <c r="G394" s="390">
        <f>SUM(G380:G393)</f>
        <v>718883000</v>
      </c>
      <c r="H394" s="390">
        <f>SUM(H380:H393)</f>
        <v>4420</v>
      </c>
    </row>
    <row r="395" spans="1:8" s="389" customFormat="1" ht="16.5" customHeight="1">
      <c r="A395" s="404"/>
      <c r="B395" s="410"/>
      <c r="C395" s="410"/>
      <c r="D395" s="411"/>
      <c r="E395" s="411"/>
      <c r="F395" s="412"/>
      <c r="G395" s="412"/>
      <c r="H395" s="408"/>
    </row>
    <row r="396" spans="1:8" s="389" customFormat="1" ht="16.5" customHeight="1">
      <c r="A396" s="882" t="s">
        <v>117</v>
      </c>
      <c r="B396" s="882"/>
      <c r="C396" s="882"/>
      <c r="D396" s="882"/>
      <c r="E396" s="882"/>
      <c r="F396" s="882"/>
      <c r="G396" s="882"/>
      <c r="H396" s="894"/>
    </row>
    <row r="397" spans="1:8" s="389" customFormat="1" ht="16.5" customHeight="1">
      <c r="A397" s="879" t="s">
        <v>183</v>
      </c>
      <c r="B397" s="879" t="s">
        <v>3</v>
      </c>
      <c r="C397" s="879" t="s">
        <v>4</v>
      </c>
      <c r="D397" s="391" t="s">
        <v>5</v>
      </c>
      <c r="E397" s="392" t="s">
        <v>6</v>
      </c>
      <c r="F397" s="393" t="s">
        <v>7</v>
      </c>
      <c r="G397" s="393" t="s">
        <v>8</v>
      </c>
      <c r="H397" s="392" t="s">
        <v>9</v>
      </c>
    </row>
    <row r="398" spans="1:8" s="389" customFormat="1" ht="16.5" customHeight="1">
      <c r="A398" s="880"/>
      <c r="B398" s="880"/>
      <c r="C398" s="880"/>
      <c r="D398" s="333" t="s">
        <v>302</v>
      </c>
      <c r="E398" s="394" t="s">
        <v>78</v>
      </c>
      <c r="F398" s="395" t="s">
        <v>79</v>
      </c>
      <c r="G398" s="395" t="s">
        <v>79</v>
      </c>
      <c r="H398" s="334" t="s">
        <v>12</v>
      </c>
    </row>
    <row r="399" spans="1:8" s="389" customFormat="1" ht="16.5" customHeight="1">
      <c r="A399" s="118">
        <v>1</v>
      </c>
      <c r="B399" s="67" t="s">
        <v>59</v>
      </c>
      <c r="C399" s="67">
        <v>88</v>
      </c>
      <c r="D399" s="67">
        <v>1340.58</v>
      </c>
      <c r="E399" s="206">
        <v>2036792</v>
      </c>
      <c r="F399" s="67">
        <v>203679200</v>
      </c>
      <c r="G399" s="207">
        <v>167709000</v>
      </c>
      <c r="H399" s="207">
        <v>650</v>
      </c>
    </row>
    <row r="400" spans="1:8" s="389" customFormat="1" ht="16.5" customHeight="1">
      <c r="A400" s="118">
        <f>+A399+1</f>
        <v>2</v>
      </c>
      <c r="B400" s="67" t="s">
        <v>68</v>
      </c>
      <c r="C400" s="67">
        <v>183</v>
      </c>
      <c r="D400" s="67">
        <v>183</v>
      </c>
      <c r="E400" s="206">
        <v>1394342</v>
      </c>
      <c r="F400" s="206">
        <v>104575650</v>
      </c>
      <c r="G400" s="207">
        <v>44507000</v>
      </c>
      <c r="H400" s="207">
        <v>705</v>
      </c>
    </row>
    <row r="401" spans="1:8" s="389" customFormat="1" ht="16.5" customHeight="1">
      <c r="A401" s="118">
        <v>3</v>
      </c>
      <c r="B401" s="67" t="s">
        <v>57</v>
      </c>
      <c r="C401" s="67">
        <v>274</v>
      </c>
      <c r="D401" s="67">
        <v>35.1</v>
      </c>
      <c r="E401" s="206">
        <v>6208</v>
      </c>
      <c r="F401" s="67">
        <v>4966400</v>
      </c>
      <c r="G401" s="207">
        <v>7217000</v>
      </c>
      <c r="H401" s="207">
        <v>45</v>
      </c>
    </row>
    <row r="402" spans="1:8" s="389" customFormat="1" ht="16.5" customHeight="1">
      <c r="A402" s="118">
        <f>+A401+1</f>
        <v>4</v>
      </c>
      <c r="B402" s="67" t="s">
        <v>70</v>
      </c>
      <c r="C402" s="67">
        <v>24</v>
      </c>
      <c r="D402" s="67">
        <v>24</v>
      </c>
      <c r="E402" s="206">
        <v>7780605</v>
      </c>
      <c r="F402" s="67">
        <v>1945151250</v>
      </c>
      <c r="G402" s="207">
        <v>609571000</v>
      </c>
      <c r="H402" s="207">
        <v>18205</v>
      </c>
    </row>
    <row r="403" spans="1:8" s="389" customFormat="1" ht="16.5" customHeight="1">
      <c r="A403" s="118">
        <v>5</v>
      </c>
      <c r="B403" s="67" t="s">
        <v>62</v>
      </c>
      <c r="C403" s="67">
        <v>85</v>
      </c>
      <c r="D403" s="67">
        <v>85</v>
      </c>
      <c r="E403" s="206">
        <v>1238602</v>
      </c>
      <c r="F403" s="206">
        <v>92895150</v>
      </c>
      <c r="G403" s="207">
        <v>25287000</v>
      </c>
      <c r="H403" s="207">
        <v>640</v>
      </c>
    </row>
    <row r="404" spans="1:8" s="389" customFormat="1" ht="16.5" customHeight="1">
      <c r="A404" s="194">
        <v>6</v>
      </c>
      <c r="B404" s="67" t="s">
        <v>64</v>
      </c>
      <c r="C404" s="67">
        <v>7</v>
      </c>
      <c r="D404" s="67">
        <v>7</v>
      </c>
      <c r="E404" s="206">
        <v>0</v>
      </c>
      <c r="F404" s="67">
        <v>0</v>
      </c>
      <c r="G404" s="207">
        <v>71000</v>
      </c>
      <c r="H404" s="207">
        <v>0</v>
      </c>
    </row>
    <row r="405" spans="1:8" s="389" customFormat="1" ht="16.5" customHeight="1">
      <c r="A405" s="194">
        <v>7</v>
      </c>
      <c r="B405" s="67" t="s">
        <v>58</v>
      </c>
      <c r="C405" s="67">
        <v>4</v>
      </c>
      <c r="D405" s="67">
        <v>0</v>
      </c>
      <c r="E405" s="206">
        <v>1585453</v>
      </c>
      <c r="F405" s="67">
        <v>95127180</v>
      </c>
      <c r="G405" s="207">
        <v>125100000</v>
      </c>
      <c r="H405" s="207">
        <v>0</v>
      </c>
    </row>
    <row r="406" spans="1:8" s="389" customFormat="1" ht="16.5" customHeight="1">
      <c r="A406" s="194"/>
      <c r="B406" s="67" t="s">
        <v>74</v>
      </c>
      <c r="C406" s="67"/>
      <c r="D406" s="332"/>
      <c r="E406" s="206"/>
      <c r="F406" s="67"/>
      <c r="G406" s="207">
        <v>70189000</v>
      </c>
      <c r="H406" s="207"/>
    </row>
    <row r="407" spans="1:8" s="389" customFormat="1" ht="16.5" customHeight="1">
      <c r="A407" s="194"/>
      <c r="B407" s="67" t="s">
        <v>48</v>
      </c>
      <c r="C407" s="67"/>
      <c r="D407" s="332"/>
      <c r="E407" s="206"/>
      <c r="F407" s="67"/>
      <c r="G407" s="207">
        <v>38592000</v>
      </c>
      <c r="H407" s="207"/>
    </row>
    <row r="408" spans="1:8" s="389" customFormat="1" ht="16.5" customHeight="1">
      <c r="A408" s="877" t="s">
        <v>49</v>
      </c>
      <c r="B408" s="878"/>
      <c r="C408" s="390">
        <f>SUM(C399:C407)</f>
        <v>665</v>
      </c>
      <c r="D408" s="390">
        <f>SUM(D399:D407)</f>
        <v>1674.6799999999998</v>
      </c>
      <c r="E408" s="390">
        <f>SUM(E399:E407)</f>
        <v>14042002</v>
      </c>
      <c r="F408" s="390">
        <f>SUM(F399:F407)</f>
        <v>2446394830</v>
      </c>
      <c r="G408" s="390">
        <f>SUM(G399:G407)</f>
        <v>1088243000</v>
      </c>
      <c r="H408" s="390">
        <f>SUM(H399:H407)</f>
        <v>20245</v>
      </c>
    </row>
    <row r="409" spans="1:8" s="389" customFormat="1" ht="16.5" customHeight="1">
      <c r="A409" s="418"/>
      <c r="B409" s="419"/>
      <c r="C409" s="419"/>
      <c r="D409" s="420"/>
      <c r="E409" s="420"/>
      <c r="F409" s="421"/>
      <c r="G409" s="430"/>
      <c r="H409" s="422"/>
    </row>
    <row r="410" spans="1:8" s="389" customFormat="1" ht="16.5" customHeight="1">
      <c r="A410" s="882" t="s">
        <v>135</v>
      </c>
      <c r="B410" s="882"/>
      <c r="C410" s="882"/>
      <c r="D410" s="882"/>
      <c r="E410" s="882"/>
      <c r="F410" s="882"/>
      <c r="G410" s="882"/>
      <c r="H410" s="882"/>
    </row>
    <row r="411" spans="1:8" s="389" customFormat="1" ht="16.5" customHeight="1">
      <c r="A411" s="879" t="s">
        <v>183</v>
      </c>
      <c r="B411" s="879" t="s">
        <v>3</v>
      </c>
      <c r="C411" s="879" t="s">
        <v>4</v>
      </c>
      <c r="D411" s="391" t="s">
        <v>5</v>
      </c>
      <c r="E411" s="392" t="s">
        <v>6</v>
      </c>
      <c r="F411" s="393" t="s">
        <v>7</v>
      </c>
      <c r="G411" s="393" t="s">
        <v>8</v>
      </c>
      <c r="H411" s="392" t="s">
        <v>9</v>
      </c>
    </row>
    <row r="412" spans="1:8" s="389" customFormat="1" ht="16.5" customHeight="1">
      <c r="A412" s="880"/>
      <c r="B412" s="880"/>
      <c r="C412" s="880"/>
      <c r="D412" s="333" t="s">
        <v>302</v>
      </c>
      <c r="E412" s="394" t="s">
        <v>78</v>
      </c>
      <c r="F412" s="395" t="s">
        <v>79</v>
      </c>
      <c r="G412" s="395" t="s">
        <v>79</v>
      </c>
      <c r="H412" s="334" t="s">
        <v>12</v>
      </c>
    </row>
    <row r="413" spans="1:8" s="389" customFormat="1" ht="16.5" customHeight="1">
      <c r="A413" s="194">
        <v>1</v>
      </c>
      <c r="B413" s="67" t="s">
        <v>70</v>
      </c>
      <c r="C413" s="67">
        <v>129</v>
      </c>
      <c r="D413" s="67">
        <v>4526.1386</v>
      </c>
      <c r="E413" s="206">
        <v>872342</v>
      </c>
      <c r="F413" s="67">
        <v>523405200</v>
      </c>
      <c r="G413" s="207">
        <v>140343000</v>
      </c>
      <c r="H413" s="207">
        <v>20000</v>
      </c>
    </row>
    <row r="414" spans="1:8" s="389" customFormat="1" ht="16.5" customHeight="1">
      <c r="A414" s="118">
        <v>2</v>
      </c>
      <c r="B414" s="67" t="s">
        <v>202</v>
      </c>
      <c r="C414" s="67">
        <v>4</v>
      </c>
      <c r="D414" s="67">
        <v>87.5482</v>
      </c>
      <c r="E414" s="206">
        <v>1340</v>
      </c>
      <c r="F414" s="67">
        <v>804000</v>
      </c>
      <c r="G414" s="207">
        <v>134000</v>
      </c>
      <c r="H414" s="207">
        <v>20</v>
      </c>
    </row>
    <row r="415" spans="1:8" s="389" customFormat="1" ht="16.5" customHeight="1">
      <c r="A415" s="194">
        <v>3</v>
      </c>
      <c r="B415" s="67" t="s">
        <v>62</v>
      </c>
      <c r="C415" s="444">
        <v>90</v>
      </c>
      <c r="D415" s="67">
        <v>183.45</v>
      </c>
      <c r="E415" s="67">
        <v>7141217</v>
      </c>
      <c r="F415" s="67">
        <v>2142365100</v>
      </c>
      <c r="G415" s="207">
        <v>37915000</v>
      </c>
      <c r="H415" s="207">
        <v>1500</v>
      </c>
    </row>
    <row r="416" spans="1:8" s="389" customFormat="1" ht="16.5" customHeight="1">
      <c r="A416" s="118">
        <v>4</v>
      </c>
      <c r="B416" s="67" t="s">
        <v>203</v>
      </c>
      <c r="C416" s="67">
        <v>2</v>
      </c>
      <c r="D416" s="67">
        <v>2.39</v>
      </c>
      <c r="E416" s="206">
        <v>5000</v>
      </c>
      <c r="F416" s="67">
        <v>3500000</v>
      </c>
      <c r="G416" s="207">
        <v>75000</v>
      </c>
      <c r="H416" s="207">
        <v>30</v>
      </c>
    </row>
    <row r="417" spans="1:8" s="389" customFormat="1" ht="16.5" customHeight="1">
      <c r="A417" s="194">
        <v>5</v>
      </c>
      <c r="B417" s="67" t="s">
        <v>57</v>
      </c>
      <c r="C417" s="67">
        <v>1</v>
      </c>
      <c r="D417" s="67">
        <v>1</v>
      </c>
      <c r="E417" s="206">
        <v>0</v>
      </c>
      <c r="F417" s="67">
        <v>0</v>
      </c>
      <c r="G417" s="207">
        <v>73000</v>
      </c>
      <c r="H417" s="207">
        <v>0</v>
      </c>
    </row>
    <row r="418" spans="1:8" s="389" customFormat="1" ht="16.5" customHeight="1">
      <c r="A418" s="118">
        <v>6</v>
      </c>
      <c r="B418" s="67" t="s">
        <v>58</v>
      </c>
      <c r="C418" s="67">
        <v>0</v>
      </c>
      <c r="D418" s="67">
        <v>0</v>
      </c>
      <c r="E418" s="206">
        <v>427800</v>
      </c>
      <c r="F418" s="67">
        <v>128340000</v>
      </c>
      <c r="G418" s="207">
        <v>12834000</v>
      </c>
      <c r="H418" s="207">
        <v>300</v>
      </c>
    </row>
    <row r="419" spans="1:8" s="389" customFormat="1" ht="16.5" customHeight="1">
      <c r="A419" s="194">
        <v>7</v>
      </c>
      <c r="B419" s="67" t="s">
        <v>316</v>
      </c>
      <c r="C419" s="67">
        <v>36</v>
      </c>
      <c r="D419" s="67"/>
      <c r="E419" s="206">
        <v>331214</v>
      </c>
      <c r="F419" s="67">
        <v>198728400</v>
      </c>
      <c r="G419" s="207">
        <v>23185000</v>
      </c>
      <c r="H419" s="207">
        <v>900</v>
      </c>
    </row>
    <row r="420" spans="1:8" s="389" customFormat="1" ht="16.5" customHeight="1">
      <c r="A420" s="118">
        <v>8</v>
      </c>
      <c r="B420" s="67" t="s">
        <v>64</v>
      </c>
      <c r="C420" s="67">
        <v>0</v>
      </c>
      <c r="D420" s="67">
        <v>0</v>
      </c>
      <c r="E420" s="206">
        <v>66667</v>
      </c>
      <c r="F420" s="207">
        <v>20000010</v>
      </c>
      <c r="G420" s="207">
        <v>2000000</v>
      </c>
      <c r="H420" s="464">
        <v>200</v>
      </c>
    </row>
    <row r="421" spans="1:8" s="389" customFormat="1" ht="16.5" customHeight="1">
      <c r="A421" s="194">
        <v>9</v>
      </c>
      <c r="B421" s="67" t="s">
        <v>53</v>
      </c>
      <c r="C421" s="67">
        <v>0</v>
      </c>
      <c r="D421" s="67">
        <v>0</v>
      </c>
      <c r="E421" s="206">
        <v>0</v>
      </c>
      <c r="F421" s="67">
        <v>0</v>
      </c>
      <c r="G421" s="207">
        <v>420000</v>
      </c>
      <c r="H421" s="207">
        <v>0</v>
      </c>
    </row>
    <row r="422" spans="1:8" s="389" customFormat="1" ht="16.5" customHeight="1">
      <c r="A422" s="118">
        <v>10</v>
      </c>
      <c r="B422" s="299" t="s">
        <v>313</v>
      </c>
      <c r="C422" s="67">
        <v>10</v>
      </c>
      <c r="D422" s="67">
        <v>66.6873</v>
      </c>
      <c r="E422" s="206">
        <v>30433</v>
      </c>
      <c r="F422" s="67">
        <v>21303100</v>
      </c>
      <c r="G422" s="207">
        <v>1826000</v>
      </c>
      <c r="H422" s="207">
        <v>140</v>
      </c>
    </row>
    <row r="423" spans="1:8" s="389" customFormat="1" ht="16.5" customHeight="1">
      <c r="A423" s="194">
        <v>11</v>
      </c>
      <c r="B423" s="299" t="s">
        <v>45</v>
      </c>
      <c r="C423" s="67">
        <v>7</v>
      </c>
      <c r="D423" s="67">
        <v>268.73</v>
      </c>
      <c r="E423" s="206">
        <v>11347</v>
      </c>
      <c r="F423" s="67">
        <v>28367500</v>
      </c>
      <c r="G423" s="207">
        <v>851000</v>
      </c>
      <c r="H423" s="207">
        <v>150</v>
      </c>
    </row>
    <row r="424" spans="1:8" s="389" customFormat="1" ht="16.5" customHeight="1">
      <c r="A424" s="194"/>
      <c r="B424" s="67" t="s">
        <v>74</v>
      </c>
      <c r="C424" s="67"/>
      <c r="D424" s="67"/>
      <c r="E424" s="206"/>
      <c r="F424" s="67"/>
      <c r="G424" s="207">
        <v>21446000</v>
      </c>
      <c r="H424" s="207"/>
    </row>
    <row r="425" spans="1:8" s="389" customFormat="1" ht="16.5" customHeight="1">
      <c r="A425" s="194"/>
      <c r="B425" s="67" t="s">
        <v>48</v>
      </c>
      <c r="C425" s="67"/>
      <c r="D425" s="332"/>
      <c r="E425" s="206"/>
      <c r="F425" s="67"/>
      <c r="G425" s="207">
        <v>7929000</v>
      </c>
      <c r="H425" s="207"/>
    </row>
    <row r="426" spans="1:8" s="389" customFormat="1" ht="16.5" customHeight="1">
      <c r="A426" s="877" t="s">
        <v>49</v>
      </c>
      <c r="B426" s="878"/>
      <c r="C426" s="423">
        <f>SUM(C413:C425)</f>
        <v>279</v>
      </c>
      <c r="D426" s="423">
        <f>SUM(D413:D425)</f>
        <v>5135.944100000001</v>
      </c>
      <c r="E426" s="423">
        <f>SUM(E413:E425)</f>
        <v>8887360</v>
      </c>
      <c r="F426" s="423">
        <f>SUM(F413:F425)</f>
        <v>3066813310</v>
      </c>
      <c r="G426" s="423">
        <f>SUM(G413:G425)</f>
        <v>249031000</v>
      </c>
      <c r="H426" s="423">
        <f>SUM(H413:H425)</f>
        <v>23240</v>
      </c>
    </row>
    <row r="427" spans="1:8" s="389" customFormat="1" ht="16.5" customHeight="1">
      <c r="A427" s="418"/>
      <c r="B427" s="419"/>
      <c r="C427" s="419"/>
      <c r="D427" s="420"/>
      <c r="E427" s="420"/>
      <c r="F427" s="421"/>
      <c r="G427" s="421"/>
      <c r="H427" s="422"/>
    </row>
    <row r="428" spans="1:8" s="389" customFormat="1" ht="16.5" customHeight="1">
      <c r="A428" s="882" t="s">
        <v>118</v>
      </c>
      <c r="B428" s="882"/>
      <c r="C428" s="882"/>
      <c r="D428" s="882"/>
      <c r="E428" s="882"/>
      <c r="F428" s="882"/>
      <c r="G428" s="882"/>
      <c r="H428" s="882"/>
    </row>
    <row r="429" spans="1:8" s="389" customFormat="1" ht="16.5" customHeight="1">
      <c r="A429" s="879" t="s">
        <v>183</v>
      </c>
      <c r="B429" s="879" t="s">
        <v>3</v>
      </c>
      <c r="C429" s="879" t="s">
        <v>4</v>
      </c>
      <c r="D429" s="391" t="s">
        <v>5</v>
      </c>
      <c r="E429" s="392" t="s">
        <v>6</v>
      </c>
      <c r="F429" s="393" t="s">
        <v>7</v>
      </c>
      <c r="G429" s="393" t="s">
        <v>8</v>
      </c>
      <c r="H429" s="392" t="s">
        <v>9</v>
      </c>
    </row>
    <row r="430" spans="1:8" s="389" customFormat="1" ht="16.5" customHeight="1">
      <c r="A430" s="880"/>
      <c r="B430" s="880"/>
      <c r="C430" s="880"/>
      <c r="D430" s="333" t="s">
        <v>302</v>
      </c>
      <c r="E430" s="394" t="s">
        <v>78</v>
      </c>
      <c r="F430" s="395" t="s">
        <v>79</v>
      </c>
      <c r="G430" s="395" t="s">
        <v>79</v>
      </c>
      <c r="H430" s="334" t="s">
        <v>12</v>
      </c>
    </row>
    <row r="431" spans="1:8" s="389" customFormat="1" ht="16.5" customHeight="1">
      <c r="A431" s="194">
        <v>1</v>
      </c>
      <c r="B431" s="67" t="s">
        <v>70</v>
      </c>
      <c r="C431" s="195">
        <v>8</v>
      </c>
      <c r="D431" s="325">
        <v>11.11</v>
      </c>
      <c r="E431" s="195">
        <v>10745</v>
      </c>
      <c r="F431" s="195">
        <v>24176250</v>
      </c>
      <c r="G431" s="326">
        <v>4452000</v>
      </c>
      <c r="H431" s="195">
        <v>24</v>
      </c>
    </row>
    <row r="432" spans="1:8" s="389" customFormat="1" ht="16.5" customHeight="1">
      <c r="A432" s="118">
        <v>2</v>
      </c>
      <c r="B432" s="67" t="s">
        <v>62</v>
      </c>
      <c r="C432" s="195">
        <v>72</v>
      </c>
      <c r="D432" s="325">
        <v>72</v>
      </c>
      <c r="E432" s="206">
        <v>5327496</v>
      </c>
      <c r="F432" s="195">
        <v>1065499200</v>
      </c>
      <c r="G432" s="207">
        <v>43068000</v>
      </c>
      <c r="H432" s="207">
        <v>222</v>
      </c>
    </row>
    <row r="433" spans="1:8" s="389" customFormat="1" ht="16.5" customHeight="1">
      <c r="A433" s="194">
        <v>3</v>
      </c>
      <c r="B433" s="67" t="s">
        <v>59</v>
      </c>
      <c r="C433" s="195">
        <v>5</v>
      </c>
      <c r="D433" s="325">
        <v>5</v>
      </c>
      <c r="E433" s="206">
        <v>8400</v>
      </c>
      <c r="F433" s="207">
        <v>2100000</v>
      </c>
      <c r="G433" s="207">
        <v>672000</v>
      </c>
      <c r="H433" s="207">
        <v>15</v>
      </c>
    </row>
    <row r="434" spans="1:8" s="389" customFormat="1" ht="16.5" customHeight="1">
      <c r="A434" s="118">
        <v>4</v>
      </c>
      <c r="B434" s="67" t="s">
        <v>60</v>
      </c>
      <c r="C434" s="195">
        <v>4</v>
      </c>
      <c r="D434" s="325">
        <v>4</v>
      </c>
      <c r="E434" s="206">
        <v>2000</v>
      </c>
      <c r="F434" s="207">
        <v>1800000</v>
      </c>
      <c r="G434" s="464">
        <v>160000</v>
      </c>
      <c r="H434" s="464">
        <v>12</v>
      </c>
    </row>
    <row r="435" spans="1:8" s="389" customFormat="1" ht="16.5" customHeight="1">
      <c r="A435" s="194">
        <v>5</v>
      </c>
      <c r="B435" s="67" t="s">
        <v>58</v>
      </c>
      <c r="C435" s="67">
        <v>0</v>
      </c>
      <c r="D435" s="67">
        <v>145.23</v>
      </c>
      <c r="E435" s="206">
        <v>170000</v>
      </c>
      <c r="F435" s="207">
        <v>71400000</v>
      </c>
      <c r="G435" s="207">
        <v>510000</v>
      </c>
      <c r="H435" s="207">
        <v>0</v>
      </c>
    </row>
    <row r="436" spans="1:8" s="389" customFormat="1" ht="16.5" customHeight="1">
      <c r="A436" s="118">
        <v>6</v>
      </c>
      <c r="B436" s="67" t="s">
        <v>64</v>
      </c>
      <c r="C436" s="67">
        <v>0</v>
      </c>
      <c r="D436" s="332">
        <v>0</v>
      </c>
      <c r="E436" s="206">
        <v>0</v>
      </c>
      <c r="F436" s="207">
        <v>0</v>
      </c>
      <c r="G436" s="207">
        <v>0</v>
      </c>
      <c r="H436" s="207">
        <v>0</v>
      </c>
    </row>
    <row r="437" spans="1:8" s="389" customFormat="1" ht="16.5" customHeight="1">
      <c r="A437" s="194">
        <v>7</v>
      </c>
      <c r="B437" s="67" t="s">
        <v>204</v>
      </c>
      <c r="C437" s="67">
        <v>0</v>
      </c>
      <c r="D437" s="332">
        <v>0</v>
      </c>
      <c r="E437" s="206">
        <v>0</v>
      </c>
      <c r="F437" s="207">
        <v>0</v>
      </c>
      <c r="G437" s="207">
        <v>0</v>
      </c>
      <c r="H437" s="207">
        <v>0</v>
      </c>
    </row>
    <row r="438" spans="1:8" s="389" customFormat="1" ht="16.5" customHeight="1">
      <c r="A438" s="118"/>
      <c r="B438" s="67" t="s">
        <v>74</v>
      </c>
      <c r="C438" s="67"/>
      <c r="D438" s="332"/>
      <c r="E438" s="300"/>
      <c r="F438" s="67"/>
      <c r="G438" s="464">
        <v>72775000</v>
      </c>
      <c r="H438" s="207"/>
    </row>
    <row r="439" spans="1:8" s="389" customFormat="1" ht="16.5" customHeight="1">
      <c r="A439" s="118"/>
      <c r="B439" s="67" t="s">
        <v>48</v>
      </c>
      <c r="C439" s="67"/>
      <c r="D439" s="332"/>
      <c r="E439" s="206"/>
      <c r="F439" s="67"/>
      <c r="G439" s="207">
        <v>10628000</v>
      </c>
      <c r="H439" s="207"/>
    </row>
    <row r="440" spans="1:8" s="389" customFormat="1" ht="16.5" customHeight="1">
      <c r="A440" s="877" t="s">
        <v>49</v>
      </c>
      <c r="B440" s="878"/>
      <c r="C440" s="390">
        <f>SUM(C431:C439)</f>
        <v>89</v>
      </c>
      <c r="D440" s="390">
        <f>SUM(D431:D439)</f>
        <v>237.33999999999997</v>
      </c>
      <c r="E440" s="390">
        <f>SUM(E431:E439)</f>
        <v>5518641</v>
      </c>
      <c r="F440" s="390">
        <f>SUM(F431:F439)</f>
        <v>1164975450</v>
      </c>
      <c r="G440" s="390">
        <f>SUM(G431:G439)</f>
        <v>132265000</v>
      </c>
      <c r="H440" s="390">
        <f>SUM(H431:H439)</f>
        <v>273</v>
      </c>
    </row>
    <row r="441" spans="1:8" s="389" customFormat="1" ht="16.5" customHeight="1">
      <c r="A441" s="404"/>
      <c r="B441" s="405"/>
      <c r="C441" s="405"/>
      <c r="D441" s="406"/>
      <c r="E441" s="406"/>
      <c r="F441" s="407"/>
      <c r="G441" s="407"/>
      <c r="H441" s="408"/>
    </row>
    <row r="442" spans="1:8" s="389" customFormat="1" ht="16.5" customHeight="1">
      <c r="A442" s="882" t="s">
        <v>87</v>
      </c>
      <c r="B442" s="882"/>
      <c r="C442" s="882"/>
      <c r="D442" s="882"/>
      <c r="E442" s="882"/>
      <c r="F442" s="882"/>
      <c r="G442" s="882"/>
      <c r="H442" s="882"/>
    </row>
    <row r="443" spans="1:8" s="389" customFormat="1" ht="16.5" customHeight="1">
      <c r="A443" s="879" t="s">
        <v>183</v>
      </c>
      <c r="B443" s="879" t="s">
        <v>3</v>
      </c>
      <c r="C443" s="879" t="s">
        <v>4</v>
      </c>
      <c r="D443" s="391" t="s">
        <v>5</v>
      </c>
      <c r="E443" s="392" t="s">
        <v>6</v>
      </c>
      <c r="F443" s="393" t="s">
        <v>7</v>
      </c>
      <c r="G443" s="393" t="s">
        <v>8</v>
      </c>
      <c r="H443" s="392" t="s">
        <v>9</v>
      </c>
    </row>
    <row r="444" spans="1:8" s="389" customFormat="1" ht="16.5" customHeight="1">
      <c r="A444" s="880"/>
      <c r="B444" s="880"/>
      <c r="C444" s="880"/>
      <c r="D444" s="333" t="s">
        <v>302</v>
      </c>
      <c r="E444" s="394" t="s">
        <v>78</v>
      </c>
      <c r="F444" s="395" t="s">
        <v>79</v>
      </c>
      <c r="G444" s="395" t="s">
        <v>79</v>
      </c>
      <c r="H444" s="334" t="s">
        <v>12</v>
      </c>
    </row>
    <row r="445" spans="1:8" s="389" customFormat="1" ht="16.5" customHeight="1">
      <c r="A445" s="194">
        <v>1</v>
      </c>
      <c r="B445" s="67" t="s">
        <v>62</v>
      </c>
      <c r="C445" s="67">
        <v>242</v>
      </c>
      <c r="D445" s="67">
        <v>260.827</v>
      </c>
      <c r="E445" s="345">
        <v>5674033.33</v>
      </c>
      <c r="F445" s="431">
        <v>680884000</v>
      </c>
      <c r="G445" s="207">
        <v>179400000</v>
      </c>
      <c r="H445" s="207">
        <v>600</v>
      </c>
    </row>
    <row r="446" spans="1:8" s="389" customFormat="1" ht="16.5" customHeight="1">
      <c r="A446" s="118">
        <v>2</v>
      </c>
      <c r="B446" s="67" t="s">
        <v>59</v>
      </c>
      <c r="C446" s="67">
        <v>6</v>
      </c>
      <c r="D446" s="67">
        <v>387.387</v>
      </c>
      <c r="E446" s="345">
        <v>339740</v>
      </c>
      <c r="F446" s="431">
        <v>50961000</v>
      </c>
      <c r="G446" s="207">
        <v>17987000</v>
      </c>
      <c r="H446" s="207">
        <v>50</v>
      </c>
    </row>
    <row r="447" spans="1:8" s="389" customFormat="1" ht="16.5" customHeight="1">
      <c r="A447" s="194">
        <v>3</v>
      </c>
      <c r="B447" s="67" t="s">
        <v>61</v>
      </c>
      <c r="C447" s="67">
        <v>11</v>
      </c>
      <c r="D447" s="67">
        <v>11.57</v>
      </c>
      <c r="E447" s="239">
        <v>10146.66</v>
      </c>
      <c r="F447" s="458">
        <v>9131994</v>
      </c>
      <c r="G447" s="207">
        <v>1522000</v>
      </c>
      <c r="H447" s="207">
        <v>50</v>
      </c>
    </row>
    <row r="448" spans="1:8" s="389" customFormat="1" ht="16.5" customHeight="1">
      <c r="A448" s="194">
        <v>4</v>
      </c>
      <c r="B448" s="67" t="s">
        <v>72</v>
      </c>
      <c r="C448" s="67">
        <v>13</v>
      </c>
      <c r="D448" s="67">
        <v>32.09</v>
      </c>
      <c r="E448" s="206">
        <v>35</v>
      </c>
      <c r="F448" s="207">
        <v>24500</v>
      </c>
      <c r="G448" s="207">
        <v>392000</v>
      </c>
      <c r="H448" s="207">
        <v>1</v>
      </c>
    </row>
    <row r="449" spans="1:8" s="389" customFormat="1" ht="16.5" customHeight="1">
      <c r="A449" s="118">
        <v>5</v>
      </c>
      <c r="B449" s="67" t="s">
        <v>53</v>
      </c>
      <c r="C449" s="67">
        <v>0</v>
      </c>
      <c r="D449" s="67">
        <v>0</v>
      </c>
      <c r="E449" s="206">
        <v>0</v>
      </c>
      <c r="F449" s="207">
        <v>0</v>
      </c>
      <c r="G449" s="207">
        <v>4843000</v>
      </c>
      <c r="H449" s="207">
        <v>0</v>
      </c>
    </row>
    <row r="450" spans="1:8" s="389" customFormat="1" ht="16.5" customHeight="1">
      <c r="A450" s="194">
        <v>6</v>
      </c>
      <c r="B450" s="67" t="s">
        <v>58</v>
      </c>
      <c r="C450" s="67">
        <v>0</v>
      </c>
      <c r="D450" s="67">
        <v>0</v>
      </c>
      <c r="E450" s="213">
        <v>0</v>
      </c>
      <c r="F450" s="213">
        <v>0</v>
      </c>
      <c r="G450" s="207">
        <v>0</v>
      </c>
      <c r="H450" s="207">
        <v>0</v>
      </c>
    </row>
    <row r="451" spans="1:8" s="389" customFormat="1" ht="16.5" customHeight="1">
      <c r="A451" s="194">
        <v>7</v>
      </c>
      <c r="B451" s="299" t="s">
        <v>40</v>
      </c>
      <c r="C451" s="67">
        <v>41</v>
      </c>
      <c r="D451" s="301">
        <v>187.85</v>
      </c>
      <c r="E451" s="213">
        <v>662416.66</v>
      </c>
      <c r="F451" s="213">
        <v>191438414.74</v>
      </c>
      <c r="G451" s="329">
        <v>39745000</v>
      </c>
      <c r="H451" s="207">
        <v>300</v>
      </c>
    </row>
    <row r="452" spans="1:8" s="389" customFormat="1" ht="16.5" customHeight="1">
      <c r="A452" s="118">
        <v>8</v>
      </c>
      <c r="B452" s="299" t="s">
        <v>39</v>
      </c>
      <c r="C452" s="67">
        <v>8</v>
      </c>
      <c r="D452" s="301">
        <v>138.75</v>
      </c>
      <c r="E452" s="213">
        <v>0</v>
      </c>
      <c r="F452" s="213">
        <v>0</v>
      </c>
      <c r="G452" s="329">
        <v>57000</v>
      </c>
      <c r="H452" s="207">
        <v>0</v>
      </c>
    </row>
    <row r="453" spans="1:8" s="389" customFormat="1" ht="16.5" customHeight="1">
      <c r="A453" s="194">
        <v>9</v>
      </c>
      <c r="B453" s="299" t="s">
        <v>25</v>
      </c>
      <c r="C453" s="67">
        <v>6</v>
      </c>
      <c r="D453" s="301">
        <v>1642.0112</v>
      </c>
      <c r="E453" s="213">
        <v>73228.53</v>
      </c>
      <c r="F453" s="213">
        <v>35222922.93</v>
      </c>
      <c r="G453" s="329">
        <v>4505000</v>
      </c>
      <c r="H453" s="207">
        <v>200</v>
      </c>
    </row>
    <row r="454" spans="1:8" s="389" customFormat="1" ht="16.5" customHeight="1">
      <c r="A454" s="118">
        <v>10</v>
      </c>
      <c r="B454" s="299" t="s">
        <v>321</v>
      </c>
      <c r="C454" s="67">
        <v>2</v>
      </c>
      <c r="D454" s="301">
        <v>212.96</v>
      </c>
      <c r="E454" s="213">
        <v>0</v>
      </c>
      <c r="F454" s="213">
        <v>0</v>
      </c>
      <c r="G454" s="329">
        <v>0</v>
      </c>
      <c r="H454" s="207">
        <v>0</v>
      </c>
    </row>
    <row r="455" spans="1:8" s="389" customFormat="1" ht="16.5" customHeight="1">
      <c r="A455" s="194">
        <v>11</v>
      </c>
      <c r="B455" s="299" t="s">
        <v>26</v>
      </c>
      <c r="C455" s="67">
        <v>1</v>
      </c>
      <c r="D455" s="301">
        <v>60.56</v>
      </c>
      <c r="E455" s="213">
        <v>0</v>
      </c>
      <c r="F455" s="213">
        <v>0</v>
      </c>
      <c r="G455" s="329">
        <v>25000</v>
      </c>
      <c r="H455" s="207">
        <v>0</v>
      </c>
    </row>
    <row r="456" spans="1:8" s="389" customFormat="1" ht="16.5" customHeight="1">
      <c r="A456" s="118">
        <v>12</v>
      </c>
      <c r="B456" s="299" t="s">
        <v>43</v>
      </c>
      <c r="C456" s="67">
        <v>1</v>
      </c>
      <c r="D456" s="301">
        <v>66.5</v>
      </c>
      <c r="E456" s="213">
        <v>0</v>
      </c>
      <c r="F456" s="213">
        <v>0</v>
      </c>
      <c r="G456" s="329">
        <v>169000</v>
      </c>
      <c r="H456" s="207">
        <v>0</v>
      </c>
    </row>
    <row r="457" spans="1:8" s="389" customFormat="1" ht="16.5" customHeight="1">
      <c r="A457" s="194">
        <v>13</v>
      </c>
      <c r="B457" s="299" t="s">
        <v>24</v>
      </c>
      <c r="C457" s="67">
        <v>1</v>
      </c>
      <c r="D457" s="301">
        <v>296.41</v>
      </c>
      <c r="E457" s="213">
        <v>0</v>
      </c>
      <c r="F457" s="213">
        <v>0</v>
      </c>
      <c r="G457" s="329">
        <v>0</v>
      </c>
      <c r="H457" s="207">
        <v>0</v>
      </c>
    </row>
    <row r="458" spans="1:8" s="389" customFormat="1" ht="16.5" customHeight="1">
      <c r="A458" s="194">
        <v>14</v>
      </c>
      <c r="B458" s="380" t="s">
        <v>67</v>
      </c>
      <c r="C458" s="67">
        <v>2</v>
      </c>
      <c r="D458" s="301">
        <v>9.9077</v>
      </c>
      <c r="E458" s="213">
        <v>0</v>
      </c>
      <c r="F458" s="213">
        <v>0</v>
      </c>
      <c r="G458" s="329">
        <v>0</v>
      </c>
      <c r="H458" s="207">
        <v>0</v>
      </c>
    </row>
    <row r="459" spans="1:8" s="389" customFormat="1" ht="16.5" customHeight="1">
      <c r="A459" s="194"/>
      <c r="B459" s="67" t="s">
        <v>74</v>
      </c>
      <c r="C459" s="67"/>
      <c r="D459" s="67"/>
      <c r="E459" s="215"/>
      <c r="F459" s="341"/>
      <c r="G459" s="207">
        <v>801000</v>
      </c>
      <c r="H459" s="207"/>
    </row>
    <row r="460" spans="1:8" s="389" customFormat="1" ht="16.5" customHeight="1">
      <c r="A460" s="118"/>
      <c r="B460" s="67" t="s">
        <v>48</v>
      </c>
      <c r="C460" s="67"/>
      <c r="D460" s="67"/>
      <c r="E460" s="206"/>
      <c r="F460" s="67"/>
      <c r="G460" s="458">
        <v>64614000</v>
      </c>
      <c r="H460" s="207"/>
    </row>
    <row r="461" spans="1:8" s="389" customFormat="1" ht="16.5" customHeight="1">
      <c r="A461" s="877" t="s">
        <v>49</v>
      </c>
      <c r="B461" s="878"/>
      <c r="C461" s="390">
        <f>SUM(C445:C460)</f>
        <v>334</v>
      </c>
      <c r="D461" s="390">
        <f>SUM(D445:D460)</f>
        <v>3306.8229</v>
      </c>
      <c r="E461" s="390">
        <f>SUM(E445:E460)</f>
        <v>6759600.180000001</v>
      </c>
      <c r="F461" s="390">
        <f>SUM(F445:F460)</f>
        <v>967662831.67</v>
      </c>
      <c r="G461" s="390">
        <f>SUM(G445:G460)</f>
        <v>314060000</v>
      </c>
      <c r="H461" s="390">
        <f>SUM(H445:H460)</f>
        <v>1201</v>
      </c>
    </row>
    <row r="462" spans="1:8" s="389" customFormat="1" ht="16.5" customHeight="1">
      <c r="A462" s="404"/>
      <c r="B462" s="410"/>
      <c r="C462" s="410"/>
      <c r="D462" s="411"/>
      <c r="E462" s="411"/>
      <c r="F462" s="412"/>
      <c r="G462" s="412"/>
      <c r="H462" s="408"/>
    </row>
    <row r="463" spans="1:8" s="389" customFormat="1" ht="16.5" customHeight="1">
      <c r="A463" s="882" t="s">
        <v>123</v>
      </c>
      <c r="B463" s="882"/>
      <c r="C463" s="882"/>
      <c r="D463" s="882"/>
      <c r="E463" s="882"/>
      <c r="F463" s="882"/>
      <c r="G463" s="882"/>
      <c r="H463" s="882"/>
    </row>
    <row r="464" spans="1:8" s="389" customFormat="1" ht="16.5" customHeight="1">
      <c r="A464" s="879" t="s">
        <v>183</v>
      </c>
      <c r="B464" s="879" t="s">
        <v>3</v>
      </c>
      <c r="C464" s="879" t="s">
        <v>4</v>
      </c>
      <c r="D464" s="391" t="s">
        <v>5</v>
      </c>
      <c r="E464" s="392" t="s">
        <v>6</v>
      </c>
      <c r="F464" s="393" t="s">
        <v>7</v>
      </c>
      <c r="G464" s="393" t="s">
        <v>8</v>
      </c>
      <c r="H464" s="392" t="s">
        <v>9</v>
      </c>
    </row>
    <row r="465" spans="1:8" s="389" customFormat="1" ht="16.5" customHeight="1">
      <c r="A465" s="880"/>
      <c r="B465" s="880"/>
      <c r="C465" s="880"/>
      <c r="D465" s="333" t="s">
        <v>302</v>
      </c>
      <c r="E465" s="394" t="s">
        <v>78</v>
      </c>
      <c r="F465" s="395" t="s">
        <v>79</v>
      </c>
      <c r="G465" s="395" t="s">
        <v>79</v>
      </c>
      <c r="H465" s="334" t="s">
        <v>12</v>
      </c>
    </row>
    <row r="466" spans="1:9" s="389" customFormat="1" ht="16.5" customHeight="1">
      <c r="A466" s="194">
        <v>1</v>
      </c>
      <c r="B466" s="67" t="s">
        <v>61</v>
      </c>
      <c r="C466" s="67">
        <v>0</v>
      </c>
      <c r="D466" s="332">
        <v>0</v>
      </c>
      <c r="E466" s="206">
        <v>562954</v>
      </c>
      <c r="F466" s="67">
        <v>4948196500</v>
      </c>
      <c r="G466" s="207">
        <v>234378000</v>
      </c>
      <c r="H466" s="207">
        <v>11350</v>
      </c>
      <c r="I466" s="403"/>
    </row>
    <row r="467" spans="1:8" s="389" customFormat="1" ht="16.5" customHeight="1">
      <c r="A467" s="118">
        <f>+A466+1</f>
        <v>2</v>
      </c>
      <c r="B467" s="67" t="s">
        <v>62</v>
      </c>
      <c r="C467" s="67">
        <v>159</v>
      </c>
      <c r="D467" s="332">
        <v>159.05</v>
      </c>
      <c r="E467" s="206">
        <v>268374</v>
      </c>
      <c r="F467" s="67">
        <v>26837400</v>
      </c>
      <c r="G467" s="207">
        <v>9062000</v>
      </c>
      <c r="H467" s="207">
        <v>900</v>
      </c>
    </row>
    <row r="468" spans="1:8" s="389" customFormat="1" ht="16.5" customHeight="1">
      <c r="A468" s="120"/>
      <c r="B468" s="67" t="s">
        <v>74</v>
      </c>
      <c r="C468" s="67"/>
      <c r="D468" s="332"/>
      <c r="E468" s="206"/>
      <c r="F468" s="67"/>
      <c r="G468" s="207">
        <v>35000</v>
      </c>
      <c r="H468" s="207"/>
    </row>
    <row r="469" spans="1:8" s="389" customFormat="1" ht="16.5" customHeight="1">
      <c r="A469" s="120"/>
      <c r="B469" s="67" t="s">
        <v>48</v>
      </c>
      <c r="C469" s="67"/>
      <c r="D469" s="332"/>
      <c r="E469" s="206"/>
      <c r="F469" s="67"/>
      <c r="G469" s="207">
        <v>60228000</v>
      </c>
      <c r="H469" s="207"/>
    </row>
    <row r="470" spans="1:8" s="389" customFormat="1" ht="16.5" customHeight="1">
      <c r="A470" s="877" t="s">
        <v>49</v>
      </c>
      <c r="B470" s="878"/>
      <c r="C470" s="390">
        <f>SUM(C466:C467)</f>
        <v>159</v>
      </c>
      <c r="D470" s="390">
        <f>SUM(D466:D467)</f>
        <v>159.05</v>
      </c>
      <c r="E470" s="390">
        <f>SUM(E466:E467)</f>
        <v>831328</v>
      </c>
      <c r="F470" s="390">
        <f>SUM(F466:F467)</f>
        <v>4975033900</v>
      </c>
      <c r="G470" s="449">
        <f>SUM(G466:G469)</f>
        <v>303703000</v>
      </c>
      <c r="H470" s="449">
        <f>SUM(H466:H467)</f>
        <v>12250</v>
      </c>
    </row>
    <row r="471" spans="1:8" s="389" customFormat="1" ht="16.5" customHeight="1">
      <c r="A471" s="418"/>
      <c r="B471" s="419"/>
      <c r="C471" s="419"/>
      <c r="D471" s="420"/>
      <c r="E471" s="420"/>
      <c r="F471" s="421"/>
      <c r="G471" s="430"/>
      <c r="H471" s="422"/>
    </row>
    <row r="472" spans="1:8" s="389" customFormat="1" ht="16.5" customHeight="1">
      <c r="A472" s="882" t="s">
        <v>106</v>
      </c>
      <c r="B472" s="882"/>
      <c r="C472" s="882"/>
      <c r="D472" s="882"/>
      <c r="E472" s="882"/>
      <c r="F472" s="882"/>
      <c r="G472" s="882"/>
      <c r="H472" s="882"/>
    </row>
    <row r="473" spans="1:8" s="389" customFormat="1" ht="16.5" customHeight="1">
      <c r="A473" s="879" t="s">
        <v>183</v>
      </c>
      <c r="B473" s="879" t="s">
        <v>3</v>
      </c>
      <c r="C473" s="879" t="s">
        <v>4</v>
      </c>
      <c r="D473" s="391" t="s">
        <v>5</v>
      </c>
      <c r="E473" s="392" t="s">
        <v>6</v>
      </c>
      <c r="F473" s="393" t="s">
        <v>7</v>
      </c>
      <c r="G473" s="393" t="s">
        <v>8</v>
      </c>
      <c r="H473" s="392" t="s">
        <v>9</v>
      </c>
    </row>
    <row r="474" spans="1:8" s="389" customFormat="1" ht="16.5" customHeight="1">
      <c r="A474" s="880"/>
      <c r="B474" s="880"/>
      <c r="C474" s="880"/>
      <c r="D474" s="333" t="s">
        <v>302</v>
      </c>
      <c r="E474" s="394" t="s">
        <v>78</v>
      </c>
      <c r="F474" s="395" t="s">
        <v>79</v>
      </c>
      <c r="G474" s="395" t="s">
        <v>79</v>
      </c>
      <c r="H474" s="334" t="s">
        <v>12</v>
      </c>
    </row>
    <row r="475" spans="1:8" s="389" customFormat="1" ht="16.5" customHeight="1">
      <c r="A475" s="194">
        <v>1</v>
      </c>
      <c r="B475" s="67" t="s">
        <v>59</v>
      </c>
      <c r="C475" s="67">
        <v>140</v>
      </c>
      <c r="D475" s="332">
        <v>562.496</v>
      </c>
      <c r="E475" s="206">
        <v>3151634</v>
      </c>
      <c r="F475" s="67">
        <v>818424840</v>
      </c>
      <c r="G475" s="207">
        <v>286481000</v>
      </c>
      <c r="H475" s="207">
        <v>4655</v>
      </c>
    </row>
    <row r="476" spans="1:8" s="389" customFormat="1" ht="16.5" customHeight="1">
      <c r="A476" s="118">
        <v>2</v>
      </c>
      <c r="B476" s="67" t="s">
        <v>62</v>
      </c>
      <c r="C476" s="67">
        <v>293</v>
      </c>
      <c r="D476" s="332">
        <v>291.85</v>
      </c>
      <c r="E476" s="206">
        <v>786813</v>
      </c>
      <c r="F476" s="67">
        <v>55076910</v>
      </c>
      <c r="G476" s="207">
        <v>93988000</v>
      </c>
      <c r="H476" s="207">
        <v>4764</v>
      </c>
    </row>
    <row r="477" spans="1:8" s="389" customFormat="1" ht="16.5" customHeight="1">
      <c r="A477" s="118">
        <v>3</v>
      </c>
      <c r="B477" s="67" t="s">
        <v>70</v>
      </c>
      <c r="C477" s="67">
        <v>0</v>
      </c>
      <c r="D477" s="332">
        <v>0</v>
      </c>
      <c r="E477" s="206">
        <v>822465</v>
      </c>
      <c r="F477" s="67">
        <v>287862790</v>
      </c>
      <c r="G477" s="207">
        <v>12637000</v>
      </c>
      <c r="H477" s="207">
        <v>960</v>
      </c>
    </row>
    <row r="478" spans="1:8" s="389" customFormat="1" ht="16.5" customHeight="1">
      <c r="A478" s="118">
        <v>4</v>
      </c>
      <c r="B478" s="67" t="s">
        <v>61</v>
      </c>
      <c r="C478" s="67">
        <v>1</v>
      </c>
      <c r="D478" s="332">
        <v>1</v>
      </c>
      <c r="E478" s="206">
        <v>0</v>
      </c>
      <c r="F478" s="67">
        <v>0</v>
      </c>
      <c r="G478" s="207">
        <v>70000</v>
      </c>
      <c r="H478" s="207">
        <v>30</v>
      </c>
    </row>
    <row r="479" spans="1:8" s="389" customFormat="1" ht="16.5" customHeight="1">
      <c r="A479" s="194">
        <v>5</v>
      </c>
      <c r="B479" s="314" t="s">
        <v>30</v>
      </c>
      <c r="C479" s="67">
        <v>2</v>
      </c>
      <c r="D479" s="332">
        <v>1993.12</v>
      </c>
      <c r="E479" s="206">
        <v>190675.71</v>
      </c>
      <c r="F479" s="67">
        <v>113452048</v>
      </c>
      <c r="G479" s="207">
        <v>20545000</v>
      </c>
      <c r="H479" s="207">
        <v>1750</v>
      </c>
    </row>
    <row r="480" spans="1:8" s="389" customFormat="1" ht="16.5" customHeight="1">
      <c r="A480" s="194">
        <v>6</v>
      </c>
      <c r="B480" s="67" t="s">
        <v>58</v>
      </c>
      <c r="C480" s="67">
        <v>1</v>
      </c>
      <c r="D480" s="332">
        <v>2.1577</v>
      </c>
      <c r="E480" s="206">
        <v>2515</v>
      </c>
      <c r="F480" s="67">
        <v>326950</v>
      </c>
      <c r="G480" s="207">
        <v>81000</v>
      </c>
      <c r="H480" s="207">
        <v>595</v>
      </c>
    </row>
    <row r="481" spans="1:8" s="389" customFormat="1" ht="16.5" customHeight="1">
      <c r="A481" s="118">
        <v>7</v>
      </c>
      <c r="B481" s="314" t="s">
        <v>328</v>
      </c>
      <c r="C481" s="67">
        <v>2</v>
      </c>
      <c r="D481" s="332">
        <v>8.0025</v>
      </c>
      <c r="E481" s="206">
        <v>1325</v>
      </c>
      <c r="F481" s="67">
        <v>357750</v>
      </c>
      <c r="G481" s="207">
        <v>70000</v>
      </c>
      <c r="H481" s="207">
        <v>30</v>
      </c>
    </row>
    <row r="482" spans="1:8" s="389" customFormat="1" ht="16.5" customHeight="1">
      <c r="A482" s="118">
        <v>8</v>
      </c>
      <c r="B482" s="314" t="s">
        <v>171</v>
      </c>
      <c r="C482" s="67">
        <v>68</v>
      </c>
      <c r="D482" s="332">
        <v>283.3924</v>
      </c>
      <c r="E482" s="206">
        <v>414240</v>
      </c>
      <c r="F482" s="67">
        <v>124272000</v>
      </c>
      <c r="G482" s="207">
        <v>20712000</v>
      </c>
      <c r="H482" s="207">
        <v>1530</v>
      </c>
    </row>
    <row r="483" spans="1:8" s="389" customFormat="1" ht="16.5" customHeight="1">
      <c r="A483" s="120"/>
      <c r="B483" s="67" t="s">
        <v>74</v>
      </c>
      <c r="C483" s="67"/>
      <c r="D483" s="332"/>
      <c r="E483" s="206"/>
      <c r="F483" s="67"/>
      <c r="G483" s="207">
        <v>6644000</v>
      </c>
      <c r="H483" s="207"/>
    </row>
    <row r="484" spans="1:8" s="389" customFormat="1" ht="16.5" customHeight="1">
      <c r="A484" s="120"/>
      <c r="B484" s="67" t="s">
        <v>48</v>
      </c>
      <c r="C484" s="67"/>
      <c r="D484" s="332"/>
      <c r="E484" s="206"/>
      <c r="F484" s="67"/>
      <c r="G484" s="207">
        <v>23201000</v>
      </c>
      <c r="H484" s="207"/>
    </row>
    <row r="485" spans="1:8" s="389" customFormat="1" ht="16.5" customHeight="1">
      <c r="A485" s="877" t="s">
        <v>49</v>
      </c>
      <c r="B485" s="878"/>
      <c r="C485" s="390">
        <f>SUM(C475:C484)</f>
        <v>507</v>
      </c>
      <c r="D485" s="798">
        <f>SUM(D475:D484)</f>
        <v>3142.0186000000003</v>
      </c>
      <c r="E485" s="390">
        <f>SUM(E475:E484)</f>
        <v>5369667.71</v>
      </c>
      <c r="F485" s="390">
        <f>SUM(F475:F484)</f>
        <v>1399773288</v>
      </c>
      <c r="G485" s="390">
        <f>SUM(G475:G484)</f>
        <v>464429000</v>
      </c>
      <c r="H485" s="390">
        <f>SUM(H475:H484)</f>
        <v>14314</v>
      </c>
    </row>
    <row r="486" spans="1:8" s="389" customFormat="1" ht="16.5" customHeight="1">
      <c r="A486" s="418"/>
      <c r="B486" s="419"/>
      <c r="C486" s="419"/>
      <c r="D486" s="420"/>
      <c r="E486" s="420"/>
      <c r="F486" s="421"/>
      <c r="G486" s="421"/>
      <c r="H486" s="422"/>
    </row>
    <row r="487" spans="1:8" s="389" customFormat="1" ht="16.5" customHeight="1">
      <c r="A487" s="882" t="s">
        <v>88</v>
      </c>
      <c r="B487" s="882"/>
      <c r="C487" s="882"/>
      <c r="D487" s="882"/>
      <c r="E487" s="882"/>
      <c r="F487" s="882"/>
      <c r="G487" s="882"/>
      <c r="H487" s="882"/>
    </row>
    <row r="488" spans="1:8" s="389" customFormat="1" ht="16.5" customHeight="1">
      <c r="A488" s="879" t="s">
        <v>183</v>
      </c>
      <c r="B488" s="879" t="s">
        <v>3</v>
      </c>
      <c r="C488" s="879" t="s">
        <v>4</v>
      </c>
      <c r="D488" s="391" t="s">
        <v>5</v>
      </c>
      <c r="E488" s="392" t="s">
        <v>6</v>
      </c>
      <c r="F488" s="393" t="s">
        <v>7</v>
      </c>
      <c r="G488" s="393" t="s">
        <v>8</v>
      </c>
      <c r="H488" s="392" t="s">
        <v>9</v>
      </c>
    </row>
    <row r="489" spans="1:8" s="389" customFormat="1" ht="16.5" customHeight="1">
      <c r="A489" s="880"/>
      <c r="B489" s="880"/>
      <c r="C489" s="880"/>
      <c r="D489" s="333" t="s">
        <v>302</v>
      </c>
      <c r="E489" s="394" t="s">
        <v>78</v>
      </c>
      <c r="F489" s="395" t="s">
        <v>79</v>
      </c>
      <c r="G489" s="395" t="s">
        <v>79</v>
      </c>
      <c r="H489" s="334" t="s">
        <v>12</v>
      </c>
    </row>
    <row r="490" spans="1:8" s="389" customFormat="1" ht="16.5" customHeight="1">
      <c r="A490" s="110">
        <v>1</v>
      </c>
      <c r="B490" s="67" t="s">
        <v>61</v>
      </c>
      <c r="C490" s="143">
        <v>13</v>
      </c>
      <c r="D490" s="342">
        <v>19</v>
      </c>
      <c r="E490" s="203">
        <v>43024</v>
      </c>
      <c r="F490" s="203">
        <v>38721600</v>
      </c>
      <c r="G490" s="203">
        <v>7201000</v>
      </c>
      <c r="H490" s="203">
        <v>0</v>
      </c>
    </row>
    <row r="491" spans="1:8" s="389" customFormat="1" ht="16.5" customHeight="1">
      <c r="A491" s="110">
        <v>2</v>
      </c>
      <c r="B491" s="67" t="s">
        <v>57</v>
      </c>
      <c r="C491" s="143">
        <v>1</v>
      </c>
      <c r="D491" s="342">
        <v>1</v>
      </c>
      <c r="E491" s="203">
        <v>0</v>
      </c>
      <c r="F491" s="203">
        <v>0</v>
      </c>
      <c r="G491" s="203">
        <v>25000</v>
      </c>
      <c r="H491" s="203">
        <v>0</v>
      </c>
    </row>
    <row r="492" spans="1:8" s="389" customFormat="1" ht="16.5" customHeight="1">
      <c r="A492" s="110">
        <v>3</v>
      </c>
      <c r="B492" s="67" t="s">
        <v>67</v>
      </c>
      <c r="C492" s="143">
        <v>28</v>
      </c>
      <c r="D492" s="342">
        <v>28</v>
      </c>
      <c r="E492" s="203">
        <v>0</v>
      </c>
      <c r="F492" s="203">
        <v>0</v>
      </c>
      <c r="G492" s="465">
        <v>189000</v>
      </c>
      <c r="H492" s="203">
        <v>0</v>
      </c>
    </row>
    <row r="493" spans="1:8" s="389" customFormat="1" ht="16.5" customHeight="1">
      <c r="A493" s="110">
        <v>4</v>
      </c>
      <c r="B493" s="67" t="s">
        <v>62</v>
      </c>
      <c r="C493" s="143">
        <v>300</v>
      </c>
      <c r="D493" s="342">
        <v>300</v>
      </c>
      <c r="E493" s="203">
        <v>6840089</v>
      </c>
      <c r="F493" s="203">
        <v>1710022250</v>
      </c>
      <c r="G493" s="203">
        <v>170803000</v>
      </c>
      <c r="H493" s="203">
        <v>0</v>
      </c>
    </row>
    <row r="494" spans="1:8" s="389" customFormat="1" ht="16.5" customHeight="1">
      <c r="A494" s="110">
        <v>5</v>
      </c>
      <c r="B494" s="67" t="s">
        <v>58</v>
      </c>
      <c r="C494" s="143">
        <v>0</v>
      </c>
      <c r="D494" s="342">
        <v>0</v>
      </c>
      <c r="E494" s="203">
        <v>516829</v>
      </c>
      <c r="F494" s="203">
        <v>15504870</v>
      </c>
      <c r="G494" s="203">
        <v>26495000</v>
      </c>
      <c r="H494" s="203">
        <v>0</v>
      </c>
    </row>
    <row r="495" spans="1:8" s="389" customFormat="1" ht="16.5" customHeight="1">
      <c r="A495" s="110">
        <v>6</v>
      </c>
      <c r="B495" s="67" t="s">
        <v>53</v>
      </c>
      <c r="C495" s="143">
        <v>0</v>
      </c>
      <c r="D495" s="342">
        <v>0</v>
      </c>
      <c r="E495" s="203">
        <v>0</v>
      </c>
      <c r="F495" s="203">
        <v>0</v>
      </c>
      <c r="G495" s="203">
        <v>4200000</v>
      </c>
      <c r="H495" s="203">
        <v>0</v>
      </c>
    </row>
    <row r="496" spans="1:8" s="389" customFormat="1" ht="16.5" customHeight="1">
      <c r="A496" s="110">
        <v>7</v>
      </c>
      <c r="B496" s="67" t="s">
        <v>26</v>
      </c>
      <c r="C496" s="143">
        <v>1</v>
      </c>
      <c r="D496" s="342">
        <v>4.7878</v>
      </c>
      <c r="E496" s="203">
        <v>0</v>
      </c>
      <c r="F496" s="203">
        <v>0</v>
      </c>
      <c r="G496" s="203">
        <v>5000</v>
      </c>
      <c r="H496" s="203">
        <v>0</v>
      </c>
    </row>
    <row r="497" spans="1:8" s="389" customFormat="1" ht="16.5" customHeight="1">
      <c r="A497" s="110">
        <v>8</v>
      </c>
      <c r="B497" s="67" t="s">
        <v>24</v>
      </c>
      <c r="C497" s="143">
        <v>5</v>
      </c>
      <c r="D497" s="342">
        <v>78.41</v>
      </c>
      <c r="E497" s="203">
        <v>0</v>
      </c>
      <c r="F497" s="203">
        <v>0</v>
      </c>
      <c r="G497" s="203">
        <v>129000</v>
      </c>
      <c r="H497" s="203">
        <v>0</v>
      </c>
    </row>
    <row r="498" spans="1:8" s="389" customFormat="1" ht="16.5" customHeight="1">
      <c r="A498" s="110">
        <v>9</v>
      </c>
      <c r="B498" s="67" t="s">
        <v>173</v>
      </c>
      <c r="C498" s="143">
        <v>77</v>
      </c>
      <c r="D498" s="342">
        <v>551.3159</v>
      </c>
      <c r="E498" s="203">
        <v>514813</v>
      </c>
      <c r="F498" s="203">
        <v>205925200</v>
      </c>
      <c r="G498" s="203">
        <v>51041000</v>
      </c>
      <c r="H498" s="203">
        <v>0</v>
      </c>
    </row>
    <row r="499" spans="1:8" s="389" customFormat="1" ht="16.5" customHeight="1">
      <c r="A499" s="110"/>
      <c r="B499" s="67" t="s">
        <v>74</v>
      </c>
      <c r="C499" s="143"/>
      <c r="D499" s="342"/>
      <c r="E499" s="342"/>
      <c r="F499" s="236"/>
      <c r="G499" s="203">
        <v>3465000</v>
      </c>
      <c r="H499" s="203"/>
    </row>
    <row r="500" spans="1:8" s="389" customFormat="1" ht="16.5" customHeight="1">
      <c r="A500" s="110"/>
      <c r="B500" s="67" t="s">
        <v>48</v>
      </c>
      <c r="C500" s="143"/>
      <c r="D500" s="342"/>
      <c r="E500" s="342"/>
      <c r="F500" s="236"/>
      <c r="G500" s="203">
        <v>35787000</v>
      </c>
      <c r="H500" s="203"/>
    </row>
    <row r="501" spans="1:8" s="389" customFormat="1" ht="16.5" customHeight="1">
      <c r="A501" s="892" t="s">
        <v>49</v>
      </c>
      <c r="B501" s="893"/>
      <c r="C501" s="467">
        <f>SUM(C490:C500)</f>
        <v>425</v>
      </c>
      <c r="D501" s="467">
        <f>SUM(D490:D500)</f>
        <v>982.5137000000001</v>
      </c>
      <c r="E501" s="467">
        <f>SUM(E490:E500)</f>
        <v>7914755</v>
      </c>
      <c r="F501" s="467">
        <f>SUM(F490:F500)</f>
        <v>1970173920</v>
      </c>
      <c r="G501" s="467">
        <f>SUM(G490:G500)</f>
        <v>299340000</v>
      </c>
      <c r="H501" s="467">
        <f>SUM(H490:H500)</f>
        <v>0</v>
      </c>
    </row>
    <row r="502" spans="1:8" s="389" customFormat="1" ht="16.5" customHeight="1">
      <c r="A502" s="404"/>
      <c r="B502" s="410"/>
      <c r="C502" s="410"/>
      <c r="D502" s="411"/>
      <c r="E502" s="411"/>
      <c r="F502" s="412"/>
      <c r="G502" s="412"/>
      <c r="H502" s="408"/>
    </row>
    <row r="503" spans="1:8" s="389" customFormat="1" ht="16.5" customHeight="1">
      <c r="A503" s="882" t="s">
        <v>107</v>
      </c>
      <c r="B503" s="882"/>
      <c r="C503" s="882"/>
      <c r="D503" s="882"/>
      <c r="E503" s="882"/>
      <c r="F503" s="882"/>
      <c r="G503" s="882"/>
      <c r="H503" s="882"/>
    </row>
    <row r="504" spans="1:8" s="389" customFormat="1" ht="16.5" customHeight="1">
      <c r="A504" s="879" t="s">
        <v>183</v>
      </c>
      <c r="B504" s="879" t="s">
        <v>3</v>
      </c>
      <c r="C504" s="879" t="s">
        <v>4</v>
      </c>
      <c r="D504" s="391" t="s">
        <v>5</v>
      </c>
      <c r="E504" s="392" t="s">
        <v>6</v>
      </c>
      <c r="F504" s="393" t="s">
        <v>7</v>
      </c>
      <c r="G504" s="393" t="s">
        <v>8</v>
      </c>
      <c r="H504" s="392" t="s">
        <v>9</v>
      </c>
    </row>
    <row r="505" spans="1:8" s="389" customFormat="1" ht="16.5" customHeight="1">
      <c r="A505" s="880"/>
      <c r="B505" s="880"/>
      <c r="C505" s="880"/>
      <c r="D505" s="333" t="s">
        <v>302</v>
      </c>
      <c r="E505" s="394" t="s">
        <v>78</v>
      </c>
      <c r="F505" s="395" t="s">
        <v>79</v>
      </c>
      <c r="G505" s="395" t="s">
        <v>79</v>
      </c>
      <c r="H505" s="334" t="s">
        <v>12</v>
      </c>
    </row>
    <row r="506" spans="1:8" s="389" customFormat="1" ht="16.5" customHeight="1">
      <c r="A506" s="194">
        <v>1</v>
      </c>
      <c r="B506" s="67" t="s">
        <v>205</v>
      </c>
      <c r="C506" s="67">
        <v>3</v>
      </c>
      <c r="D506" s="67">
        <v>2.02</v>
      </c>
      <c r="E506" s="206">
        <v>0</v>
      </c>
      <c r="F506" s="67">
        <v>0</v>
      </c>
      <c r="G506" s="207">
        <v>172832</v>
      </c>
      <c r="H506" s="207">
        <v>3</v>
      </c>
    </row>
    <row r="507" spans="1:8" s="389" customFormat="1" ht="16.5" customHeight="1">
      <c r="A507" s="118">
        <v>2</v>
      </c>
      <c r="B507" s="67" t="s">
        <v>59</v>
      </c>
      <c r="C507" s="67">
        <v>3</v>
      </c>
      <c r="D507" s="67">
        <v>124.1</v>
      </c>
      <c r="E507" s="206">
        <v>21995.09</v>
      </c>
      <c r="F507" s="67">
        <v>2419459.9</v>
      </c>
      <c r="G507" s="207">
        <v>3371370</v>
      </c>
      <c r="H507" s="207">
        <v>3</v>
      </c>
    </row>
    <row r="508" spans="1:8" s="389" customFormat="1" ht="16.5" customHeight="1">
      <c r="A508" s="118">
        <f>+A507+1</f>
        <v>3</v>
      </c>
      <c r="B508" s="67" t="s">
        <v>62</v>
      </c>
      <c r="C508" s="67">
        <v>4</v>
      </c>
      <c r="D508" s="67">
        <v>4</v>
      </c>
      <c r="E508" s="206">
        <v>1624.945</v>
      </c>
      <c r="F508" s="67">
        <v>64997.8</v>
      </c>
      <c r="G508" s="207">
        <v>79436</v>
      </c>
      <c r="H508" s="207">
        <v>4</v>
      </c>
    </row>
    <row r="509" spans="1:8" s="389" customFormat="1" ht="16.5" customHeight="1">
      <c r="A509" s="118">
        <v>4</v>
      </c>
      <c r="B509" s="67" t="s">
        <v>61</v>
      </c>
      <c r="C509" s="67">
        <v>25</v>
      </c>
      <c r="D509" s="67">
        <v>91.39</v>
      </c>
      <c r="E509" s="206">
        <v>2350</v>
      </c>
      <c r="F509" s="67">
        <v>611000</v>
      </c>
      <c r="G509" s="207">
        <v>6472123</v>
      </c>
      <c r="H509" s="207">
        <v>4</v>
      </c>
    </row>
    <row r="510" spans="1:8" s="389" customFormat="1" ht="16.5" customHeight="1">
      <c r="A510" s="118">
        <f>+A509+1</f>
        <v>5</v>
      </c>
      <c r="B510" s="67" t="s">
        <v>57</v>
      </c>
      <c r="C510" s="67">
        <v>1</v>
      </c>
      <c r="D510" s="67">
        <v>3</v>
      </c>
      <c r="E510" s="206">
        <v>595</v>
      </c>
      <c r="F510" s="67">
        <v>154700</v>
      </c>
      <c r="G510" s="207">
        <v>78750</v>
      </c>
      <c r="H510" s="207">
        <v>1</v>
      </c>
    </row>
    <row r="511" spans="1:8" s="389" customFormat="1" ht="16.5" customHeight="1">
      <c r="A511" s="118">
        <f>+A510+1</f>
        <v>6</v>
      </c>
      <c r="B511" s="354" t="s">
        <v>66</v>
      </c>
      <c r="C511" s="67">
        <v>0</v>
      </c>
      <c r="D511" s="67">
        <v>0</v>
      </c>
      <c r="E511" s="206">
        <v>1340718</v>
      </c>
      <c r="F511" s="67">
        <v>53628739.32</v>
      </c>
      <c r="G511" s="207">
        <v>71544237</v>
      </c>
      <c r="H511" s="207">
        <v>3200</v>
      </c>
    </row>
    <row r="512" spans="1:8" s="389" customFormat="1" ht="16.5" customHeight="1">
      <c r="A512" s="118">
        <f>+A511+1</f>
        <v>7</v>
      </c>
      <c r="B512" s="67" t="s">
        <v>58</v>
      </c>
      <c r="C512" s="67">
        <v>0</v>
      </c>
      <c r="D512" s="67">
        <v>0</v>
      </c>
      <c r="E512" s="213">
        <v>30600</v>
      </c>
      <c r="F512" s="110">
        <v>918000</v>
      </c>
      <c r="G512" s="207">
        <v>4175591</v>
      </c>
      <c r="H512" s="207"/>
    </row>
    <row r="513" spans="1:8" s="389" customFormat="1" ht="16.5" customHeight="1">
      <c r="A513" s="118">
        <v>8</v>
      </c>
      <c r="B513" s="299" t="s">
        <v>164</v>
      </c>
      <c r="C513" s="67">
        <v>28</v>
      </c>
      <c r="D513" s="301">
        <v>165.24</v>
      </c>
      <c r="E513" s="213">
        <v>5199488</v>
      </c>
      <c r="F513" s="110">
        <v>779923200</v>
      </c>
      <c r="G513" s="329">
        <v>15344669</v>
      </c>
      <c r="H513" s="207">
        <v>35</v>
      </c>
    </row>
    <row r="514" spans="1:8" s="389" customFormat="1" ht="16.5" customHeight="1">
      <c r="A514" s="118">
        <v>9</v>
      </c>
      <c r="B514" s="299" t="s">
        <v>25</v>
      </c>
      <c r="C514" s="67">
        <v>8</v>
      </c>
      <c r="D514" s="301">
        <v>35.73</v>
      </c>
      <c r="E514" s="213">
        <v>33900</v>
      </c>
      <c r="F514" s="110"/>
      <c r="G514" s="329">
        <v>3526398</v>
      </c>
      <c r="H514" s="207">
        <v>5</v>
      </c>
    </row>
    <row r="515" spans="1:8" s="389" customFormat="1" ht="16.5" customHeight="1">
      <c r="A515" s="118">
        <v>10</v>
      </c>
      <c r="B515" s="299" t="s">
        <v>170</v>
      </c>
      <c r="C515" s="67">
        <v>2</v>
      </c>
      <c r="D515" s="301">
        <v>9.75</v>
      </c>
      <c r="E515" s="213">
        <v>0</v>
      </c>
      <c r="F515" s="110">
        <v>0</v>
      </c>
      <c r="G515" s="329">
        <v>0</v>
      </c>
      <c r="H515" s="207"/>
    </row>
    <row r="516" spans="1:8" s="389" customFormat="1" ht="16.5" customHeight="1">
      <c r="A516" s="118"/>
      <c r="B516" s="67" t="s">
        <v>74</v>
      </c>
      <c r="C516" s="67"/>
      <c r="D516" s="67"/>
      <c r="E516" s="215"/>
      <c r="F516" s="250"/>
      <c r="G516" s="207">
        <v>4238131</v>
      </c>
      <c r="H516" s="207"/>
    </row>
    <row r="517" spans="1:8" s="389" customFormat="1" ht="16.5" customHeight="1">
      <c r="A517" s="118"/>
      <c r="B517" s="67" t="s">
        <v>48</v>
      </c>
      <c r="C517" s="67"/>
      <c r="D517" s="67"/>
      <c r="E517" s="207"/>
      <c r="F517" s="207"/>
      <c r="G517" s="207">
        <v>2908082</v>
      </c>
      <c r="H517" s="118"/>
    </row>
    <row r="518" spans="1:8" s="389" customFormat="1" ht="16.5" customHeight="1">
      <c r="A518" s="877" t="s">
        <v>49</v>
      </c>
      <c r="B518" s="878"/>
      <c r="C518" s="390">
        <f>SUM(C506:C517)</f>
        <v>74</v>
      </c>
      <c r="D518" s="390">
        <f>SUM(D506:D517)</f>
        <v>435.23</v>
      </c>
      <c r="E518" s="390">
        <f>SUM(E506:E517)</f>
        <v>6631271.035</v>
      </c>
      <c r="F518" s="390">
        <f>SUM(F506:F517)</f>
        <v>837720097.02</v>
      </c>
      <c r="G518" s="390">
        <f>SUM(G506:G517)</f>
        <v>111911619</v>
      </c>
      <c r="H518" s="390">
        <f>SUM(H506:H517)</f>
        <v>3255</v>
      </c>
    </row>
    <row r="519" spans="1:8" s="389" customFormat="1" ht="16.5" customHeight="1">
      <c r="A519" s="404"/>
      <c r="B519" s="405"/>
      <c r="C519" s="405"/>
      <c r="D519" s="406"/>
      <c r="E519" s="406"/>
      <c r="F519" s="407"/>
      <c r="G519" s="430"/>
      <c r="H519" s="408"/>
    </row>
    <row r="520" spans="1:8" s="389" customFormat="1" ht="16.5" customHeight="1">
      <c r="A520" s="910" t="s">
        <v>110</v>
      </c>
      <c r="B520" s="910"/>
      <c r="C520" s="910"/>
      <c r="D520" s="910"/>
      <c r="E520" s="910"/>
      <c r="F520" s="910"/>
      <c r="G520" s="910"/>
      <c r="H520" s="910"/>
    </row>
    <row r="521" spans="1:8" s="389" customFormat="1" ht="16.5" customHeight="1">
      <c r="A521" s="879" t="s">
        <v>183</v>
      </c>
      <c r="B521" s="879" t="s">
        <v>3</v>
      </c>
      <c r="C521" s="879" t="s">
        <v>4</v>
      </c>
      <c r="D521" s="391" t="s">
        <v>5</v>
      </c>
      <c r="E521" s="392" t="s">
        <v>6</v>
      </c>
      <c r="F521" s="393" t="s">
        <v>7</v>
      </c>
      <c r="G521" s="393" t="s">
        <v>8</v>
      </c>
      <c r="H521" s="392" t="s">
        <v>9</v>
      </c>
    </row>
    <row r="522" spans="1:8" s="389" customFormat="1" ht="16.5" customHeight="1">
      <c r="A522" s="880"/>
      <c r="B522" s="880"/>
      <c r="C522" s="880"/>
      <c r="D522" s="333" t="s">
        <v>302</v>
      </c>
      <c r="E522" s="394" t="s">
        <v>78</v>
      </c>
      <c r="F522" s="395" t="s">
        <v>79</v>
      </c>
      <c r="G522" s="395" t="s">
        <v>79</v>
      </c>
      <c r="H522" s="334" t="s">
        <v>12</v>
      </c>
    </row>
    <row r="523" spans="1:8" s="389" customFormat="1" ht="16.5" customHeight="1">
      <c r="A523" s="194">
        <v>1</v>
      </c>
      <c r="B523" s="67" t="s">
        <v>61</v>
      </c>
      <c r="C523" s="67">
        <v>16</v>
      </c>
      <c r="D523" s="67">
        <v>19</v>
      </c>
      <c r="E523" s="206">
        <v>1630</v>
      </c>
      <c r="F523" s="67">
        <v>1385500</v>
      </c>
      <c r="G523" s="207">
        <v>864000</v>
      </c>
      <c r="H523" s="207">
        <v>4</v>
      </c>
    </row>
    <row r="524" spans="1:8" s="389" customFormat="1" ht="16.5" customHeight="1">
      <c r="A524" s="118">
        <v>2</v>
      </c>
      <c r="B524" s="67" t="s">
        <v>59</v>
      </c>
      <c r="C524" s="67">
        <v>9</v>
      </c>
      <c r="D524" s="67">
        <v>10.48</v>
      </c>
      <c r="E524" s="206">
        <v>2600</v>
      </c>
      <c r="F524" s="67">
        <v>494000</v>
      </c>
      <c r="G524" s="207">
        <v>983000</v>
      </c>
      <c r="H524" s="207">
        <v>6</v>
      </c>
    </row>
    <row r="525" spans="1:8" s="389" customFormat="1" ht="16.5" customHeight="1">
      <c r="A525" s="118">
        <f>+A524+1</f>
        <v>3</v>
      </c>
      <c r="B525" s="67" t="s">
        <v>62</v>
      </c>
      <c r="C525" s="67">
        <v>14</v>
      </c>
      <c r="D525" s="67">
        <v>16</v>
      </c>
      <c r="E525" s="206">
        <v>0</v>
      </c>
      <c r="F525" s="67">
        <v>0</v>
      </c>
      <c r="G525" s="207">
        <v>12910000</v>
      </c>
      <c r="H525" s="207">
        <v>0</v>
      </c>
    </row>
    <row r="526" spans="1:8" s="389" customFormat="1" ht="16.5" customHeight="1">
      <c r="A526" s="118">
        <f>+A525+1</f>
        <v>4</v>
      </c>
      <c r="B526" s="354" t="s">
        <v>66</v>
      </c>
      <c r="C526" s="67">
        <v>24</v>
      </c>
      <c r="D526" s="67">
        <v>54</v>
      </c>
      <c r="E526" s="206">
        <v>8992.415</v>
      </c>
      <c r="F526" s="67">
        <v>36868901.5</v>
      </c>
      <c r="G526" s="207">
        <v>1223000</v>
      </c>
      <c r="H526" s="207">
        <v>0</v>
      </c>
    </row>
    <row r="527" spans="1:8" s="389" customFormat="1" ht="16.5" customHeight="1">
      <c r="A527" s="118">
        <v>5</v>
      </c>
      <c r="B527" s="67" t="s">
        <v>58</v>
      </c>
      <c r="C527" s="67">
        <v>0</v>
      </c>
      <c r="D527" s="67">
        <v>0</v>
      </c>
      <c r="E527" s="206">
        <v>0</v>
      </c>
      <c r="F527" s="67">
        <v>0</v>
      </c>
      <c r="G527" s="207">
        <v>0</v>
      </c>
      <c r="H527" s="468">
        <v>0</v>
      </c>
    </row>
    <row r="528" spans="1:8" s="389" customFormat="1" ht="16.5" customHeight="1">
      <c r="A528" s="118">
        <v>6</v>
      </c>
      <c r="B528" s="67" t="s">
        <v>64</v>
      </c>
      <c r="C528" s="67">
        <v>0</v>
      </c>
      <c r="D528" s="67">
        <v>0</v>
      </c>
      <c r="E528" s="206">
        <v>0</v>
      </c>
      <c r="F528" s="67">
        <v>0</v>
      </c>
      <c r="G528" s="207">
        <v>3136000</v>
      </c>
      <c r="H528" s="207">
        <v>0</v>
      </c>
    </row>
    <row r="529" spans="1:8" s="389" customFormat="1" ht="16.5" customHeight="1">
      <c r="A529" s="194">
        <v>7</v>
      </c>
      <c r="B529" s="295" t="s">
        <v>45</v>
      </c>
      <c r="C529" s="67">
        <v>25</v>
      </c>
      <c r="D529" s="67">
        <v>1093.957</v>
      </c>
      <c r="E529" s="206">
        <v>161955</v>
      </c>
      <c r="F529" s="67">
        <v>170052750</v>
      </c>
      <c r="G529" s="338">
        <v>55314000</v>
      </c>
      <c r="H529" s="338">
        <v>337</v>
      </c>
    </row>
    <row r="530" spans="1:8" s="389" customFormat="1" ht="16.5" customHeight="1">
      <c r="A530" s="118">
        <v>8</v>
      </c>
      <c r="B530" s="295" t="s">
        <v>164</v>
      </c>
      <c r="C530" s="67">
        <v>27</v>
      </c>
      <c r="D530" s="67">
        <v>722.7188</v>
      </c>
      <c r="E530" s="206">
        <v>230848.3</v>
      </c>
      <c r="F530" s="67">
        <v>27701796</v>
      </c>
      <c r="G530" s="338">
        <v>27782000</v>
      </c>
      <c r="H530" s="338">
        <v>32</v>
      </c>
    </row>
    <row r="531" spans="1:8" s="389" customFormat="1" ht="16.5" customHeight="1">
      <c r="A531" s="118">
        <v>9</v>
      </c>
      <c r="B531" s="67" t="s">
        <v>24</v>
      </c>
      <c r="C531" s="67">
        <v>0</v>
      </c>
      <c r="D531" s="67">
        <v>0</v>
      </c>
      <c r="E531" s="206">
        <v>0</v>
      </c>
      <c r="F531" s="67">
        <v>0</v>
      </c>
      <c r="G531" s="338">
        <v>130000</v>
      </c>
      <c r="H531" s="338">
        <v>0</v>
      </c>
    </row>
    <row r="532" spans="1:8" s="389" customFormat="1" ht="16.5" customHeight="1">
      <c r="A532" s="118">
        <v>10</v>
      </c>
      <c r="B532" s="295" t="s">
        <v>170</v>
      </c>
      <c r="C532" s="67">
        <v>8</v>
      </c>
      <c r="D532" s="67">
        <v>32</v>
      </c>
      <c r="E532" s="206">
        <v>0</v>
      </c>
      <c r="F532" s="67">
        <v>0</v>
      </c>
      <c r="G532" s="338">
        <v>0</v>
      </c>
      <c r="H532" s="338">
        <v>0</v>
      </c>
    </row>
    <row r="533" spans="1:8" s="389" customFormat="1" ht="16.5" customHeight="1">
      <c r="A533" s="118"/>
      <c r="B533" s="67" t="s">
        <v>74</v>
      </c>
      <c r="C533" s="67"/>
      <c r="D533" s="67"/>
      <c r="E533" s="206"/>
      <c r="F533" s="67"/>
      <c r="G533" s="338">
        <v>26103000</v>
      </c>
      <c r="H533" s="338"/>
    </row>
    <row r="534" spans="1:8" s="389" customFormat="1" ht="16.5" customHeight="1">
      <c r="A534" s="118"/>
      <c r="B534" s="67" t="s">
        <v>48</v>
      </c>
      <c r="C534" s="67"/>
      <c r="D534" s="67"/>
      <c r="E534" s="206"/>
      <c r="F534" s="301"/>
      <c r="G534" s="236">
        <v>1773000</v>
      </c>
      <c r="H534" s="236"/>
    </row>
    <row r="535" spans="1:8" s="389" customFormat="1" ht="16.5" customHeight="1">
      <c r="A535" s="877" t="s">
        <v>49</v>
      </c>
      <c r="B535" s="878"/>
      <c r="C535" s="390">
        <f>SUM(C523:C534)</f>
        <v>123</v>
      </c>
      <c r="D535" s="390">
        <f>SUM(D523:D534)</f>
        <v>1948.1558</v>
      </c>
      <c r="E535" s="390">
        <f>SUM(E523:E534)</f>
        <v>406025.71499999997</v>
      </c>
      <c r="F535" s="390">
        <f>SUM(F523:F534)</f>
        <v>236502947.5</v>
      </c>
      <c r="G535" s="390">
        <f>SUM(G523:G534)</f>
        <v>130218000</v>
      </c>
      <c r="H535" s="390">
        <f>SUM(H523:H534)</f>
        <v>379</v>
      </c>
    </row>
    <row r="536" spans="1:8" s="389" customFormat="1" ht="16.5" customHeight="1">
      <c r="A536" s="404"/>
      <c r="B536" s="405"/>
      <c r="C536" s="405"/>
      <c r="D536" s="406"/>
      <c r="E536" s="406"/>
      <c r="F536" s="407"/>
      <c r="G536" s="430"/>
      <c r="H536" s="408"/>
    </row>
    <row r="537" spans="1:8" s="389" customFormat="1" ht="16.5" customHeight="1">
      <c r="A537" s="882" t="s">
        <v>97</v>
      </c>
      <c r="B537" s="882"/>
      <c r="C537" s="882"/>
      <c r="D537" s="882"/>
      <c r="E537" s="882"/>
      <c r="F537" s="882"/>
      <c r="G537" s="882"/>
      <c r="H537" s="882"/>
    </row>
    <row r="538" spans="1:8" s="389" customFormat="1" ht="16.5" customHeight="1">
      <c r="A538" s="879" t="s">
        <v>183</v>
      </c>
      <c r="B538" s="879" t="s">
        <v>3</v>
      </c>
      <c r="C538" s="879" t="s">
        <v>4</v>
      </c>
      <c r="D538" s="391" t="s">
        <v>5</v>
      </c>
      <c r="E538" s="392" t="s">
        <v>6</v>
      </c>
      <c r="F538" s="393" t="s">
        <v>7</v>
      </c>
      <c r="G538" s="393" t="s">
        <v>8</v>
      </c>
      <c r="H538" s="392" t="s">
        <v>9</v>
      </c>
    </row>
    <row r="539" spans="1:8" s="389" customFormat="1" ht="16.5" customHeight="1">
      <c r="A539" s="880"/>
      <c r="B539" s="880"/>
      <c r="C539" s="880"/>
      <c r="D539" s="333" t="s">
        <v>302</v>
      </c>
      <c r="E539" s="394" t="s">
        <v>78</v>
      </c>
      <c r="F539" s="395" t="s">
        <v>79</v>
      </c>
      <c r="G539" s="395" t="s">
        <v>79</v>
      </c>
      <c r="H539" s="334" t="s">
        <v>12</v>
      </c>
    </row>
    <row r="540" spans="1:8" s="389" customFormat="1" ht="16.5" customHeight="1">
      <c r="A540" s="194">
        <v>1</v>
      </c>
      <c r="B540" s="67" t="s">
        <v>61</v>
      </c>
      <c r="C540" s="67">
        <v>574</v>
      </c>
      <c r="D540" s="332">
        <v>793.65</v>
      </c>
      <c r="E540" s="206">
        <v>4722940</v>
      </c>
      <c r="F540" s="67">
        <v>5431381000</v>
      </c>
      <c r="G540" s="207">
        <v>1136172344</v>
      </c>
      <c r="H540" s="207">
        <v>6012</v>
      </c>
    </row>
    <row r="541" spans="1:8" s="389" customFormat="1" ht="16.5" customHeight="1">
      <c r="A541" s="118">
        <f>+A540+1</f>
        <v>2</v>
      </c>
      <c r="B541" s="67" t="s">
        <v>62</v>
      </c>
      <c r="C541" s="67">
        <v>24</v>
      </c>
      <c r="D541" s="332">
        <v>24</v>
      </c>
      <c r="E541" s="206">
        <v>100826</v>
      </c>
      <c r="F541" s="67">
        <v>8066080</v>
      </c>
      <c r="G541" s="207">
        <v>2353200</v>
      </c>
      <c r="H541" s="207">
        <v>2385</v>
      </c>
    </row>
    <row r="542" spans="1:8" s="389" customFormat="1" ht="16.5" customHeight="1">
      <c r="A542" s="120">
        <v>4</v>
      </c>
      <c r="B542" s="67" t="s">
        <v>24</v>
      </c>
      <c r="C542" s="380">
        <v>5</v>
      </c>
      <c r="D542" s="469">
        <v>23.1</v>
      </c>
      <c r="E542" s="470">
        <v>0</v>
      </c>
      <c r="F542" s="380">
        <v>0</v>
      </c>
      <c r="G542" s="380">
        <v>49656</v>
      </c>
      <c r="H542" s="380">
        <v>0</v>
      </c>
    </row>
    <row r="543" spans="1:8" s="389" customFormat="1" ht="16.5" customHeight="1">
      <c r="A543" s="120">
        <v>5</v>
      </c>
      <c r="B543" s="295" t="s">
        <v>170</v>
      </c>
      <c r="C543" s="380">
        <v>118</v>
      </c>
      <c r="D543" s="469">
        <v>541.95</v>
      </c>
      <c r="E543" s="470">
        <v>114000</v>
      </c>
      <c r="F543" s="380">
        <v>29640000</v>
      </c>
      <c r="G543" s="380">
        <v>5223200</v>
      </c>
      <c r="H543" s="380">
        <v>550</v>
      </c>
    </row>
    <row r="544" spans="1:8" s="389" customFormat="1" ht="16.5" customHeight="1">
      <c r="A544" s="120"/>
      <c r="B544" s="67" t="s">
        <v>74</v>
      </c>
      <c r="C544" s="191"/>
      <c r="D544" s="350"/>
      <c r="E544" s="211"/>
      <c r="F544" s="191"/>
      <c r="G544" s="338">
        <v>0</v>
      </c>
      <c r="H544" s="338"/>
    </row>
    <row r="545" spans="1:8" s="389" customFormat="1" ht="16.5" customHeight="1">
      <c r="A545" s="120"/>
      <c r="B545" s="67" t="s">
        <v>48</v>
      </c>
      <c r="C545" s="191"/>
      <c r="D545" s="350"/>
      <c r="E545" s="211"/>
      <c r="F545" s="191"/>
      <c r="G545" s="338">
        <v>9167600</v>
      </c>
      <c r="H545" s="338"/>
    </row>
    <row r="546" spans="1:8" s="389" customFormat="1" ht="16.5" customHeight="1">
      <c r="A546" s="877" t="s">
        <v>49</v>
      </c>
      <c r="B546" s="878"/>
      <c r="C546" s="390">
        <f>SUM(C540:C545)</f>
        <v>721</v>
      </c>
      <c r="D546" s="390">
        <f>SUM(D540:D545)</f>
        <v>1382.7</v>
      </c>
      <c r="E546" s="390">
        <f>SUM(E540:E545)</f>
        <v>4937766</v>
      </c>
      <c r="F546" s="390">
        <f>SUM(F540:F545)</f>
        <v>5469087080</v>
      </c>
      <c r="G546" s="390">
        <f>SUM(G540:G545)</f>
        <v>1152966000</v>
      </c>
      <c r="H546" s="390">
        <f>SUM(H540:H545)</f>
        <v>8947</v>
      </c>
    </row>
    <row r="547" spans="1:8" s="389" customFormat="1" ht="16.5" customHeight="1">
      <c r="A547" s="418"/>
      <c r="B547" s="419"/>
      <c r="C547" s="419"/>
      <c r="D547" s="420"/>
      <c r="E547" s="420"/>
      <c r="F547" s="421"/>
      <c r="G547" s="421"/>
      <c r="H547" s="422"/>
    </row>
    <row r="548" spans="1:8" s="389" customFormat="1" ht="16.5" customHeight="1">
      <c r="A548" s="882" t="s">
        <v>89</v>
      </c>
      <c r="B548" s="882"/>
      <c r="C548" s="882"/>
      <c r="D548" s="882"/>
      <c r="E548" s="882"/>
      <c r="F548" s="882"/>
      <c r="G548" s="882"/>
      <c r="H548" s="882"/>
    </row>
    <row r="549" spans="1:8" s="389" customFormat="1" ht="16.5" customHeight="1">
      <c r="A549" s="879" t="s">
        <v>183</v>
      </c>
      <c r="B549" s="879" t="s">
        <v>3</v>
      </c>
      <c r="C549" s="879" t="s">
        <v>4</v>
      </c>
      <c r="D549" s="391" t="s">
        <v>5</v>
      </c>
      <c r="E549" s="392" t="s">
        <v>6</v>
      </c>
      <c r="F549" s="393" t="s">
        <v>7</v>
      </c>
      <c r="G549" s="393" t="s">
        <v>8</v>
      </c>
      <c r="H549" s="392" t="s">
        <v>9</v>
      </c>
    </row>
    <row r="550" spans="1:8" s="389" customFormat="1" ht="16.5" customHeight="1">
      <c r="A550" s="880"/>
      <c r="B550" s="880"/>
      <c r="C550" s="880"/>
      <c r="D550" s="333" t="s">
        <v>302</v>
      </c>
      <c r="E550" s="394" t="s">
        <v>78</v>
      </c>
      <c r="F550" s="395" t="s">
        <v>79</v>
      </c>
      <c r="G550" s="395" t="s">
        <v>79</v>
      </c>
      <c r="H550" s="334" t="s">
        <v>12</v>
      </c>
    </row>
    <row r="551" spans="1:8" s="389" customFormat="1" ht="16.5" customHeight="1">
      <c r="A551" s="194">
        <v>1</v>
      </c>
      <c r="B551" s="67" t="s">
        <v>61</v>
      </c>
      <c r="C551" s="67">
        <v>312</v>
      </c>
      <c r="D551" s="332">
        <v>356.81</v>
      </c>
      <c r="E551" s="206">
        <v>597904.16</v>
      </c>
      <c r="F551" s="67">
        <v>1016437072</v>
      </c>
      <c r="G551" s="207">
        <v>143497000</v>
      </c>
      <c r="H551" s="207">
        <v>5048</v>
      </c>
    </row>
    <row r="552" spans="1:8" s="389" customFormat="1" ht="16.5" customHeight="1">
      <c r="A552" s="118">
        <v>2</v>
      </c>
      <c r="B552" s="67" t="s">
        <v>319</v>
      </c>
      <c r="C552" s="67">
        <v>27</v>
      </c>
      <c r="D552" s="332">
        <v>28.53</v>
      </c>
      <c r="E552" s="213">
        <v>110116.66</v>
      </c>
      <c r="F552" s="207">
        <v>38540831</v>
      </c>
      <c r="G552" s="207">
        <v>6607000</v>
      </c>
      <c r="H552" s="207">
        <v>1050</v>
      </c>
    </row>
    <row r="553" spans="1:8" s="389" customFormat="1" ht="16.5" customHeight="1">
      <c r="A553" s="194">
        <v>3</v>
      </c>
      <c r="B553" s="67" t="s">
        <v>62</v>
      </c>
      <c r="C553" s="67">
        <v>35</v>
      </c>
      <c r="D553" s="332">
        <v>35.95</v>
      </c>
      <c r="E553" s="206">
        <v>606500</v>
      </c>
      <c r="F553" s="67">
        <v>30325000</v>
      </c>
      <c r="G553" s="207">
        <v>16584000</v>
      </c>
      <c r="H553" s="207">
        <v>1503</v>
      </c>
    </row>
    <row r="554" spans="1:8" s="389" customFormat="1" ht="16.5" customHeight="1">
      <c r="A554" s="118">
        <v>4</v>
      </c>
      <c r="B554" s="67" t="s">
        <v>57</v>
      </c>
      <c r="C554" s="67">
        <v>7</v>
      </c>
      <c r="D554" s="332">
        <v>16.88</v>
      </c>
      <c r="E554" s="206">
        <v>7297.67</v>
      </c>
      <c r="F554" s="67">
        <v>13865573</v>
      </c>
      <c r="G554" s="207">
        <v>1569000</v>
      </c>
      <c r="H554" s="207">
        <v>1012</v>
      </c>
    </row>
    <row r="555" spans="1:8" s="389" customFormat="1" ht="16.5" customHeight="1">
      <c r="A555" s="194">
        <v>5</v>
      </c>
      <c r="B555" s="67" t="s">
        <v>58</v>
      </c>
      <c r="C555" s="67">
        <v>0</v>
      </c>
      <c r="D555" s="332">
        <v>1262.68</v>
      </c>
      <c r="E555" s="206">
        <v>393200</v>
      </c>
      <c r="F555" s="118">
        <v>19660000</v>
      </c>
      <c r="G555" s="118">
        <v>11796000</v>
      </c>
      <c r="H555" s="207">
        <v>1670</v>
      </c>
    </row>
    <row r="556" spans="1:8" s="389" customFormat="1" ht="16.5" customHeight="1">
      <c r="A556" s="118">
        <v>6</v>
      </c>
      <c r="B556" s="299" t="s">
        <v>45</v>
      </c>
      <c r="C556" s="191">
        <v>12</v>
      </c>
      <c r="D556" s="350">
        <v>378.54</v>
      </c>
      <c r="E556" s="211">
        <v>142373.33</v>
      </c>
      <c r="F556" s="120">
        <v>71186665</v>
      </c>
      <c r="G556" s="338">
        <v>10678000</v>
      </c>
      <c r="H556" s="338">
        <v>900</v>
      </c>
    </row>
    <row r="557" spans="1:8" s="389" customFormat="1" ht="16.5" customHeight="1">
      <c r="A557" s="194">
        <v>7</v>
      </c>
      <c r="B557" s="299" t="s">
        <v>26</v>
      </c>
      <c r="C557" s="191">
        <v>6</v>
      </c>
      <c r="D557" s="350">
        <v>572.15</v>
      </c>
      <c r="E557" s="211">
        <v>186699.99</v>
      </c>
      <c r="F557" s="120">
        <v>56009997</v>
      </c>
      <c r="G557" s="338">
        <v>13044000</v>
      </c>
      <c r="H557" s="338">
        <v>530</v>
      </c>
    </row>
    <row r="558" spans="1:8" s="389" customFormat="1" ht="16.5" customHeight="1">
      <c r="A558" s="118">
        <v>8</v>
      </c>
      <c r="B558" s="299" t="s">
        <v>176</v>
      </c>
      <c r="C558" s="191">
        <v>236</v>
      </c>
      <c r="D558" s="350">
        <v>1031.35</v>
      </c>
      <c r="E558" s="211">
        <v>176166.66</v>
      </c>
      <c r="F558" s="120">
        <v>52849998</v>
      </c>
      <c r="G558" s="338">
        <v>10570000</v>
      </c>
      <c r="H558" s="338">
        <v>890</v>
      </c>
    </row>
    <row r="559" spans="1:8" s="389" customFormat="1" ht="16.5" customHeight="1">
      <c r="A559" s="194">
        <v>9</v>
      </c>
      <c r="B559" s="299" t="s">
        <v>43</v>
      </c>
      <c r="C559" s="191">
        <v>1</v>
      </c>
      <c r="D559" s="350">
        <v>4.2</v>
      </c>
      <c r="E559" s="211">
        <v>3814.28</v>
      </c>
      <c r="F559" s="120">
        <v>1907140</v>
      </c>
      <c r="G559" s="338">
        <v>267000</v>
      </c>
      <c r="H559" s="338">
        <v>9</v>
      </c>
    </row>
    <row r="560" spans="1:8" s="389" customFormat="1" ht="16.5" customHeight="1">
      <c r="A560" s="120"/>
      <c r="B560" s="67" t="s">
        <v>74</v>
      </c>
      <c r="C560" s="191"/>
      <c r="D560" s="350"/>
      <c r="E560" s="211"/>
      <c r="F560" s="191"/>
      <c r="G560" s="338">
        <v>4625000</v>
      </c>
      <c r="H560" s="338"/>
    </row>
    <row r="561" spans="1:8" s="389" customFormat="1" ht="16.5" customHeight="1">
      <c r="A561" s="120"/>
      <c r="B561" s="67" t="s">
        <v>48</v>
      </c>
      <c r="C561" s="191"/>
      <c r="D561" s="350"/>
      <c r="E561" s="211"/>
      <c r="F561" s="191"/>
      <c r="G561" s="338">
        <v>31832000</v>
      </c>
      <c r="H561" s="338"/>
    </row>
    <row r="562" spans="1:8" s="389" customFormat="1" ht="16.5" customHeight="1">
      <c r="A562" s="877" t="s">
        <v>49</v>
      </c>
      <c r="B562" s="878"/>
      <c r="C562" s="390">
        <f>SUM(C551:C561)</f>
        <v>636</v>
      </c>
      <c r="D562" s="390">
        <f>SUM(D551:D561)</f>
        <v>3687.09</v>
      </c>
      <c r="E562" s="390">
        <f>SUM(E551:E561)</f>
        <v>2224072.75</v>
      </c>
      <c r="F562" s="390">
        <f>SUM(F551:F561)</f>
        <v>1300782276</v>
      </c>
      <c r="G562" s="390">
        <f>SUM(G551:G561)</f>
        <v>251069000</v>
      </c>
      <c r="H562" s="390">
        <f>SUM(H551:H561)</f>
        <v>12612</v>
      </c>
    </row>
    <row r="563" spans="1:8" s="389" customFormat="1" ht="16.5" customHeight="1">
      <c r="A563" s="418"/>
      <c r="B563" s="419"/>
      <c r="C563" s="419"/>
      <c r="D563" s="420"/>
      <c r="E563" s="420"/>
      <c r="F563" s="421"/>
      <c r="G563" s="430"/>
      <c r="H563" s="422"/>
    </row>
    <row r="564" spans="1:8" s="389" customFormat="1" ht="16.5" customHeight="1">
      <c r="A564" s="882" t="s">
        <v>119</v>
      </c>
      <c r="B564" s="882"/>
      <c r="C564" s="882"/>
      <c r="D564" s="882"/>
      <c r="E564" s="882"/>
      <c r="F564" s="882"/>
      <c r="G564" s="882"/>
      <c r="H564" s="882"/>
    </row>
    <row r="565" spans="1:8" s="389" customFormat="1" ht="16.5" customHeight="1">
      <c r="A565" s="879" t="s">
        <v>183</v>
      </c>
      <c r="B565" s="879" t="s">
        <v>3</v>
      </c>
      <c r="C565" s="879" t="s">
        <v>4</v>
      </c>
      <c r="D565" s="391" t="s">
        <v>5</v>
      </c>
      <c r="E565" s="392" t="s">
        <v>6</v>
      </c>
      <c r="F565" s="393" t="s">
        <v>7</v>
      </c>
      <c r="G565" s="393" t="s">
        <v>8</v>
      </c>
      <c r="H565" s="392" t="s">
        <v>9</v>
      </c>
    </row>
    <row r="566" spans="1:8" s="389" customFormat="1" ht="16.5" customHeight="1">
      <c r="A566" s="880"/>
      <c r="B566" s="880"/>
      <c r="C566" s="880"/>
      <c r="D566" s="333" t="s">
        <v>302</v>
      </c>
      <c r="E566" s="394" t="s">
        <v>78</v>
      </c>
      <c r="F566" s="395" t="s">
        <v>79</v>
      </c>
      <c r="G566" s="395" t="s">
        <v>79</v>
      </c>
      <c r="H566" s="334" t="s">
        <v>12</v>
      </c>
    </row>
    <row r="567" spans="1:8" s="389" customFormat="1" ht="16.5" customHeight="1">
      <c r="A567" s="120">
        <v>1</v>
      </c>
      <c r="B567" s="191" t="s">
        <v>143</v>
      </c>
      <c r="C567" s="192">
        <v>49</v>
      </c>
      <c r="D567" s="192">
        <v>1493.1</v>
      </c>
      <c r="E567" s="206">
        <v>1749591.56</v>
      </c>
      <c r="F567" s="67">
        <v>2974305652</v>
      </c>
      <c r="G567" s="355">
        <v>548412000</v>
      </c>
      <c r="H567" s="192">
        <v>66</v>
      </c>
    </row>
    <row r="568" spans="1:8" s="389" customFormat="1" ht="16.5" customHeight="1">
      <c r="A568" s="110">
        <v>2</v>
      </c>
      <c r="B568" s="143" t="s">
        <v>70</v>
      </c>
      <c r="C568" s="192">
        <v>2</v>
      </c>
      <c r="D568" s="192">
        <v>0.72</v>
      </c>
      <c r="E568" s="206">
        <v>0</v>
      </c>
      <c r="F568" s="67">
        <v>0</v>
      </c>
      <c r="G568" s="355">
        <v>66000</v>
      </c>
      <c r="H568" s="192">
        <v>0</v>
      </c>
    </row>
    <row r="569" spans="1:8" s="389" customFormat="1" ht="16.5" customHeight="1">
      <c r="A569" s="110">
        <v>3</v>
      </c>
      <c r="B569" s="143" t="s">
        <v>62</v>
      </c>
      <c r="C569" s="192">
        <v>9</v>
      </c>
      <c r="D569" s="192">
        <v>9</v>
      </c>
      <c r="E569" s="206">
        <v>68720</v>
      </c>
      <c r="F569" s="67">
        <v>20616000</v>
      </c>
      <c r="G569" s="355">
        <v>4367000</v>
      </c>
      <c r="H569" s="192">
        <v>6</v>
      </c>
    </row>
    <row r="570" spans="1:8" s="389" customFormat="1" ht="16.5" customHeight="1">
      <c r="A570" s="110">
        <v>4</v>
      </c>
      <c r="B570" s="143" t="s">
        <v>58</v>
      </c>
      <c r="C570" s="192">
        <v>0</v>
      </c>
      <c r="D570" s="192">
        <v>0</v>
      </c>
      <c r="E570" s="206">
        <v>0</v>
      </c>
      <c r="F570" s="191">
        <v>0</v>
      </c>
      <c r="G570" s="356">
        <v>1390000</v>
      </c>
      <c r="H570" s="192"/>
    </row>
    <row r="571" spans="1:8" s="389" customFormat="1" ht="16.5" customHeight="1">
      <c r="A571" s="110"/>
      <c r="B571" s="143" t="s">
        <v>74</v>
      </c>
      <c r="C571" s="471"/>
      <c r="D571" s="350"/>
      <c r="E571" s="230"/>
      <c r="F571" s="309"/>
      <c r="G571" s="308">
        <v>3727000</v>
      </c>
      <c r="H571" s="472"/>
    </row>
    <row r="572" spans="1:8" s="389" customFormat="1" ht="16.5" customHeight="1">
      <c r="A572" s="143"/>
      <c r="B572" s="143" t="s">
        <v>48</v>
      </c>
      <c r="C572" s="471"/>
      <c r="D572" s="350"/>
      <c r="E572" s="211"/>
      <c r="F572" s="377"/>
      <c r="G572" s="308">
        <v>616000</v>
      </c>
      <c r="H572" s="338"/>
    </row>
    <row r="573" spans="1:8" s="389" customFormat="1" ht="16.5" customHeight="1">
      <c r="A573" s="911" t="s">
        <v>49</v>
      </c>
      <c r="B573" s="912"/>
      <c r="C573" s="390">
        <f>SUM(C567:C572)</f>
        <v>60</v>
      </c>
      <c r="D573" s="390">
        <f>SUM(D567:D572)</f>
        <v>1502.82</v>
      </c>
      <c r="E573" s="390">
        <f>SUM(E567:E572)</f>
        <v>1818311.56</v>
      </c>
      <c r="F573" s="390">
        <f>SUM(F567:F572)</f>
        <v>2994921652</v>
      </c>
      <c r="G573" s="390">
        <f>SUM(G567:G572)</f>
        <v>558578000</v>
      </c>
      <c r="H573" s="390">
        <f>SUM(H567:H572)</f>
        <v>72</v>
      </c>
    </row>
    <row r="574" spans="1:8" s="389" customFormat="1" ht="16.5" customHeight="1">
      <c r="A574" s="418"/>
      <c r="B574" s="419"/>
      <c r="C574" s="419"/>
      <c r="D574" s="420"/>
      <c r="E574" s="420"/>
      <c r="F574" s="421"/>
      <c r="G574" s="421"/>
      <c r="H574" s="422"/>
    </row>
    <row r="575" spans="1:8" s="389" customFormat="1" ht="16.5" customHeight="1">
      <c r="A575" s="882" t="s">
        <v>126</v>
      </c>
      <c r="B575" s="882"/>
      <c r="C575" s="882"/>
      <c r="D575" s="882"/>
      <c r="E575" s="882"/>
      <c r="F575" s="882"/>
      <c r="G575" s="882"/>
      <c r="H575" s="882"/>
    </row>
    <row r="576" spans="1:8" s="389" customFormat="1" ht="16.5" customHeight="1">
      <c r="A576" s="879" t="s">
        <v>183</v>
      </c>
      <c r="B576" s="879" t="s">
        <v>3</v>
      </c>
      <c r="C576" s="879" t="s">
        <v>4</v>
      </c>
      <c r="D576" s="391" t="s">
        <v>5</v>
      </c>
      <c r="E576" s="392" t="s">
        <v>6</v>
      </c>
      <c r="F576" s="393" t="s">
        <v>7</v>
      </c>
      <c r="G576" s="393" t="s">
        <v>8</v>
      </c>
      <c r="H576" s="392" t="s">
        <v>9</v>
      </c>
    </row>
    <row r="577" spans="1:8" s="389" customFormat="1" ht="16.5" customHeight="1">
      <c r="A577" s="880"/>
      <c r="B577" s="880"/>
      <c r="C577" s="880"/>
      <c r="D577" s="333" t="s">
        <v>302</v>
      </c>
      <c r="E577" s="394" t="s">
        <v>78</v>
      </c>
      <c r="F577" s="395" t="s">
        <v>79</v>
      </c>
      <c r="G577" s="395" t="s">
        <v>79</v>
      </c>
      <c r="H577" s="334" t="s">
        <v>12</v>
      </c>
    </row>
    <row r="578" spans="1:8" s="389" customFormat="1" ht="16.5" customHeight="1">
      <c r="A578" s="194">
        <v>1</v>
      </c>
      <c r="B578" s="67" t="s">
        <v>71</v>
      </c>
      <c r="C578" s="67">
        <v>172</v>
      </c>
      <c r="D578" s="67">
        <v>188.6</v>
      </c>
      <c r="E578" s="206">
        <v>629267.292</v>
      </c>
      <c r="F578" s="67">
        <v>943900937</v>
      </c>
      <c r="G578" s="207">
        <v>151024150</v>
      </c>
      <c r="H578" s="207">
        <v>1210</v>
      </c>
    </row>
    <row r="579" spans="1:8" s="389" customFormat="1" ht="16.5" customHeight="1">
      <c r="A579" s="194">
        <v>2</v>
      </c>
      <c r="B579" s="67" t="s">
        <v>62</v>
      </c>
      <c r="C579" s="67">
        <v>6</v>
      </c>
      <c r="D579" s="67">
        <v>6</v>
      </c>
      <c r="E579" s="206">
        <v>10193.478</v>
      </c>
      <c r="F579" s="67">
        <v>1019447.8</v>
      </c>
      <c r="G579" s="207">
        <v>234450</v>
      </c>
      <c r="H579" s="207">
        <v>30</v>
      </c>
    </row>
    <row r="580" spans="1:8" s="389" customFormat="1" ht="16.5" customHeight="1">
      <c r="A580" s="194">
        <v>3</v>
      </c>
      <c r="B580" s="67" t="s">
        <v>146</v>
      </c>
      <c r="C580" s="67">
        <v>0</v>
      </c>
      <c r="D580" s="67">
        <v>0</v>
      </c>
      <c r="E580" s="67">
        <v>111617.39</v>
      </c>
      <c r="F580" s="426">
        <v>11161739</v>
      </c>
      <c r="G580" s="473">
        <v>2567200</v>
      </c>
      <c r="H580" s="207">
        <v>0</v>
      </c>
    </row>
    <row r="581" spans="1:8" s="389" customFormat="1" ht="16.5" customHeight="1">
      <c r="A581" s="194">
        <v>4</v>
      </c>
      <c r="B581" s="299" t="s">
        <v>45</v>
      </c>
      <c r="C581" s="67">
        <v>36</v>
      </c>
      <c r="D581" s="67">
        <v>629.238</v>
      </c>
      <c r="E581" s="301">
        <v>67956.308</v>
      </c>
      <c r="F581" s="309">
        <v>17668640</v>
      </c>
      <c r="G581" s="143">
        <v>4417160</v>
      </c>
      <c r="H581" s="329">
        <v>200</v>
      </c>
    </row>
    <row r="582" spans="1:8" s="389" customFormat="1" ht="16.5" customHeight="1">
      <c r="A582" s="118"/>
      <c r="B582" s="143" t="s">
        <v>74</v>
      </c>
      <c r="C582" s="67"/>
      <c r="D582" s="67"/>
      <c r="E582" s="206"/>
      <c r="F582" s="250"/>
      <c r="G582" s="341">
        <v>2110000</v>
      </c>
      <c r="H582" s="207"/>
    </row>
    <row r="583" spans="1:8" s="389" customFormat="1" ht="16.5" customHeight="1">
      <c r="A583" s="118"/>
      <c r="B583" s="143" t="s">
        <v>48</v>
      </c>
      <c r="C583" s="67"/>
      <c r="D583" s="332"/>
      <c r="E583" s="206"/>
      <c r="F583" s="67"/>
      <c r="G583" s="207">
        <v>0</v>
      </c>
      <c r="H583" s="207"/>
    </row>
    <row r="584" spans="1:8" s="389" customFormat="1" ht="16.5" customHeight="1">
      <c r="A584" s="888" t="s">
        <v>49</v>
      </c>
      <c r="B584" s="889"/>
      <c r="C584" s="390">
        <f>SUM(C578:C583)</f>
        <v>214</v>
      </c>
      <c r="D584" s="390">
        <f>SUM(D578:D583)</f>
        <v>823.8380000000001</v>
      </c>
      <c r="E584" s="390">
        <f>SUM(E578:E583)</f>
        <v>819034.468</v>
      </c>
      <c r="F584" s="390">
        <f>SUM(F578:F583)</f>
        <v>973750763.8</v>
      </c>
      <c r="G584" s="390">
        <f>SUM(G578:G583)</f>
        <v>160352960</v>
      </c>
      <c r="H584" s="390">
        <f>SUM(H578:H583)</f>
        <v>1440</v>
      </c>
    </row>
    <row r="585" spans="1:8" s="389" customFormat="1" ht="16.5" customHeight="1">
      <c r="A585" s="404"/>
      <c r="B585" s="410"/>
      <c r="C585" s="410"/>
      <c r="D585" s="411"/>
      <c r="E585" s="411"/>
      <c r="F585" s="412"/>
      <c r="G585" s="412"/>
      <c r="H585" s="408"/>
    </row>
    <row r="586" spans="1:8" s="389" customFormat="1" ht="16.5" customHeight="1">
      <c r="A586" s="882" t="s">
        <v>298</v>
      </c>
      <c r="B586" s="882"/>
      <c r="C586" s="882"/>
      <c r="D586" s="882"/>
      <c r="E586" s="882"/>
      <c r="F586" s="882"/>
      <c r="G586" s="882"/>
      <c r="H586" s="882"/>
    </row>
    <row r="587" spans="1:8" s="389" customFormat="1" ht="16.5" customHeight="1">
      <c r="A587" s="879" t="s">
        <v>183</v>
      </c>
      <c r="B587" s="879" t="s">
        <v>3</v>
      </c>
      <c r="C587" s="879" t="s">
        <v>4</v>
      </c>
      <c r="D587" s="391" t="s">
        <v>5</v>
      </c>
      <c r="E587" s="392" t="s">
        <v>6</v>
      </c>
      <c r="F587" s="393" t="s">
        <v>7</v>
      </c>
      <c r="G587" s="393" t="s">
        <v>8</v>
      </c>
      <c r="H587" s="392" t="s">
        <v>9</v>
      </c>
    </row>
    <row r="588" spans="1:8" s="389" customFormat="1" ht="16.5" customHeight="1">
      <c r="A588" s="880"/>
      <c r="B588" s="880"/>
      <c r="C588" s="880"/>
      <c r="D588" s="333" t="s">
        <v>302</v>
      </c>
      <c r="E588" s="394" t="s">
        <v>78</v>
      </c>
      <c r="F588" s="395" t="s">
        <v>79</v>
      </c>
      <c r="G588" s="395" t="s">
        <v>79</v>
      </c>
      <c r="H588" s="334" t="s">
        <v>12</v>
      </c>
    </row>
    <row r="589" spans="1:8" s="389" customFormat="1" ht="16.5" customHeight="1">
      <c r="A589" s="194">
        <v>1</v>
      </c>
      <c r="B589" s="67" t="s">
        <v>62</v>
      </c>
      <c r="C589" s="67">
        <v>165</v>
      </c>
      <c r="D589" s="67">
        <v>168.86</v>
      </c>
      <c r="E589" s="206">
        <v>7400670.497</v>
      </c>
      <c r="F589" s="67">
        <v>222020114.913</v>
      </c>
      <c r="G589" s="207">
        <v>223609000</v>
      </c>
      <c r="H589" s="207">
        <v>2500</v>
      </c>
    </row>
    <row r="590" spans="1:8" s="389" customFormat="1" ht="16.5" customHeight="1">
      <c r="A590" s="428">
        <v>2</v>
      </c>
      <c r="B590" s="474" t="s">
        <v>70</v>
      </c>
      <c r="C590" s="191">
        <v>47</v>
      </c>
      <c r="D590" s="191">
        <v>399.274</v>
      </c>
      <c r="E590" s="211">
        <v>669617.214</v>
      </c>
      <c r="F590" s="191">
        <v>103790668.278</v>
      </c>
      <c r="G590" s="338">
        <v>6334000</v>
      </c>
      <c r="H590" s="338">
        <v>1310</v>
      </c>
    </row>
    <row r="591" spans="1:8" s="389" customFormat="1" ht="16.5" customHeight="1">
      <c r="A591" s="110">
        <v>3</v>
      </c>
      <c r="B591" s="143" t="s">
        <v>54</v>
      </c>
      <c r="C591" s="143">
        <v>1</v>
      </c>
      <c r="D591" s="143">
        <v>0.71</v>
      </c>
      <c r="E591" s="143">
        <v>34</v>
      </c>
      <c r="F591" s="309">
        <v>4590</v>
      </c>
      <c r="G591" s="143">
        <v>27000</v>
      </c>
      <c r="H591" s="236">
        <v>9</v>
      </c>
    </row>
    <row r="592" spans="1:8" s="389" customFormat="1" ht="16.5" customHeight="1">
      <c r="A592" s="110">
        <v>4</v>
      </c>
      <c r="B592" s="143" t="s">
        <v>63</v>
      </c>
      <c r="C592" s="143">
        <v>3</v>
      </c>
      <c r="D592" s="143">
        <v>966.95</v>
      </c>
      <c r="E592" s="143">
        <v>0</v>
      </c>
      <c r="F592" s="309">
        <v>0</v>
      </c>
      <c r="G592" s="143">
        <v>1337000</v>
      </c>
      <c r="H592" s="236">
        <v>0</v>
      </c>
    </row>
    <row r="593" spans="1:8" s="389" customFormat="1" ht="16.5" customHeight="1">
      <c r="A593" s="110">
        <v>5</v>
      </c>
      <c r="B593" s="143" t="s">
        <v>316</v>
      </c>
      <c r="C593" s="143">
        <v>10</v>
      </c>
      <c r="D593" s="143">
        <v>362.69</v>
      </c>
      <c r="E593" s="143">
        <v>77630</v>
      </c>
      <c r="F593" s="309">
        <v>5434100</v>
      </c>
      <c r="G593" s="143">
        <v>200000</v>
      </c>
      <c r="H593" s="236">
        <v>105</v>
      </c>
    </row>
    <row r="594" spans="1:8" s="389" customFormat="1" ht="16.5" customHeight="1">
      <c r="A594" s="110">
        <v>6</v>
      </c>
      <c r="B594" s="143" t="s">
        <v>333</v>
      </c>
      <c r="C594" s="143">
        <v>2</v>
      </c>
      <c r="D594" s="143">
        <v>9.9</v>
      </c>
      <c r="E594" s="143">
        <v>0</v>
      </c>
      <c r="F594" s="309">
        <v>0</v>
      </c>
      <c r="G594" s="143">
        <v>0</v>
      </c>
      <c r="H594" s="236">
        <v>0</v>
      </c>
    </row>
    <row r="595" spans="1:8" s="389" customFormat="1" ht="16.5" customHeight="1">
      <c r="A595" s="110">
        <v>7</v>
      </c>
      <c r="B595" s="143" t="s">
        <v>27</v>
      </c>
      <c r="C595" s="143">
        <v>2</v>
      </c>
      <c r="D595" s="143">
        <v>9.79</v>
      </c>
      <c r="E595" s="143">
        <v>0</v>
      </c>
      <c r="F595" s="309">
        <v>0</v>
      </c>
      <c r="G595" s="143">
        <v>0</v>
      </c>
      <c r="H595" s="236">
        <v>0</v>
      </c>
    </row>
    <row r="596" spans="1:8" s="389" customFormat="1" ht="16.5" customHeight="1">
      <c r="A596" s="110"/>
      <c r="B596" s="143" t="s">
        <v>74</v>
      </c>
      <c r="C596" s="143"/>
      <c r="D596" s="143"/>
      <c r="E596" s="213"/>
      <c r="F596" s="143"/>
      <c r="G596" s="236">
        <v>0</v>
      </c>
      <c r="H596" s="236"/>
    </row>
    <row r="597" spans="1:8" s="389" customFormat="1" ht="16.5" customHeight="1">
      <c r="A597" s="194"/>
      <c r="B597" s="340" t="s">
        <v>48</v>
      </c>
      <c r="C597" s="250"/>
      <c r="D597" s="352"/>
      <c r="E597" s="215"/>
      <c r="F597" s="250"/>
      <c r="G597" s="341">
        <v>5849000</v>
      </c>
      <c r="H597" s="341"/>
    </row>
    <row r="598" spans="1:8" s="389" customFormat="1" ht="16.5" customHeight="1">
      <c r="A598" s="888" t="s">
        <v>49</v>
      </c>
      <c r="B598" s="889"/>
      <c r="C598" s="390">
        <f>SUM(C589:C597)</f>
        <v>230</v>
      </c>
      <c r="D598" s="390">
        <f>SUM(D589:D597)</f>
        <v>1918.1740000000002</v>
      </c>
      <c r="E598" s="390">
        <f>SUM(E589:E597)</f>
        <v>8147951.711</v>
      </c>
      <c r="F598" s="390">
        <f>SUM(F589:F597)</f>
        <v>331249473.191</v>
      </c>
      <c r="G598" s="390">
        <f>SUM(G589:G597)</f>
        <v>237356000</v>
      </c>
      <c r="H598" s="390">
        <f>SUM(H589:H597)</f>
        <v>3924</v>
      </c>
    </row>
    <row r="599" spans="1:8" s="389" customFormat="1" ht="16.5" customHeight="1">
      <c r="A599" s="404"/>
      <c r="B599" s="410"/>
      <c r="C599" s="410"/>
      <c r="D599" s="411"/>
      <c r="E599" s="411"/>
      <c r="F599" s="412"/>
      <c r="G599" s="412"/>
      <c r="H599" s="408"/>
    </row>
    <row r="600" spans="1:8" s="389" customFormat="1" ht="16.5" customHeight="1">
      <c r="A600" s="882" t="s">
        <v>98</v>
      </c>
      <c r="B600" s="882"/>
      <c r="C600" s="882"/>
      <c r="D600" s="882"/>
      <c r="E600" s="882"/>
      <c r="F600" s="882"/>
      <c r="G600" s="882"/>
      <c r="H600" s="882"/>
    </row>
    <row r="601" spans="1:8" s="389" customFormat="1" ht="16.5" customHeight="1">
      <c r="A601" s="879" t="s">
        <v>183</v>
      </c>
      <c r="B601" s="879" t="s">
        <v>3</v>
      </c>
      <c r="C601" s="879" t="s">
        <v>4</v>
      </c>
      <c r="D601" s="391" t="s">
        <v>5</v>
      </c>
      <c r="E601" s="392" t="s">
        <v>6</v>
      </c>
      <c r="F601" s="393" t="s">
        <v>7</v>
      </c>
      <c r="G601" s="393" t="s">
        <v>8</v>
      </c>
      <c r="H601" s="392" t="s">
        <v>9</v>
      </c>
    </row>
    <row r="602" spans="1:8" s="389" customFormat="1" ht="16.5" customHeight="1">
      <c r="A602" s="880"/>
      <c r="B602" s="880"/>
      <c r="C602" s="880"/>
      <c r="D602" s="333" t="s">
        <v>302</v>
      </c>
      <c r="E602" s="394" t="s">
        <v>78</v>
      </c>
      <c r="F602" s="395" t="s">
        <v>79</v>
      </c>
      <c r="G602" s="395" t="s">
        <v>79</v>
      </c>
      <c r="H602" s="334" t="s">
        <v>12</v>
      </c>
    </row>
    <row r="603" spans="1:8" s="389" customFormat="1" ht="16.5" customHeight="1">
      <c r="A603" s="121">
        <v>1</v>
      </c>
      <c r="B603" s="67" t="s">
        <v>61</v>
      </c>
      <c r="C603" s="67">
        <v>44</v>
      </c>
      <c r="D603" s="300">
        <v>60.11</v>
      </c>
      <c r="E603" s="206">
        <v>283222</v>
      </c>
      <c r="F603" s="67">
        <v>268821400</v>
      </c>
      <c r="G603" s="207">
        <v>26667000</v>
      </c>
      <c r="H603" s="207">
        <v>720</v>
      </c>
    </row>
    <row r="604" spans="1:8" s="389" customFormat="1" ht="16.5" customHeight="1">
      <c r="A604" s="121">
        <v>2</v>
      </c>
      <c r="B604" s="67" t="s">
        <v>67</v>
      </c>
      <c r="C604" s="67">
        <v>1</v>
      </c>
      <c r="D604" s="300">
        <v>1</v>
      </c>
      <c r="E604" s="206">
        <v>70</v>
      </c>
      <c r="F604" s="67">
        <v>17500</v>
      </c>
      <c r="G604" s="207">
        <v>19000</v>
      </c>
      <c r="H604" s="207">
        <v>2</v>
      </c>
    </row>
    <row r="605" spans="1:8" s="389" customFormat="1" ht="16.5" customHeight="1">
      <c r="A605" s="121">
        <v>3</v>
      </c>
      <c r="B605" s="67" t="s">
        <v>62</v>
      </c>
      <c r="C605" s="67">
        <v>3</v>
      </c>
      <c r="D605" s="300">
        <v>4</v>
      </c>
      <c r="E605" s="206">
        <v>2500</v>
      </c>
      <c r="F605" s="67">
        <v>250000</v>
      </c>
      <c r="G605" s="207">
        <v>82000</v>
      </c>
      <c r="H605" s="207">
        <v>20</v>
      </c>
    </row>
    <row r="606" spans="1:8" s="389" customFormat="1" ht="16.5" customHeight="1">
      <c r="A606" s="121">
        <v>4</v>
      </c>
      <c r="B606" s="67" t="s">
        <v>58</v>
      </c>
      <c r="C606" s="67">
        <v>0</v>
      </c>
      <c r="D606" s="332">
        <v>0</v>
      </c>
      <c r="E606" s="206">
        <v>0</v>
      </c>
      <c r="F606" s="67">
        <v>0</v>
      </c>
      <c r="G606" s="207">
        <v>0</v>
      </c>
      <c r="H606" s="207">
        <v>0</v>
      </c>
    </row>
    <row r="607" spans="1:8" s="389" customFormat="1" ht="16.5" customHeight="1">
      <c r="A607" s="121">
        <v>5</v>
      </c>
      <c r="B607" s="67" t="s">
        <v>330</v>
      </c>
      <c r="C607" s="67">
        <v>0</v>
      </c>
      <c r="D607" s="332">
        <v>0</v>
      </c>
      <c r="E607" s="206">
        <v>168</v>
      </c>
      <c r="F607" s="67">
        <v>33600</v>
      </c>
      <c r="G607" s="207">
        <v>15000</v>
      </c>
      <c r="H607" s="207">
        <v>2</v>
      </c>
    </row>
    <row r="608" spans="1:8" s="389" customFormat="1" ht="16.5" customHeight="1">
      <c r="A608" s="121">
        <v>6</v>
      </c>
      <c r="B608" s="299" t="s">
        <v>45</v>
      </c>
      <c r="C608" s="67">
        <v>13</v>
      </c>
      <c r="D608" s="332">
        <v>820.857</v>
      </c>
      <c r="E608" s="206">
        <v>30309</v>
      </c>
      <c r="F608" s="67">
        <v>54556200</v>
      </c>
      <c r="G608" s="207">
        <v>9040000</v>
      </c>
      <c r="H608" s="207">
        <v>240</v>
      </c>
    </row>
    <row r="609" spans="1:8" s="389" customFormat="1" ht="16.5" customHeight="1">
      <c r="A609" s="121">
        <v>7</v>
      </c>
      <c r="B609" s="299" t="s">
        <v>26</v>
      </c>
      <c r="C609" s="67">
        <v>0</v>
      </c>
      <c r="D609" s="332">
        <v>0</v>
      </c>
      <c r="E609" s="206">
        <v>13483</v>
      </c>
      <c r="F609" s="67">
        <v>9438100</v>
      </c>
      <c r="G609" s="207">
        <v>1131750</v>
      </c>
      <c r="H609" s="207">
        <v>0</v>
      </c>
    </row>
    <row r="610" spans="1:8" s="389" customFormat="1" ht="16.5" customHeight="1">
      <c r="A610" s="121">
        <v>8</v>
      </c>
      <c r="B610" s="299" t="s">
        <v>24</v>
      </c>
      <c r="C610" s="67">
        <v>1</v>
      </c>
      <c r="D610" s="332">
        <v>4.82</v>
      </c>
      <c r="E610" s="206">
        <v>60</v>
      </c>
      <c r="F610" s="67">
        <v>24000</v>
      </c>
      <c r="G610" s="207">
        <v>17000</v>
      </c>
      <c r="H610" s="207">
        <v>3</v>
      </c>
    </row>
    <row r="611" spans="1:8" s="389" customFormat="1" ht="16.5" customHeight="1">
      <c r="A611" s="121"/>
      <c r="B611" s="67" t="s">
        <v>74</v>
      </c>
      <c r="C611" s="67"/>
      <c r="D611" s="332"/>
      <c r="E611" s="206"/>
      <c r="F611" s="67"/>
      <c r="G611" s="207">
        <v>6717000</v>
      </c>
      <c r="H611" s="207"/>
    </row>
    <row r="612" spans="1:8" s="389" customFormat="1" ht="16.5" customHeight="1">
      <c r="A612" s="121"/>
      <c r="B612" s="67" t="s">
        <v>48</v>
      </c>
      <c r="C612" s="67"/>
      <c r="D612" s="332"/>
      <c r="E612" s="206"/>
      <c r="F612" s="67"/>
      <c r="G612" s="207">
        <v>8773250</v>
      </c>
      <c r="H612" s="207"/>
    </row>
    <row r="613" spans="1:8" s="389" customFormat="1" ht="16.5" customHeight="1">
      <c r="A613" s="877" t="s">
        <v>49</v>
      </c>
      <c r="B613" s="878"/>
      <c r="C613" s="390">
        <f>SUM(C603:C612)</f>
        <v>62</v>
      </c>
      <c r="D613" s="390">
        <f>SUM(D603:D612)</f>
        <v>890.787</v>
      </c>
      <c r="E613" s="390">
        <f>SUM(E603:E612)</f>
        <v>329812</v>
      </c>
      <c r="F613" s="390">
        <f>SUM(F603:F612)</f>
        <v>333140800</v>
      </c>
      <c r="G613" s="390">
        <f>SUM(G603:G612)</f>
        <v>52462000</v>
      </c>
      <c r="H613" s="390">
        <f>SUM(H603:H612)</f>
        <v>987</v>
      </c>
    </row>
    <row r="614" spans="1:8" s="389" customFormat="1" ht="16.5" customHeight="1">
      <c r="A614" s="414"/>
      <c r="B614" s="414"/>
      <c r="C614" s="414"/>
      <c r="D614" s="414"/>
      <c r="E614" s="414"/>
      <c r="F614" s="414"/>
      <c r="G614" s="414"/>
      <c r="H614" s="414"/>
    </row>
    <row r="615" spans="1:8" s="476" customFormat="1" ht="16.5" customHeight="1">
      <c r="A615" s="414"/>
      <c r="B615" s="414"/>
      <c r="C615" s="414"/>
      <c r="D615" s="414"/>
      <c r="E615" s="414"/>
      <c r="F615" s="414"/>
      <c r="G615" s="414"/>
      <c r="H615" s="414"/>
    </row>
    <row r="616" spans="1:8" s="476" customFormat="1" ht="16.5" customHeight="1">
      <c r="A616" s="881" t="s">
        <v>124</v>
      </c>
      <c r="B616" s="881"/>
      <c r="C616" s="881"/>
      <c r="D616" s="881"/>
      <c r="E616" s="881"/>
      <c r="F616" s="881"/>
      <c r="G616" s="881"/>
      <c r="H616" s="881"/>
    </row>
    <row r="617" spans="1:8" s="476" customFormat="1" ht="16.5" customHeight="1">
      <c r="A617" s="879" t="s">
        <v>183</v>
      </c>
      <c r="B617" s="879" t="s">
        <v>3</v>
      </c>
      <c r="C617" s="879" t="s">
        <v>4</v>
      </c>
      <c r="D617" s="391" t="s">
        <v>5</v>
      </c>
      <c r="E617" s="392" t="s">
        <v>6</v>
      </c>
      <c r="F617" s="393" t="s">
        <v>7</v>
      </c>
      <c r="G617" s="393" t="s">
        <v>8</v>
      </c>
      <c r="H617" s="392" t="s">
        <v>9</v>
      </c>
    </row>
    <row r="618" spans="1:8" s="476" customFormat="1" ht="16.5" customHeight="1">
      <c r="A618" s="880"/>
      <c r="B618" s="880"/>
      <c r="C618" s="880"/>
      <c r="D618" s="333" t="s">
        <v>302</v>
      </c>
      <c r="E618" s="394" t="s">
        <v>78</v>
      </c>
      <c r="F618" s="395" t="s">
        <v>79</v>
      </c>
      <c r="G618" s="395" t="s">
        <v>79</v>
      </c>
      <c r="H618" s="334" t="s">
        <v>12</v>
      </c>
    </row>
    <row r="619" spans="1:8" s="476" customFormat="1" ht="16.5" customHeight="1">
      <c r="A619" s="118">
        <v>1</v>
      </c>
      <c r="B619" s="67" t="s">
        <v>145</v>
      </c>
      <c r="C619" s="118">
        <v>122</v>
      </c>
      <c r="D619" s="332">
        <v>121.239</v>
      </c>
      <c r="E619" s="67">
        <v>231114</v>
      </c>
      <c r="F619" s="207">
        <v>69334200</v>
      </c>
      <c r="G619" s="207">
        <v>5927000</v>
      </c>
      <c r="H619" s="118">
        <v>1400</v>
      </c>
    </row>
    <row r="620" spans="1:8" s="476" customFormat="1" ht="16.5" customHeight="1">
      <c r="A620" s="118">
        <v>2</v>
      </c>
      <c r="B620" s="67" t="s">
        <v>58</v>
      </c>
      <c r="C620" s="118">
        <v>4</v>
      </c>
      <c r="D620" s="332">
        <v>3164.34</v>
      </c>
      <c r="E620" s="67">
        <v>2554503</v>
      </c>
      <c r="F620" s="207">
        <v>766350900</v>
      </c>
      <c r="G620" s="207">
        <v>288190000</v>
      </c>
      <c r="H620" s="118">
        <v>1000</v>
      </c>
    </row>
    <row r="621" spans="1:8" s="476" customFormat="1" ht="16.5" customHeight="1">
      <c r="A621" s="118">
        <v>3</v>
      </c>
      <c r="B621" s="299" t="s">
        <v>39</v>
      </c>
      <c r="C621" s="118">
        <v>7</v>
      </c>
      <c r="D621" s="332">
        <v>545.33</v>
      </c>
      <c r="E621" s="67">
        <v>0</v>
      </c>
      <c r="F621" s="207">
        <v>0</v>
      </c>
      <c r="G621" s="207">
        <v>1355000</v>
      </c>
      <c r="H621" s="118">
        <v>0</v>
      </c>
    </row>
    <row r="622" spans="1:8" s="476" customFormat="1" ht="16.5" customHeight="1">
      <c r="A622" s="118">
        <v>4</v>
      </c>
      <c r="B622" s="67" t="s">
        <v>206</v>
      </c>
      <c r="C622" s="118">
        <v>2</v>
      </c>
      <c r="D622" s="332">
        <v>2</v>
      </c>
      <c r="E622" s="67">
        <v>0</v>
      </c>
      <c r="F622" s="207">
        <v>0</v>
      </c>
      <c r="G622" s="207">
        <v>41000</v>
      </c>
      <c r="H622" s="118">
        <v>0</v>
      </c>
    </row>
    <row r="623" spans="1:8" s="476" customFormat="1" ht="16.5" customHeight="1">
      <c r="A623" s="118">
        <v>5</v>
      </c>
      <c r="B623" s="299" t="s">
        <v>335</v>
      </c>
      <c r="C623" s="118">
        <v>4</v>
      </c>
      <c r="D623" s="332">
        <v>19.0194</v>
      </c>
      <c r="E623" s="67">
        <v>0</v>
      </c>
      <c r="F623" s="207">
        <v>0</v>
      </c>
      <c r="G623" s="207">
        <v>15000</v>
      </c>
      <c r="H623" s="118">
        <v>0</v>
      </c>
    </row>
    <row r="624" spans="1:8" s="476" customFormat="1" ht="16.5" customHeight="1">
      <c r="A624" s="118"/>
      <c r="B624" s="67" t="s">
        <v>74</v>
      </c>
      <c r="C624" s="118"/>
      <c r="D624" s="332"/>
      <c r="E624" s="67"/>
      <c r="F624" s="207"/>
      <c r="G624" s="207">
        <v>14296000</v>
      </c>
      <c r="H624" s="118"/>
    </row>
    <row r="625" spans="1:8" s="476" customFormat="1" ht="16.5" customHeight="1">
      <c r="A625" s="118"/>
      <c r="B625" s="67" t="s">
        <v>48</v>
      </c>
      <c r="C625" s="118"/>
      <c r="D625" s="332"/>
      <c r="E625" s="67"/>
      <c r="F625" s="207"/>
      <c r="G625" s="207">
        <v>22807000</v>
      </c>
      <c r="H625" s="118"/>
    </row>
    <row r="626" spans="1:8" s="476" customFormat="1" ht="16.5" customHeight="1">
      <c r="A626" s="890" t="s">
        <v>49</v>
      </c>
      <c r="B626" s="891"/>
      <c r="C626" s="466">
        <f>SUM(C619:C625)</f>
        <v>139</v>
      </c>
      <c r="D626" s="466">
        <f>SUM(D619:D625)</f>
        <v>3851.9284000000002</v>
      </c>
      <c r="E626" s="466">
        <f>SUM(E619:E625)</f>
        <v>2785617</v>
      </c>
      <c r="F626" s="466">
        <f>SUM(F619:F625)</f>
        <v>835685100</v>
      </c>
      <c r="G626" s="477">
        <f>SUM(G619:G625)</f>
        <v>332631000</v>
      </c>
      <c r="H626" s="466">
        <f>SUM(H619:H625)</f>
        <v>2400</v>
      </c>
    </row>
    <row r="627" spans="1:8" s="476" customFormat="1" ht="16.5" customHeight="1">
      <c r="A627" s="478"/>
      <c r="B627" s="479"/>
      <c r="C627" s="479"/>
      <c r="D627" s="480"/>
      <c r="E627" s="479"/>
      <c r="F627" s="481"/>
      <c r="G627" s="481"/>
      <c r="H627" s="482"/>
    </row>
    <row r="628" spans="1:8" s="476" customFormat="1" ht="16.5" customHeight="1">
      <c r="A628" s="478"/>
      <c r="B628" s="479"/>
      <c r="C628" s="479"/>
      <c r="D628" s="480"/>
      <c r="E628" s="479"/>
      <c r="F628" s="481"/>
      <c r="G628" s="481"/>
      <c r="H628" s="482"/>
    </row>
    <row r="629" spans="1:8" s="476" customFormat="1" ht="16.5" customHeight="1">
      <c r="A629" s="882" t="s">
        <v>299</v>
      </c>
      <c r="B629" s="882"/>
      <c r="C629" s="882"/>
      <c r="D629" s="882"/>
      <c r="E629" s="882"/>
      <c r="F629" s="882"/>
      <c r="G629" s="882"/>
      <c r="H629" s="882"/>
    </row>
    <row r="630" spans="1:8" s="476" customFormat="1" ht="16.5" customHeight="1">
      <c r="A630" s="879" t="s">
        <v>183</v>
      </c>
      <c r="B630" s="879" t="s">
        <v>3</v>
      </c>
      <c r="C630" s="879" t="s">
        <v>4</v>
      </c>
      <c r="D630" s="391" t="s">
        <v>5</v>
      </c>
      <c r="E630" s="392" t="s">
        <v>6</v>
      </c>
      <c r="F630" s="393" t="s">
        <v>7</v>
      </c>
      <c r="G630" s="393" t="s">
        <v>8</v>
      </c>
      <c r="H630" s="392" t="s">
        <v>9</v>
      </c>
    </row>
    <row r="631" spans="1:8" s="476" customFormat="1" ht="16.5" customHeight="1">
      <c r="A631" s="880"/>
      <c r="B631" s="880"/>
      <c r="C631" s="880"/>
      <c r="D631" s="333" t="s">
        <v>302</v>
      </c>
      <c r="E631" s="394" t="s">
        <v>78</v>
      </c>
      <c r="F631" s="395" t="s">
        <v>79</v>
      </c>
      <c r="G631" s="395" t="s">
        <v>79</v>
      </c>
      <c r="H631" s="334" t="s">
        <v>12</v>
      </c>
    </row>
    <row r="632" spans="1:8" s="476" customFormat="1" ht="16.5" customHeight="1">
      <c r="A632" s="121">
        <v>1</v>
      </c>
      <c r="B632" s="67" t="s">
        <v>61</v>
      </c>
      <c r="C632" s="67">
        <v>83</v>
      </c>
      <c r="D632" s="300">
        <v>168.29</v>
      </c>
      <c r="E632" s="206">
        <v>1601087</v>
      </c>
      <c r="F632" s="67">
        <v>2081413100</v>
      </c>
      <c r="G632" s="207">
        <v>404652994</v>
      </c>
      <c r="H632" s="207">
        <v>780</v>
      </c>
    </row>
    <row r="633" spans="1:8" s="476" customFormat="1" ht="16.5" customHeight="1">
      <c r="A633" s="121">
        <v>2</v>
      </c>
      <c r="B633" s="67" t="s">
        <v>57</v>
      </c>
      <c r="C633" s="67">
        <v>26</v>
      </c>
      <c r="D633" s="300">
        <v>60.41</v>
      </c>
      <c r="E633" s="206">
        <v>144358</v>
      </c>
      <c r="F633" s="67">
        <v>210769100</v>
      </c>
      <c r="G633" s="207">
        <v>30707612</v>
      </c>
      <c r="H633" s="207">
        <v>240</v>
      </c>
    </row>
    <row r="634" spans="1:8" s="476" customFormat="1" ht="16.5" customHeight="1">
      <c r="A634" s="121">
        <v>3</v>
      </c>
      <c r="B634" s="67" t="s">
        <v>145</v>
      </c>
      <c r="C634" s="67">
        <v>36</v>
      </c>
      <c r="D634" s="300">
        <v>36</v>
      </c>
      <c r="E634" s="206">
        <v>349295</v>
      </c>
      <c r="F634" s="67">
        <v>25149240</v>
      </c>
      <c r="G634" s="207">
        <v>7777741</v>
      </c>
      <c r="H634" s="207">
        <v>190</v>
      </c>
    </row>
    <row r="635" spans="1:8" s="389" customFormat="1" ht="16.5" customHeight="1">
      <c r="A635" s="121">
        <v>4</v>
      </c>
      <c r="B635" s="67" t="s">
        <v>58</v>
      </c>
      <c r="C635" s="67">
        <v>3</v>
      </c>
      <c r="D635" s="332">
        <v>1801.71</v>
      </c>
      <c r="E635" s="206">
        <v>367506</v>
      </c>
      <c r="F635" s="67">
        <v>165377700</v>
      </c>
      <c r="G635" s="207">
        <v>11913197</v>
      </c>
      <c r="H635" s="207">
        <v>185</v>
      </c>
    </row>
    <row r="636" spans="1:8" s="389" customFormat="1" ht="16.5" customHeight="1">
      <c r="A636" s="121">
        <v>5</v>
      </c>
      <c r="B636" s="67" t="s">
        <v>53</v>
      </c>
      <c r="C636" s="67">
        <v>0</v>
      </c>
      <c r="D636" s="332">
        <v>0</v>
      </c>
      <c r="E636" s="206">
        <v>43664</v>
      </c>
      <c r="F636" s="67">
        <v>39297600</v>
      </c>
      <c r="G636" s="207">
        <v>3143848</v>
      </c>
      <c r="H636" s="207">
        <v>180</v>
      </c>
    </row>
    <row r="637" spans="1:8" s="389" customFormat="1" ht="16.5" customHeight="1">
      <c r="A637" s="121">
        <v>6</v>
      </c>
      <c r="B637" s="67" t="s">
        <v>40</v>
      </c>
      <c r="C637" s="67">
        <v>44</v>
      </c>
      <c r="D637" s="332">
        <v>166.17</v>
      </c>
      <c r="E637" s="206">
        <v>35964</v>
      </c>
      <c r="F637" s="67">
        <v>17982000</v>
      </c>
      <c r="G637" s="207">
        <v>1944767</v>
      </c>
      <c r="H637" s="207">
        <v>80</v>
      </c>
    </row>
    <row r="638" spans="1:8" s="389" customFormat="1" ht="16.5" customHeight="1">
      <c r="A638" s="121">
        <v>7</v>
      </c>
      <c r="B638" s="67" t="s">
        <v>39</v>
      </c>
      <c r="C638" s="67">
        <v>66</v>
      </c>
      <c r="D638" s="332">
        <v>626.25</v>
      </c>
      <c r="E638" s="206">
        <v>44959</v>
      </c>
      <c r="F638" s="67">
        <v>24727450</v>
      </c>
      <c r="G638" s="207">
        <v>2963196</v>
      </c>
      <c r="H638" s="207">
        <v>95</v>
      </c>
    </row>
    <row r="639" spans="1:8" s="389" customFormat="1" ht="16.5" customHeight="1">
      <c r="A639" s="121">
        <v>8</v>
      </c>
      <c r="B639" s="67" t="s">
        <v>159</v>
      </c>
      <c r="C639" s="67">
        <v>7</v>
      </c>
      <c r="D639" s="332">
        <v>33.6</v>
      </c>
      <c r="E639" s="206">
        <v>3163</v>
      </c>
      <c r="F639" s="67">
        <v>6326000</v>
      </c>
      <c r="G639" s="207">
        <v>155715</v>
      </c>
      <c r="H639" s="207">
        <v>7</v>
      </c>
    </row>
    <row r="640" spans="1:8" s="389" customFormat="1" ht="16.5" customHeight="1">
      <c r="A640" s="121"/>
      <c r="B640" s="67" t="s">
        <v>74</v>
      </c>
      <c r="C640" s="67"/>
      <c r="D640" s="332"/>
      <c r="E640" s="206"/>
      <c r="F640" s="67"/>
      <c r="G640" s="207">
        <v>0</v>
      </c>
      <c r="H640" s="207"/>
    </row>
    <row r="641" spans="1:8" s="389" customFormat="1" ht="16.5" customHeight="1">
      <c r="A641" s="121"/>
      <c r="B641" s="67" t="s">
        <v>48</v>
      </c>
      <c r="C641" s="67"/>
      <c r="D641" s="332"/>
      <c r="E641" s="206"/>
      <c r="F641" s="67"/>
      <c r="G641" s="207">
        <v>1219000</v>
      </c>
      <c r="H641" s="207"/>
    </row>
    <row r="642" spans="1:8" s="389" customFormat="1" ht="16.5" customHeight="1">
      <c r="A642" s="877" t="s">
        <v>49</v>
      </c>
      <c r="B642" s="878"/>
      <c r="C642" s="390">
        <f>SUM(C632:C641)</f>
        <v>265</v>
      </c>
      <c r="D642" s="390">
        <f>SUM(D632:D641)</f>
        <v>2892.43</v>
      </c>
      <c r="E642" s="390">
        <f>SUM(E632:E641)</f>
        <v>2589996</v>
      </c>
      <c r="F642" s="390">
        <f>SUM(F632:F641)</f>
        <v>2571042190</v>
      </c>
      <c r="G642" s="390">
        <f>SUM(G632:G641)</f>
        <v>464478070</v>
      </c>
      <c r="H642" s="390">
        <f>SUM(H632:H641)</f>
        <v>1757</v>
      </c>
    </row>
    <row r="643" spans="1:8" s="389" customFormat="1" ht="16.5" customHeight="1">
      <c r="A643" s="478"/>
      <c r="B643" s="479"/>
      <c r="C643" s="479"/>
      <c r="D643" s="480"/>
      <c r="E643" s="479"/>
      <c r="F643" s="481"/>
      <c r="G643" s="481"/>
      <c r="H643" s="482"/>
    </row>
    <row r="644" spans="1:8" s="389" customFormat="1" ht="16.5" customHeight="1">
      <c r="A644" s="478"/>
      <c r="B644" s="479"/>
      <c r="C644" s="479"/>
      <c r="D644" s="480"/>
      <c r="E644" s="479"/>
      <c r="F644" s="481"/>
      <c r="G644" s="481"/>
      <c r="H644" s="482"/>
    </row>
    <row r="645" spans="1:8" s="389" customFormat="1" ht="16.5" customHeight="1">
      <c r="A645" s="882" t="s">
        <v>99</v>
      </c>
      <c r="B645" s="882"/>
      <c r="C645" s="882"/>
      <c r="D645" s="882"/>
      <c r="E645" s="882"/>
      <c r="F645" s="882"/>
      <c r="G645" s="882"/>
      <c r="H645" s="882"/>
    </row>
    <row r="646" spans="1:8" s="389" customFormat="1" ht="16.5" customHeight="1">
      <c r="A646" s="879" t="s">
        <v>183</v>
      </c>
      <c r="B646" s="879" t="s">
        <v>3</v>
      </c>
      <c r="C646" s="879" t="s">
        <v>4</v>
      </c>
      <c r="D646" s="391" t="s">
        <v>5</v>
      </c>
      <c r="E646" s="261" t="s">
        <v>6</v>
      </c>
      <c r="F646" s="393" t="s">
        <v>7</v>
      </c>
      <c r="G646" s="393" t="s">
        <v>8</v>
      </c>
      <c r="H646" s="392" t="s">
        <v>9</v>
      </c>
    </row>
    <row r="647" spans="1:8" s="389" customFormat="1" ht="16.5" customHeight="1">
      <c r="A647" s="880"/>
      <c r="B647" s="880"/>
      <c r="C647" s="880"/>
      <c r="D647" s="357" t="s">
        <v>302</v>
      </c>
      <c r="E647" s="483" t="s">
        <v>78</v>
      </c>
      <c r="F647" s="484" t="s">
        <v>79</v>
      </c>
      <c r="G647" s="395" t="s">
        <v>79</v>
      </c>
      <c r="H647" s="334" t="s">
        <v>12</v>
      </c>
    </row>
    <row r="648" spans="1:8" s="389" customFormat="1" ht="16.5" customHeight="1">
      <c r="A648" s="194">
        <v>1</v>
      </c>
      <c r="B648" s="250" t="s">
        <v>61</v>
      </c>
      <c r="C648" s="67">
        <v>7</v>
      </c>
      <c r="D648" s="332">
        <v>543.88</v>
      </c>
      <c r="E648" s="215">
        <v>58739</v>
      </c>
      <c r="F648" s="207">
        <v>35243400</v>
      </c>
      <c r="G648" s="485">
        <v>13860562</v>
      </c>
      <c r="H648" s="486">
        <v>25</v>
      </c>
    </row>
    <row r="649" spans="1:8" s="389" customFormat="1" ht="16.5" customHeight="1">
      <c r="A649" s="194">
        <v>2</v>
      </c>
      <c r="B649" s="67" t="s">
        <v>57</v>
      </c>
      <c r="C649" s="67">
        <v>2</v>
      </c>
      <c r="D649" s="332">
        <v>2.87</v>
      </c>
      <c r="E649" s="215">
        <v>0</v>
      </c>
      <c r="F649" s="207">
        <v>0</v>
      </c>
      <c r="G649" s="487">
        <v>19600</v>
      </c>
      <c r="H649" s="236"/>
    </row>
    <row r="650" spans="1:8" s="389" customFormat="1" ht="16.5" customHeight="1">
      <c r="A650" s="194">
        <v>3</v>
      </c>
      <c r="B650" s="67" t="s">
        <v>67</v>
      </c>
      <c r="C650" s="67">
        <v>3</v>
      </c>
      <c r="D650" s="332">
        <v>3</v>
      </c>
      <c r="E650" s="206">
        <v>7147</v>
      </c>
      <c r="F650" s="207">
        <v>1786750</v>
      </c>
      <c r="G650" s="487">
        <v>445052</v>
      </c>
      <c r="H650" s="236">
        <v>10</v>
      </c>
    </row>
    <row r="651" spans="1:8" s="389" customFormat="1" ht="16.5" customHeight="1">
      <c r="A651" s="194">
        <v>4</v>
      </c>
      <c r="B651" s="67" t="s">
        <v>62</v>
      </c>
      <c r="C651" s="67">
        <v>148</v>
      </c>
      <c r="D651" s="332">
        <v>148</v>
      </c>
      <c r="E651" s="206">
        <v>1060148</v>
      </c>
      <c r="F651" s="207">
        <v>265037000</v>
      </c>
      <c r="G651" s="487">
        <v>104054934</v>
      </c>
      <c r="H651" s="236">
        <v>315</v>
      </c>
    </row>
    <row r="652" spans="1:8" s="389" customFormat="1" ht="16.5" customHeight="1">
      <c r="A652" s="194">
        <v>5</v>
      </c>
      <c r="B652" s="67" t="s">
        <v>58</v>
      </c>
      <c r="C652" s="67">
        <v>0</v>
      </c>
      <c r="D652" s="332">
        <v>0</v>
      </c>
      <c r="E652" s="213">
        <v>0</v>
      </c>
      <c r="F652" s="213">
        <v>0</v>
      </c>
      <c r="G652" s="487">
        <v>0</v>
      </c>
      <c r="H652" s="236">
        <v>0</v>
      </c>
    </row>
    <row r="653" spans="1:8" s="389" customFormat="1" ht="16.5" customHeight="1">
      <c r="A653" s="194">
        <v>6</v>
      </c>
      <c r="B653" s="67" t="s">
        <v>53</v>
      </c>
      <c r="C653" s="67">
        <v>0</v>
      </c>
      <c r="D653" s="332">
        <v>0</v>
      </c>
      <c r="E653" s="206">
        <v>0</v>
      </c>
      <c r="F653" s="207">
        <v>0</v>
      </c>
      <c r="G653" s="487">
        <v>21000000</v>
      </c>
      <c r="H653" s="236">
        <v>0</v>
      </c>
    </row>
    <row r="654" spans="1:8" s="389" customFormat="1" ht="16.5" customHeight="1">
      <c r="A654" s="194">
        <v>7</v>
      </c>
      <c r="B654" s="67" t="s">
        <v>207</v>
      </c>
      <c r="C654" s="67">
        <v>2</v>
      </c>
      <c r="D654" s="332">
        <v>8</v>
      </c>
      <c r="E654" s="206">
        <v>0</v>
      </c>
      <c r="F654" s="207">
        <v>0</v>
      </c>
      <c r="G654" s="487">
        <v>13000</v>
      </c>
      <c r="H654" s="236">
        <v>0</v>
      </c>
    </row>
    <row r="655" spans="1:8" s="389" customFormat="1" ht="16.5" customHeight="1">
      <c r="A655" s="194">
        <v>8</v>
      </c>
      <c r="B655" s="67" t="s">
        <v>24</v>
      </c>
      <c r="C655" s="121">
        <v>3</v>
      </c>
      <c r="D655" s="303">
        <v>28.833</v>
      </c>
      <c r="E655" s="311">
        <v>0</v>
      </c>
      <c r="F655" s="206">
        <v>0</v>
      </c>
      <c r="G655" s="490">
        <v>58426</v>
      </c>
      <c r="H655" s="118">
        <v>0</v>
      </c>
    </row>
    <row r="656" spans="1:8" s="389" customFormat="1" ht="16.5" customHeight="1">
      <c r="A656" s="194">
        <v>9</v>
      </c>
      <c r="B656" s="67" t="s">
        <v>312</v>
      </c>
      <c r="C656" s="121">
        <v>29</v>
      </c>
      <c r="D656" s="303">
        <v>317.0009</v>
      </c>
      <c r="E656" s="311">
        <v>149115</v>
      </c>
      <c r="F656" s="206">
        <v>74557500</v>
      </c>
      <c r="G656" s="426">
        <v>16731339</v>
      </c>
      <c r="H656" s="118">
        <v>60</v>
      </c>
    </row>
    <row r="657" spans="1:8" s="389" customFormat="1" ht="16.5" customHeight="1">
      <c r="A657" s="194">
        <v>10</v>
      </c>
      <c r="B657" s="67" t="s">
        <v>45</v>
      </c>
      <c r="C657" s="121">
        <v>2</v>
      </c>
      <c r="D657" s="303">
        <v>9.475</v>
      </c>
      <c r="E657" s="311">
        <v>0</v>
      </c>
      <c r="F657" s="206">
        <v>0</v>
      </c>
      <c r="G657" s="490">
        <v>27499</v>
      </c>
      <c r="H657" s="118">
        <v>0</v>
      </c>
    </row>
    <row r="658" spans="1:8" s="389" customFormat="1" ht="16.5" customHeight="1">
      <c r="A658" s="194">
        <v>11</v>
      </c>
      <c r="B658" s="67" t="s">
        <v>164</v>
      </c>
      <c r="C658" s="121">
        <v>2</v>
      </c>
      <c r="D658" s="303">
        <v>8.12</v>
      </c>
      <c r="E658" s="311">
        <v>16248.415</v>
      </c>
      <c r="F658" s="206">
        <v>3249683</v>
      </c>
      <c r="G658" s="490">
        <v>139000</v>
      </c>
      <c r="H658" s="118">
        <v>15</v>
      </c>
    </row>
    <row r="659" spans="1:8" s="389" customFormat="1" ht="16.5" customHeight="1">
      <c r="A659" s="194"/>
      <c r="B659" s="67" t="s">
        <v>74</v>
      </c>
      <c r="C659" s="67"/>
      <c r="D659" s="332"/>
      <c r="E659" s="206"/>
      <c r="F659" s="67"/>
      <c r="G659" s="491">
        <v>7500000</v>
      </c>
      <c r="H659" s="464"/>
    </row>
    <row r="660" spans="1:8" s="389" customFormat="1" ht="16.5" customHeight="1">
      <c r="A660" s="194"/>
      <c r="B660" s="67" t="s">
        <v>48</v>
      </c>
      <c r="C660" s="67"/>
      <c r="D660" s="332"/>
      <c r="E660" s="206"/>
      <c r="F660" s="67"/>
      <c r="G660" s="492">
        <v>7400000</v>
      </c>
      <c r="H660" s="236"/>
    </row>
    <row r="661" spans="1:8" s="389" customFormat="1" ht="16.5" customHeight="1">
      <c r="A661" s="877" t="s">
        <v>49</v>
      </c>
      <c r="B661" s="878"/>
      <c r="C661" s="390">
        <f>SUM(C648:C660)</f>
        <v>198</v>
      </c>
      <c r="D661" s="390">
        <f>SUM(D648:D660)</f>
        <v>1069.1788999999999</v>
      </c>
      <c r="E661" s="390">
        <f>SUM(E648:E660)</f>
        <v>1291397.415</v>
      </c>
      <c r="F661" s="390">
        <f>SUM(F648:F660)</f>
        <v>379874333</v>
      </c>
      <c r="G661" s="390">
        <f>SUM(G648:G660)</f>
        <v>171249412</v>
      </c>
      <c r="H661" s="390">
        <f>SUM(H648:H660)</f>
        <v>425</v>
      </c>
    </row>
    <row r="662" spans="1:8" s="389" customFormat="1" ht="16.5" customHeight="1">
      <c r="A662" s="404"/>
      <c r="B662" s="410"/>
      <c r="C662" s="410"/>
      <c r="D662" s="411"/>
      <c r="E662" s="411"/>
      <c r="F662" s="412"/>
      <c r="G662" s="412"/>
      <c r="H662" s="408"/>
    </row>
    <row r="663" spans="1:8" s="389" customFormat="1" ht="16.5" customHeight="1">
      <c r="A663" s="404"/>
      <c r="B663" s="410"/>
      <c r="C663" s="410"/>
      <c r="D663" s="411"/>
      <c r="E663" s="411"/>
      <c r="F663" s="412"/>
      <c r="G663" s="412"/>
      <c r="H663" s="408"/>
    </row>
    <row r="664" spans="1:8" s="389" customFormat="1" ht="16.5" customHeight="1">
      <c r="A664" s="882" t="s">
        <v>90</v>
      </c>
      <c r="B664" s="882"/>
      <c r="C664" s="882"/>
      <c r="D664" s="882"/>
      <c r="E664" s="882"/>
      <c r="F664" s="882"/>
      <c r="G664" s="882"/>
      <c r="H664" s="882"/>
    </row>
    <row r="665" spans="1:8" s="389" customFormat="1" ht="16.5" customHeight="1">
      <c r="A665" s="879" t="s">
        <v>183</v>
      </c>
      <c r="B665" s="879" t="s">
        <v>3</v>
      </c>
      <c r="C665" s="879" t="s">
        <v>4</v>
      </c>
      <c r="D665" s="391" t="s">
        <v>5</v>
      </c>
      <c r="E665" s="392" t="s">
        <v>6</v>
      </c>
      <c r="F665" s="393" t="s">
        <v>7</v>
      </c>
      <c r="G665" s="393" t="s">
        <v>8</v>
      </c>
      <c r="H665" s="392" t="s">
        <v>9</v>
      </c>
    </row>
    <row r="666" spans="1:8" s="389" customFormat="1" ht="16.5" customHeight="1">
      <c r="A666" s="880"/>
      <c r="B666" s="880"/>
      <c r="C666" s="880"/>
      <c r="D666" s="333" t="s">
        <v>302</v>
      </c>
      <c r="E666" s="394" t="s">
        <v>78</v>
      </c>
      <c r="F666" s="395" t="s">
        <v>79</v>
      </c>
      <c r="G666" s="395" t="s">
        <v>79</v>
      </c>
      <c r="H666" s="334" t="s">
        <v>12</v>
      </c>
    </row>
    <row r="667" spans="1:8" s="389" customFormat="1" ht="16.5" customHeight="1">
      <c r="A667" s="194">
        <v>1</v>
      </c>
      <c r="B667" s="67" t="s">
        <v>61</v>
      </c>
      <c r="C667" s="192">
        <v>83</v>
      </c>
      <c r="D667" s="192">
        <v>90.11</v>
      </c>
      <c r="E667" s="192">
        <v>710150</v>
      </c>
      <c r="F667" s="192">
        <v>681744000</v>
      </c>
      <c r="G667" s="268">
        <v>77428000</v>
      </c>
      <c r="H667" s="192">
        <v>2405</v>
      </c>
    </row>
    <row r="668" spans="1:8" s="389" customFormat="1" ht="16.5" customHeight="1">
      <c r="A668" s="118">
        <f>+A667+1</f>
        <v>2</v>
      </c>
      <c r="B668" s="67" t="s">
        <v>57</v>
      </c>
      <c r="C668" s="192">
        <v>56</v>
      </c>
      <c r="D668" s="192">
        <v>118.14</v>
      </c>
      <c r="E668" s="192">
        <v>365820</v>
      </c>
      <c r="F668" s="192">
        <v>332896200</v>
      </c>
      <c r="G668" s="268">
        <v>101042000</v>
      </c>
      <c r="H668" s="192">
        <v>745</v>
      </c>
    </row>
    <row r="669" spans="1:8" s="389" customFormat="1" ht="16.5" customHeight="1">
      <c r="A669" s="118">
        <f>+A668+1</f>
        <v>3</v>
      </c>
      <c r="B669" s="67" t="s">
        <v>208</v>
      </c>
      <c r="C669" s="192">
        <v>9</v>
      </c>
      <c r="D669" s="192">
        <v>14.72</v>
      </c>
      <c r="E669" s="192">
        <v>2525</v>
      </c>
      <c r="F669" s="192">
        <v>404000</v>
      </c>
      <c r="G669" s="268">
        <v>579000</v>
      </c>
      <c r="H669" s="192">
        <v>156</v>
      </c>
    </row>
    <row r="670" spans="1:8" s="389" customFormat="1" ht="16.5" customHeight="1">
      <c r="A670" s="118">
        <f>+A669+1</f>
        <v>4</v>
      </c>
      <c r="B670" s="67" t="s">
        <v>209</v>
      </c>
      <c r="C670" s="192">
        <v>27</v>
      </c>
      <c r="D670" s="192">
        <v>26.18</v>
      </c>
      <c r="E670" s="192">
        <v>315600</v>
      </c>
      <c r="F670" s="192">
        <v>41028000</v>
      </c>
      <c r="G670" s="268">
        <v>6713000</v>
      </c>
      <c r="H670" s="192">
        <v>760</v>
      </c>
    </row>
    <row r="671" spans="1:8" s="389" customFormat="1" ht="16.5" customHeight="1">
      <c r="A671" s="118">
        <f>+A670+1</f>
        <v>5</v>
      </c>
      <c r="B671" s="67" t="s">
        <v>190</v>
      </c>
      <c r="C671" s="192">
        <v>92</v>
      </c>
      <c r="D671" s="192">
        <v>91.88</v>
      </c>
      <c r="E671" s="192">
        <v>677400</v>
      </c>
      <c r="F671" s="192">
        <v>108384000</v>
      </c>
      <c r="G671" s="268">
        <v>11252000</v>
      </c>
      <c r="H671" s="192">
        <v>1040</v>
      </c>
    </row>
    <row r="672" spans="1:8" s="389" customFormat="1" ht="16.5" customHeight="1">
      <c r="A672" s="118">
        <v>6</v>
      </c>
      <c r="B672" s="67" t="s">
        <v>58</v>
      </c>
      <c r="C672" s="192">
        <v>0</v>
      </c>
      <c r="D672" s="192">
        <v>0</v>
      </c>
      <c r="E672" s="192">
        <v>645300</v>
      </c>
      <c r="F672" s="192">
        <v>141966000</v>
      </c>
      <c r="G672" s="268">
        <v>49286000</v>
      </c>
      <c r="H672" s="192">
        <v>600</v>
      </c>
    </row>
    <row r="673" spans="1:8" s="389" customFormat="1" ht="16.5" customHeight="1">
      <c r="A673" s="118">
        <v>7</v>
      </c>
      <c r="B673" s="301" t="s">
        <v>24</v>
      </c>
      <c r="C673" s="192">
        <v>4</v>
      </c>
      <c r="D673" s="192">
        <v>216.03</v>
      </c>
      <c r="E673" s="192">
        <v>26500</v>
      </c>
      <c r="F673" s="192">
        <v>24645000</v>
      </c>
      <c r="G673" s="493">
        <v>3617000</v>
      </c>
      <c r="H673" s="192">
        <v>525</v>
      </c>
    </row>
    <row r="674" spans="1:8" s="389" customFormat="1" ht="16.5" customHeight="1">
      <c r="A674" s="118">
        <v>8</v>
      </c>
      <c r="B674" s="301" t="s">
        <v>170</v>
      </c>
      <c r="C674" s="192">
        <v>20</v>
      </c>
      <c r="D674" s="192">
        <v>86.6</v>
      </c>
      <c r="E674" s="192">
        <v>23400</v>
      </c>
      <c r="F674" s="192">
        <v>6084000</v>
      </c>
      <c r="G674" s="493">
        <v>1367000</v>
      </c>
      <c r="H674" s="192">
        <v>270</v>
      </c>
    </row>
    <row r="675" spans="1:8" s="389" customFormat="1" ht="16.5" customHeight="1">
      <c r="A675" s="118"/>
      <c r="B675" s="67" t="s">
        <v>74</v>
      </c>
      <c r="C675" s="377"/>
      <c r="D675" s="494"/>
      <c r="E675" s="495"/>
      <c r="F675" s="309"/>
      <c r="G675" s="496">
        <v>9020000</v>
      </c>
      <c r="H675" s="377"/>
    </row>
    <row r="676" spans="1:8" s="389" customFormat="1" ht="16.5" customHeight="1">
      <c r="A676" s="118"/>
      <c r="B676" s="67" t="s">
        <v>48</v>
      </c>
      <c r="C676" s="191"/>
      <c r="D676" s="497"/>
      <c r="E676" s="498"/>
      <c r="F676" s="309"/>
      <c r="G676" s="499">
        <v>26449000</v>
      </c>
      <c r="H676" s="191"/>
    </row>
    <row r="677" spans="1:8" s="389" customFormat="1" ht="16.5" customHeight="1">
      <c r="A677" s="877" t="s">
        <v>49</v>
      </c>
      <c r="B677" s="878"/>
      <c r="C677" s="390">
        <f>SUM(C667:C676)</f>
        <v>291</v>
      </c>
      <c r="D677" s="390">
        <f>SUM(D667:D676)</f>
        <v>643.66</v>
      </c>
      <c r="E677" s="390">
        <f>SUM(E667:E676)</f>
        <v>2766695</v>
      </c>
      <c r="F677" s="390">
        <f>SUM(F667:F676)</f>
        <v>1337151200</v>
      </c>
      <c r="G677" s="390">
        <f>SUM(G667:G676)</f>
        <v>286753000</v>
      </c>
      <c r="H677" s="390">
        <f>SUM(H667:H676)</f>
        <v>6501</v>
      </c>
    </row>
    <row r="678" spans="1:8" s="389" customFormat="1" ht="16.5" customHeight="1">
      <c r="A678" s="418"/>
      <c r="B678" s="419"/>
      <c r="C678" s="419"/>
      <c r="D678" s="420"/>
      <c r="E678" s="420"/>
      <c r="F678" s="421"/>
      <c r="G678" s="421"/>
      <c r="H678" s="422"/>
    </row>
    <row r="679" spans="1:8" s="389" customFormat="1" ht="16.5" customHeight="1">
      <c r="A679" s="882" t="s">
        <v>138</v>
      </c>
      <c r="B679" s="882"/>
      <c r="C679" s="882"/>
      <c r="D679" s="882"/>
      <c r="E679" s="882"/>
      <c r="F679" s="882"/>
      <c r="G679" s="882"/>
      <c r="H679" s="882"/>
    </row>
    <row r="680" spans="1:8" s="389" customFormat="1" ht="16.5" customHeight="1">
      <c r="A680" s="879" t="s">
        <v>183</v>
      </c>
      <c r="B680" s="879" t="s">
        <v>3</v>
      </c>
      <c r="C680" s="879" t="s">
        <v>4</v>
      </c>
      <c r="D680" s="391" t="s">
        <v>5</v>
      </c>
      <c r="E680" s="392" t="s">
        <v>6</v>
      </c>
      <c r="F680" s="393" t="s">
        <v>7</v>
      </c>
      <c r="G680" s="393" t="s">
        <v>8</v>
      </c>
      <c r="H680" s="392" t="s">
        <v>9</v>
      </c>
    </row>
    <row r="681" spans="1:8" s="389" customFormat="1" ht="16.5" customHeight="1">
      <c r="A681" s="880"/>
      <c r="B681" s="880"/>
      <c r="C681" s="880"/>
      <c r="D681" s="333" t="s">
        <v>302</v>
      </c>
      <c r="E681" s="394" t="s">
        <v>78</v>
      </c>
      <c r="F681" s="395" t="s">
        <v>79</v>
      </c>
      <c r="G681" s="395" t="s">
        <v>79</v>
      </c>
      <c r="H681" s="334" t="s">
        <v>12</v>
      </c>
    </row>
    <row r="682" spans="1:8" s="389" customFormat="1" ht="16.5" customHeight="1">
      <c r="A682" s="194">
        <v>1</v>
      </c>
      <c r="B682" s="67" t="s">
        <v>59</v>
      </c>
      <c r="C682" s="118">
        <v>43</v>
      </c>
      <c r="D682" s="67">
        <v>30.72</v>
      </c>
      <c r="E682" s="207">
        <v>3253510</v>
      </c>
      <c r="F682" s="207">
        <v>1301404000</v>
      </c>
      <c r="G682" s="207">
        <v>164616000</v>
      </c>
      <c r="H682" s="118">
        <v>750</v>
      </c>
    </row>
    <row r="683" spans="1:8" s="389" customFormat="1" ht="16.5" customHeight="1">
      <c r="A683" s="118">
        <v>2</v>
      </c>
      <c r="B683" s="67" t="s">
        <v>61</v>
      </c>
      <c r="C683" s="118">
        <v>1</v>
      </c>
      <c r="D683" s="67">
        <v>1</v>
      </c>
      <c r="E683" s="207">
        <v>0</v>
      </c>
      <c r="F683" s="207">
        <v>0</v>
      </c>
      <c r="G683" s="207">
        <v>0</v>
      </c>
      <c r="H683" s="118">
        <v>0</v>
      </c>
    </row>
    <row r="684" spans="1:8" s="389" customFormat="1" ht="16.5" customHeight="1">
      <c r="A684" s="118">
        <v>3</v>
      </c>
      <c r="B684" s="67" t="s">
        <v>68</v>
      </c>
      <c r="C684" s="118">
        <v>31</v>
      </c>
      <c r="D684" s="67">
        <v>37.35</v>
      </c>
      <c r="E684" s="207">
        <v>19230</v>
      </c>
      <c r="F684" s="207">
        <v>3846000</v>
      </c>
      <c r="G684" s="207">
        <v>1300000</v>
      </c>
      <c r="H684" s="118">
        <v>100</v>
      </c>
    </row>
    <row r="685" spans="1:8" s="389" customFormat="1" ht="16.5" customHeight="1">
      <c r="A685" s="118">
        <v>4</v>
      </c>
      <c r="B685" s="67" t="s">
        <v>57</v>
      </c>
      <c r="C685" s="118">
        <v>91</v>
      </c>
      <c r="D685" s="67">
        <v>216.96</v>
      </c>
      <c r="E685" s="207">
        <v>289770</v>
      </c>
      <c r="F685" s="207">
        <v>289770000</v>
      </c>
      <c r="G685" s="207">
        <v>37302000</v>
      </c>
      <c r="H685" s="118">
        <v>950</v>
      </c>
    </row>
    <row r="686" spans="1:8" s="389" customFormat="1" ht="16.5" customHeight="1">
      <c r="A686" s="118">
        <v>5</v>
      </c>
      <c r="B686" s="67" t="s">
        <v>62</v>
      </c>
      <c r="C686" s="118">
        <v>183</v>
      </c>
      <c r="D686" s="67">
        <v>205</v>
      </c>
      <c r="E686" s="207">
        <v>2385640</v>
      </c>
      <c r="F686" s="207">
        <v>477128000</v>
      </c>
      <c r="G686" s="207">
        <v>39507000</v>
      </c>
      <c r="H686" s="118">
        <v>1550</v>
      </c>
    </row>
    <row r="687" spans="1:8" s="389" customFormat="1" ht="16.5" customHeight="1">
      <c r="A687" s="118">
        <v>6</v>
      </c>
      <c r="B687" s="67" t="s">
        <v>58</v>
      </c>
      <c r="C687" s="118">
        <v>5</v>
      </c>
      <c r="D687" s="67">
        <v>19484</v>
      </c>
      <c r="E687" s="338">
        <v>7782140</v>
      </c>
      <c r="F687" s="338">
        <v>1945535000</v>
      </c>
      <c r="G687" s="338">
        <v>181805000</v>
      </c>
      <c r="H687" s="118">
        <v>800</v>
      </c>
    </row>
    <row r="688" spans="1:8" s="389" customFormat="1" ht="16.5" customHeight="1">
      <c r="A688" s="118">
        <v>7</v>
      </c>
      <c r="B688" s="67" t="s">
        <v>66</v>
      </c>
      <c r="C688" s="120">
        <v>0</v>
      </c>
      <c r="D688" s="301">
        <v>0</v>
      </c>
      <c r="E688" s="236">
        <v>172600</v>
      </c>
      <c r="F688" s="236">
        <v>0</v>
      </c>
      <c r="G688" s="500">
        <v>450000</v>
      </c>
      <c r="H688" s="120">
        <v>0</v>
      </c>
    </row>
    <row r="689" spans="1:8" s="389" customFormat="1" ht="16.5" customHeight="1">
      <c r="A689" s="194">
        <v>8</v>
      </c>
      <c r="B689" s="295" t="s">
        <v>25</v>
      </c>
      <c r="C689" s="120">
        <v>24</v>
      </c>
      <c r="D689" s="301">
        <v>551</v>
      </c>
      <c r="E689" s="236">
        <v>5110400</v>
      </c>
      <c r="F689" s="236">
        <v>1788640000</v>
      </c>
      <c r="G689" s="500">
        <v>23000000</v>
      </c>
      <c r="H689" s="120">
        <v>500</v>
      </c>
    </row>
    <row r="690" spans="1:8" s="389" customFormat="1" ht="16.5" customHeight="1">
      <c r="A690" s="118">
        <v>9</v>
      </c>
      <c r="B690" s="299" t="s">
        <v>170</v>
      </c>
      <c r="C690" s="120">
        <v>13</v>
      </c>
      <c r="D690" s="301">
        <v>112</v>
      </c>
      <c r="E690" s="236">
        <v>22200</v>
      </c>
      <c r="F690" s="236">
        <v>5550000</v>
      </c>
      <c r="G690" s="500">
        <v>1000000</v>
      </c>
      <c r="H690" s="120">
        <v>200</v>
      </c>
    </row>
    <row r="691" spans="1:8" s="389" customFormat="1" ht="16.5" customHeight="1">
      <c r="A691" s="118"/>
      <c r="B691" s="67" t="s">
        <v>74</v>
      </c>
      <c r="C691" s="118"/>
      <c r="D691" s="301"/>
      <c r="E691" s="236"/>
      <c r="F691" s="236"/>
      <c r="G691" s="337">
        <v>33600000</v>
      </c>
      <c r="H691" s="118"/>
    </row>
    <row r="692" spans="1:8" s="389" customFormat="1" ht="16.5" customHeight="1">
      <c r="A692" s="118"/>
      <c r="B692" s="67" t="s">
        <v>48</v>
      </c>
      <c r="C692" s="118"/>
      <c r="D692" s="301"/>
      <c r="E692" s="236"/>
      <c r="F692" s="236"/>
      <c r="G692" s="337">
        <v>43984000</v>
      </c>
      <c r="H692" s="118"/>
    </row>
    <row r="693" spans="1:8" s="389" customFormat="1" ht="16.5" customHeight="1">
      <c r="A693" s="877" t="s">
        <v>49</v>
      </c>
      <c r="B693" s="878"/>
      <c r="C693" s="390">
        <f>SUM(C682:C692)</f>
        <v>391</v>
      </c>
      <c r="D693" s="390">
        <f>SUM(D682:D692)</f>
        <v>20638.03</v>
      </c>
      <c r="E693" s="390">
        <f>SUM(E682:E692)</f>
        <v>19035490</v>
      </c>
      <c r="F693" s="390">
        <f>SUM(F682:F692)</f>
        <v>5811873000</v>
      </c>
      <c r="G693" s="390">
        <f>SUM(G682:G692)</f>
        <v>526564000</v>
      </c>
      <c r="H693" s="390">
        <f>SUM(H682:H692)</f>
        <v>4850</v>
      </c>
    </row>
    <row r="694" spans="1:8" s="389" customFormat="1" ht="16.5" customHeight="1">
      <c r="A694" s="404"/>
      <c r="B694" s="410"/>
      <c r="C694" s="410"/>
      <c r="D694" s="411"/>
      <c r="E694" s="411"/>
      <c r="F694" s="412"/>
      <c r="G694" s="412"/>
      <c r="H694" s="408"/>
    </row>
    <row r="695" spans="1:8" s="389" customFormat="1" ht="16.5" customHeight="1">
      <c r="A695" s="882" t="s">
        <v>210</v>
      </c>
      <c r="B695" s="882"/>
      <c r="C695" s="882"/>
      <c r="D695" s="882"/>
      <c r="E695" s="882"/>
      <c r="F695" s="882"/>
      <c r="G695" s="882"/>
      <c r="H695" s="882"/>
    </row>
    <row r="696" spans="1:8" s="389" customFormat="1" ht="16.5" customHeight="1">
      <c r="A696" s="879" t="s">
        <v>183</v>
      </c>
      <c r="B696" s="879" t="s">
        <v>3</v>
      </c>
      <c r="C696" s="879" t="s">
        <v>4</v>
      </c>
      <c r="D696" s="391" t="s">
        <v>5</v>
      </c>
      <c r="E696" s="392" t="s">
        <v>6</v>
      </c>
      <c r="F696" s="393" t="s">
        <v>7</v>
      </c>
      <c r="G696" s="393" t="s">
        <v>8</v>
      </c>
      <c r="H696" s="392" t="s">
        <v>9</v>
      </c>
    </row>
    <row r="697" spans="1:8" s="389" customFormat="1" ht="16.5" customHeight="1">
      <c r="A697" s="880"/>
      <c r="B697" s="880"/>
      <c r="C697" s="880"/>
      <c r="D697" s="333" t="s">
        <v>302</v>
      </c>
      <c r="E697" s="394" t="s">
        <v>78</v>
      </c>
      <c r="F697" s="395" t="s">
        <v>79</v>
      </c>
      <c r="G697" s="395" t="s">
        <v>79</v>
      </c>
      <c r="H697" s="334" t="s">
        <v>12</v>
      </c>
    </row>
    <row r="698" spans="1:8" s="389" customFormat="1" ht="16.5" customHeight="1">
      <c r="A698" s="194">
        <v>1</v>
      </c>
      <c r="B698" s="67" t="s">
        <v>53</v>
      </c>
      <c r="C698" s="203">
        <v>0</v>
      </c>
      <c r="D698" s="353">
        <v>0</v>
      </c>
      <c r="E698" s="203">
        <v>4636800</v>
      </c>
      <c r="F698" s="203">
        <v>3964464000</v>
      </c>
      <c r="G698" s="203">
        <v>151400000</v>
      </c>
      <c r="H698" s="207">
        <v>8</v>
      </c>
    </row>
    <row r="699" spans="1:8" s="389" customFormat="1" ht="16.5" customHeight="1">
      <c r="A699" s="194">
        <v>2</v>
      </c>
      <c r="B699" s="299" t="s">
        <v>30</v>
      </c>
      <c r="C699" s="192">
        <v>13</v>
      </c>
      <c r="D699" s="192">
        <v>929.75</v>
      </c>
      <c r="E699" s="192">
        <v>434709.59</v>
      </c>
      <c r="F699" s="192">
        <v>228222225</v>
      </c>
      <c r="G699" s="298">
        <v>56501000</v>
      </c>
      <c r="H699" s="118">
        <v>130</v>
      </c>
    </row>
    <row r="700" spans="1:8" s="389" customFormat="1" ht="16.5" customHeight="1">
      <c r="A700" s="118"/>
      <c r="B700" s="67" t="s">
        <v>74</v>
      </c>
      <c r="C700" s="313"/>
      <c r="D700" s="501"/>
      <c r="E700" s="501"/>
      <c r="F700" s="457"/>
      <c r="G700" s="192">
        <v>5518000</v>
      </c>
      <c r="H700" s="118"/>
    </row>
    <row r="701" spans="1:8" s="389" customFormat="1" ht="16.5" customHeight="1">
      <c r="A701" s="118"/>
      <c r="B701" s="67" t="s">
        <v>48</v>
      </c>
      <c r="C701" s="313"/>
      <c r="D701" s="353"/>
      <c r="E701" s="220"/>
      <c r="F701" s="313"/>
      <c r="G701" s="436">
        <v>2179000</v>
      </c>
      <c r="H701" s="207"/>
    </row>
    <row r="702" spans="1:8" s="389" customFormat="1" ht="16.5" customHeight="1">
      <c r="A702" s="877" t="s">
        <v>49</v>
      </c>
      <c r="B702" s="878"/>
      <c r="C702" s="390">
        <f>SUM(C698:C701)</f>
        <v>13</v>
      </c>
      <c r="D702" s="390">
        <f>SUM(D698:D701)</f>
        <v>929.75</v>
      </c>
      <c r="E702" s="390">
        <f>SUM(E698:E701)</f>
        <v>5071509.59</v>
      </c>
      <c r="F702" s="390">
        <f>SUM(F698:F701)</f>
        <v>4192686225</v>
      </c>
      <c r="G702" s="390">
        <f>SUM(G698:G701)</f>
        <v>215598000</v>
      </c>
      <c r="H702" s="390">
        <f>SUM(H698:H701)</f>
        <v>138</v>
      </c>
    </row>
    <row r="703" spans="1:8" s="389" customFormat="1" ht="16.5" customHeight="1">
      <c r="A703" s="404"/>
      <c r="B703" s="410"/>
      <c r="C703" s="410"/>
      <c r="D703" s="411"/>
      <c r="E703" s="411"/>
      <c r="F703" s="412"/>
      <c r="G703" s="412"/>
      <c r="H703" s="408"/>
    </row>
    <row r="704" spans="1:8" s="389" customFormat="1" ht="16.5" customHeight="1">
      <c r="A704" s="882" t="s">
        <v>115</v>
      </c>
      <c r="B704" s="882"/>
      <c r="C704" s="882"/>
      <c r="D704" s="882"/>
      <c r="E704" s="882"/>
      <c r="F704" s="882"/>
      <c r="G704" s="882"/>
      <c r="H704" s="882"/>
    </row>
    <row r="705" spans="1:8" s="389" customFormat="1" ht="16.5" customHeight="1">
      <c r="A705" s="879" t="s">
        <v>183</v>
      </c>
      <c r="B705" s="879" t="s">
        <v>3</v>
      </c>
      <c r="C705" s="879" t="s">
        <v>4</v>
      </c>
      <c r="D705" s="391" t="s">
        <v>5</v>
      </c>
      <c r="E705" s="392" t="s">
        <v>6</v>
      </c>
      <c r="F705" s="393" t="s">
        <v>7</v>
      </c>
      <c r="G705" s="393" t="s">
        <v>8</v>
      </c>
      <c r="H705" s="392" t="s">
        <v>9</v>
      </c>
    </row>
    <row r="706" spans="1:8" s="389" customFormat="1" ht="16.5" customHeight="1">
      <c r="A706" s="880"/>
      <c r="B706" s="880"/>
      <c r="C706" s="880"/>
      <c r="D706" s="333" t="s">
        <v>302</v>
      </c>
      <c r="E706" s="394" t="s">
        <v>78</v>
      </c>
      <c r="F706" s="395" t="s">
        <v>79</v>
      </c>
      <c r="G706" s="395" t="s">
        <v>79</v>
      </c>
      <c r="H706" s="334" t="s">
        <v>12</v>
      </c>
    </row>
    <row r="707" spans="1:8" s="389" customFormat="1" ht="16.5" customHeight="1">
      <c r="A707" s="194">
        <v>1</v>
      </c>
      <c r="B707" s="67" t="s">
        <v>62</v>
      </c>
      <c r="C707" s="67">
        <v>64</v>
      </c>
      <c r="D707" s="502">
        <v>58.92</v>
      </c>
      <c r="E707" s="213">
        <v>103703</v>
      </c>
      <c r="F707" s="213">
        <v>5185150</v>
      </c>
      <c r="G707" s="324">
        <v>2800000</v>
      </c>
      <c r="H707" s="207">
        <v>155</v>
      </c>
    </row>
    <row r="708" spans="1:8" s="389" customFormat="1" ht="16.5" customHeight="1">
      <c r="A708" s="118">
        <f>+A707+1</f>
        <v>2</v>
      </c>
      <c r="B708" s="67" t="s">
        <v>66</v>
      </c>
      <c r="C708" s="67">
        <v>28</v>
      </c>
      <c r="D708" s="502">
        <v>30.1</v>
      </c>
      <c r="E708" s="213">
        <v>5760</v>
      </c>
      <c r="F708" s="236">
        <v>1152000</v>
      </c>
      <c r="G708" s="337">
        <v>635000</v>
      </c>
      <c r="H708" s="207">
        <v>85</v>
      </c>
    </row>
    <row r="709" spans="1:8" s="389" customFormat="1" ht="16.5" customHeight="1">
      <c r="A709" s="118">
        <v>3</v>
      </c>
      <c r="B709" s="67" t="s">
        <v>53</v>
      </c>
      <c r="C709" s="67">
        <v>0</v>
      </c>
      <c r="D709" s="502">
        <v>0</v>
      </c>
      <c r="E709" s="213">
        <v>29600</v>
      </c>
      <c r="F709" s="236">
        <v>29600000</v>
      </c>
      <c r="G709" s="324">
        <v>740000</v>
      </c>
      <c r="H709" s="207">
        <v>225</v>
      </c>
    </row>
    <row r="710" spans="1:8" s="389" customFormat="1" ht="16.5" customHeight="1">
      <c r="A710" s="118">
        <f>+A709+1</f>
        <v>4</v>
      </c>
      <c r="B710" s="67" t="s">
        <v>72</v>
      </c>
      <c r="C710" s="67">
        <v>2</v>
      </c>
      <c r="D710" s="502">
        <v>1.65</v>
      </c>
      <c r="E710" s="213">
        <v>0</v>
      </c>
      <c r="F710" s="213">
        <v>0</v>
      </c>
      <c r="G710" s="324">
        <v>21000</v>
      </c>
      <c r="H710" s="207">
        <v>3</v>
      </c>
    </row>
    <row r="711" spans="1:8" s="389" customFormat="1" ht="16.5" customHeight="1">
      <c r="A711" s="118">
        <f>+A710+1</f>
        <v>5</v>
      </c>
      <c r="B711" s="67" t="s">
        <v>58</v>
      </c>
      <c r="C711" s="67">
        <v>0</v>
      </c>
      <c r="D711" s="502">
        <v>0</v>
      </c>
      <c r="E711" s="213">
        <v>5960526</v>
      </c>
      <c r="F711" s="213">
        <v>298026300</v>
      </c>
      <c r="G711" s="324">
        <v>227822000</v>
      </c>
      <c r="H711" s="207">
        <v>1350</v>
      </c>
    </row>
    <row r="712" spans="1:8" s="389" customFormat="1" ht="16.5" customHeight="1">
      <c r="A712" s="118">
        <v>6</v>
      </c>
      <c r="B712" s="299" t="s">
        <v>39</v>
      </c>
      <c r="C712" s="191">
        <v>59</v>
      </c>
      <c r="D712" s="503">
        <v>302.5475</v>
      </c>
      <c r="E712" s="213">
        <v>74224</v>
      </c>
      <c r="F712" s="213">
        <v>22267200</v>
      </c>
      <c r="G712" s="471">
        <v>6362000</v>
      </c>
      <c r="H712" s="338">
        <v>105</v>
      </c>
    </row>
    <row r="713" spans="1:8" s="389" customFormat="1" ht="16.5" customHeight="1">
      <c r="A713" s="118">
        <v>7</v>
      </c>
      <c r="B713" s="299" t="s">
        <v>40</v>
      </c>
      <c r="C713" s="191">
        <v>0</v>
      </c>
      <c r="D713" s="503">
        <v>0</v>
      </c>
      <c r="E713" s="213">
        <v>31809</v>
      </c>
      <c r="F713" s="213">
        <v>9542700</v>
      </c>
      <c r="G713" s="471">
        <v>2160000</v>
      </c>
      <c r="H713" s="338">
        <v>0</v>
      </c>
    </row>
    <row r="714" spans="1:8" s="389" customFormat="1" ht="16.5" customHeight="1">
      <c r="A714" s="118">
        <v>8</v>
      </c>
      <c r="B714" s="299" t="s">
        <v>43</v>
      </c>
      <c r="C714" s="191">
        <v>4</v>
      </c>
      <c r="D714" s="503">
        <v>37.41</v>
      </c>
      <c r="E714" s="213">
        <v>0</v>
      </c>
      <c r="F714" s="213">
        <v>0</v>
      </c>
      <c r="G714" s="471">
        <v>0</v>
      </c>
      <c r="H714" s="338">
        <v>0</v>
      </c>
    </row>
    <row r="715" spans="1:8" s="389" customFormat="1" ht="16.5" customHeight="1">
      <c r="A715" s="118"/>
      <c r="B715" s="67" t="s">
        <v>74</v>
      </c>
      <c r="C715" s="191"/>
      <c r="D715" s="503"/>
      <c r="E715" s="351"/>
      <c r="F715" s="213"/>
      <c r="G715" s="471">
        <v>12645000</v>
      </c>
      <c r="H715" s="338"/>
    </row>
    <row r="716" spans="1:8" s="389" customFormat="1" ht="16.5" customHeight="1">
      <c r="A716" s="118"/>
      <c r="B716" s="67" t="s">
        <v>48</v>
      </c>
      <c r="C716" s="191"/>
      <c r="D716" s="497"/>
      <c r="E716" s="358"/>
      <c r="F716" s="232"/>
      <c r="G716" s="191">
        <v>348427000</v>
      </c>
      <c r="H716" s="338"/>
    </row>
    <row r="717" spans="1:8" s="389" customFormat="1" ht="16.5" customHeight="1">
      <c r="A717" s="877" t="s">
        <v>49</v>
      </c>
      <c r="B717" s="878"/>
      <c r="C717" s="390">
        <f>SUM(C707:C716)</f>
        <v>157</v>
      </c>
      <c r="D717" s="390">
        <f>SUM(D707:D716)</f>
        <v>430.62750000000005</v>
      </c>
      <c r="E717" s="390">
        <f>SUM(E707:E716)</f>
        <v>6205622</v>
      </c>
      <c r="F717" s="390">
        <f>SUM(F707:F716)</f>
        <v>365773350</v>
      </c>
      <c r="G717" s="390">
        <f>SUM(G707:G716)</f>
        <v>601612000</v>
      </c>
      <c r="H717" s="390">
        <f>SUM(H707:H716)</f>
        <v>1923</v>
      </c>
    </row>
    <row r="718" spans="1:8" s="389" customFormat="1" ht="16.5" customHeight="1">
      <c r="A718" s="418"/>
      <c r="B718" s="419"/>
      <c r="C718" s="419"/>
      <c r="D718" s="420"/>
      <c r="E718" s="420"/>
      <c r="F718" s="421"/>
      <c r="G718" s="421"/>
      <c r="H718" s="422"/>
    </row>
    <row r="719" spans="1:8" s="389" customFormat="1" ht="16.5" customHeight="1">
      <c r="A719" s="882" t="s">
        <v>82</v>
      </c>
      <c r="B719" s="882"/>
      <c r="C719" s="882"/>
      <c r="D719" s="882"/>
      <c r="E719" s="882"/>
      <c r="F719" s="882"/>
      <c r="G719" s="882"/>
      <c r="H719" s="882"/>
    </row>
    <row r="720" spans="1:8" s="389" customFormat="1" ht="16.5" customHeight="1">
      <c r="A720" s="879" t="s">
        <v>183</v>
      </c>
      <c r="B720" s="879" t="s">
        <v>3</v>
      </c>
      <c r="C720" s="879" t="s">
        <v>4</v>
      </c>
      <c r="D720" s="391" t="s">
        <v>5</v>
      </c>
      <c r="E720" s="392" t="s">
        <v>6</v>
      </c>
      <c r="F720" s="393" t="s">
        <v>7</v>
      </c>
      <c r="G720" s="393" t="s">
        <v>8</v>
      </c>
      <c r="H720" s="392" t="s">
        <v>9</v>
      </c>
    </row>
    <row r="721" spans="1:8" s="389" customFormat="1" ht="16.5" customHeight="1">
      <c r="A721" s="880"/>
      <c r="B721" s="880"/>
      <c r="C721" s="880"/>
      <c r="D721" s="333" t="s">
        <v>302</v>
      </c>
      <c r="E721" s="394" t="s">
        <v>78</v>
      </c>
      <c r="F721" s="395" t="s">
        <v>79</v>
      </c>
      <c r="G721" s="395" t="s">
        <v>79</v>
      </c>
      <c r="H721" s="334" t="s">
        <v>12</v>
      </c>
    </row>
    <row r="722" spans="1:8" s="389" customFormat="1" ht="16.5" customHeight="1">
      <c r="A722" s="194">
        <v>1</v>
      </c>
      <c r="B722" s="67" t="s">
        <v>61</v>
      </c>
      <c r="C722" s="67">
        <v>76</v>
      </c>
      <c r="D722" s="67">
        <v>122.27</v>
      </c>
      <c r="E722" s="206">
        <v>299465</v>
      </c>
      <c r="F722" s="206">
        <v>479144000</v>
      </c>
      <c r="G722" s="67">
        <v>112627000</v>
      </c>
      <c r="H722" s="207">
        <v>532</v>
      </c>
    </row>
    <row r="723" spans="1:8" s="389" customFormat="1" ht="16.5" customHeight="1">
      <c r="A723" s="194">
        <v>2</v>
      </c>
      <c r="B723" s="380" t="s">
        <v>23</v>
      </c>
      <c r="C723" s="67">
        <v>1</v>
      </c>
      <c r="D723" s="67">
        <v>31</v>
      </c>
      <c r="E723" s="206">
        <v>3500</v>
      </c>
      <c r="F723" s="206">
        <v>2502500</v>
      </c>
      <c r="G723" s="67">
        <v>300000</v>
      </c>
      <c r="H723" s="207">
        <v>11</v>
      </c>
    </row>
    <row r="724" spans="1:8" s="389" customFormat="1" ht="16.5" customHeight="1">
      <c r="A724" s="194">
        <v>3</v>
      </c>
      <c r="B724" s="67" t="s">
        <v>57</v>
      </c>
      <c r="C724" s="67">
        <v>3</v>
      </c>
      <c r="D724" s="67">
        <v>6.35</v>
      </c>
      <c r="E724" s="206">
        <v>8702</v>
      </c>
      <c r="F724" s="206">
        <v>16098700</v>
      </c>
      <c r="G724" s="67">
        <v>1871000</v>
      </c>
      <c r="H724" s="207">
        <v>35</v>
      </c>
    </row>
    <row r="725" spans="1:8" s="389" customFormat="1" ht="16.5" customHeight="1">
      <c r="A725" s="194">
        <v>4</v>
      </c>
      <c r="B725" s="67" t="s">
        <v>59</v>
      </c>
      <c r="C725" s="67">
        <v>38</v>
      </c>
      <c r="D725" s="67">
        <v>952.57</v>
      </c>
      <c r="E725" s="206">
        <v>49089</v>
      </c>
      <c r="F725" s="206">
        <v>17181150</v>
      </c>
      <c r="G725" s="67">
        <v>4418000</v>
      </c>
      <c r="H725" s="207">
        <v>296</v>
      </c>
    </row>
    <row r="726" spans="1:8" s="389" customFormat="1" ht="16.5" customHeight="1">
      <c r="A726" s="194">
        <v>5</v>
      </c>
      <c r="B726" s="67" t="s">
        <v>62</v>
      </c>
      <c r="C726" s="67">
        <v>143</v>
      </c>
      <c r="D726" s="67">
        <v>153.3</v>
      </c>
      <c r="E726" s="206">
        <v>2418957</v>
      </c>
      <c r="F726" s="206">
        <v>1088530650</v>
      </c>
      <c r="G726" s="67">
        <v>114194820</v>
      </c>
      <c r="H726" s="207">
        <v>685</v>
      </c>
    </row>
    <row r="727" spans="1:8" s="389" customFormat="1" ht="16.5" customHeight="1">
      <c r="A727" s="194">
        <v>6</v>
      </c>
      <c r="B727" s="67" t="s">
        <v>206</v>
      </c>
      <c r="C727" s="67">
        <v>9</v>
      </c>
      <c r="D727" s="67">
        <v>17.74</v>
      </c>
      <c r="E727" s="206">
        <v>9333</v>
      </c>
      <c r="F727" s="206">
        <v>4666500</v>
      </c>
      <c r="G727" s="67">
        <v>560000</v>
      </c>
      <c r="H727" s="207">
        <v>35</v>
      </c>
    </row>
    <row r="728" spans="1:8" s="389" customFormat="1" ht="16.5" customHeight="1">
      <c r="A728" s="194">
        <v>7</v>
      </c>
      <c r="B728" s="67" t="s">
        <v>58</v>
      </c>
      <c r="C728" s="67">
        <v>0</v>
      </c>
      <c r="D728" s="67">
        <v>0</v>
      </c>
      <c r="E728" s="206">
        <v>0</v>
      </c>
      <c r="F728" s="206">
        <v>0</v>
      </c>
      <c r="G728" s="206">
        <v>0</v>
      </c>
      <c r="H728" s="207">
        <v>0</v>
      </c>
    </row>
    <row r="729" spans="1:8" s="389" customFormat="1" ht="16.5" customHeight="1">
      <c r="A729" s="194">
        <v>8</v>
      </c>
      <c r="B729" s="67" t="s">
        <v>71</v>
      </c>
      <c r="C729" s="67">
        <v>16</v>
      </c>
      <c r="D729" s="67">
        <v>28.13</v>
      </c>
      <c r="E729" s="206">
        <v>27125</v>
      </c>
      <c r="F729" s="206">
        <v>40687500</v>
      </c>
      <c r="G729" s="67">
        <v>6510000</v>
      </c>
      <c r="H729" s="207">
        <v>115</v>
      </c>
    </row>
    <row r="730" spans="1:8" s="389" customFormat="1" ht="16.5" customHeight="1">
      <c r="A730" s="194">
        <v>9</v>
      </c>
      <c r="B730" s="67" t="s">
        <v>45</v>
      </c>
      <c r="C730" s="67">
        <v>33</v>
      </c>
      <c r="D730" s="67">
        <v>1488.01</v>
      </c>
      <c r="E730" s="206">
        <v>85567</v>
      </c>
      <c r="F730" s="206">
        <v>21391750</v>
      </c>
      <c r="G730" s="67">
        <v>18183000</v>
      </c>
      <c r="H730" s="207">
        <v>80</v>
      </c>
    </row>
    <row r="731" spans="1:8" s="389" customFormat="1" ht="16.5" customHeight="1">
      <c r="A731" s="194">
        <v>10</v>
      </c>
      <c r="B731" s="67" t="s">
        <v>26</v>
      </c>
      <c r="C731" s="67">
        <v>4</v>
      </c>
      <c r="D731" s="67">
        <v>139.923</v>
      </c>
      <c r="E731" s="206">
        <v>350390</v>
      </c>
      <c r="F731" s="206">
        <v>210234000</v>
      </c>
      <c r="G731" s="67">
        <v>28849000</v>
      </c>
      <c r="H731" s="207">
        <v>21</v>
      </c>
    </row>
    <row r="732" spans="1:8" s="389" customFormat="1" ht="16.5" customHeight="1">
      <c r="A732" s="194">
        <v>11</v>
      </c>
      <c r="B732" s="67" t="s">
        <v>38</v>
      </c>
      <c r="C732" s="67">
        <v>2</v>
      </c>
      <c r="D732" s="67">
        <v>32.08</v>
      </c>
      <c r="E732" s="206">
        <v>3734</v>
      </c>
      <c r="F732" s="206">
        <v>1325570</v>
      </c>
      <c r="G732" s="67">
        <v>280000</v>
      </c>
      <c r="H732" s="207">
        <v>12</v>
      </c>
    </row>
    <row r="733" spans="1:8" s="389" customFormat="1" ht="16.5" customHeight="1">
      <c r="A733" s="194">
        <v>12</v>
      </c>
      <c r="B733" s="67" t="s">
        <v>178</v>
      </c>
      <c r="C733" s="67">
        <v>4</v>
      </c>
      <c r="D733" s="67">
        <v>137.2</v>
      </c>
      <c r="E733" s="206">
        <v>37333</v>
      </c>
      <c r="F733" s="206">
        <v>16799850</v>
      </c>
      <c r="G733" s="67">
        <v>896000</v>
      </c>
      <c r="H733" s="207">
        <v>21</v>
      </c>
    </row>
    <row r="734" spans="1:8" s="389" customFormat="1" ht="16.5" customHeight="1">
      <c r="A734" s="194">
        <v>13</v>
      </c>
      <c r="B734" s="67" t="s">
        <v>25</v>
      </c>
      <c r="C734" s="67">
        <v>4</v>
      </c>
      <c r="D734" s="67">
        <v>137.2</v>
      </c>
      <c r="E734" s="206">
        <v>340</v>
      </c>
      <c r="F734" s="206">
        <v>153000</v>
      </c>
      <c r="G734" s="67">
        <v>17000</v>
      </c>
      <c r="H734" s="207">
        <v>24</v>
      </c>
    </row>
    <row r="735" spans="1:8" s="389" customFormat="1" ht="16.5" customHeight="1">
      <c r="A735" s="194">
        <v>14</v>
      </c>
      <c r="B735" s="67" t="s">
        <v>24</v>
      </c>
      <c r="C735" s="67">
        <v>12</v>
      </c>
      <c r="D735" s="67">
        <v>202.38</v>
      </c>
      <c r="E735" s="206">
        <v>41095</v>
      </c>
      <c r="F735" s="206">
        <v>15205150</v>
      </c>
      <c r="G735" s="67">
        <v>7135000</v>
      </c>
      <c r="H735" s="207">
        <v>66</v>
      </c>
    </row>
    <row r="736" spans="1:8" s="389" customFormat="1" ht="16.5" customHeight="1">
      <c r="A736" s="194">
        <v>15</v>
      </c>
      <c r="B736" s="67" t="s">
        <v>40</v>
      </c>
      <c r="C736" s="67">
        <v>58</v>
      </c>
      <c r="D736" s="67">
        <v>328.85</v>
      </c>
      <c r="E736" s="206">
        <v>230167</v>
      </c>
      <c r="F736" s="206">
        <v>57541750</v>
      </c>
      <c r="G736" s="67">
        <v>13810000</v>
      </c>
      <c r="H736" s="207">
        <v>125</v>
      </c>
    </row>
    <row r="737" spans="1:8" s="389" customFormat="1" ht="16.5" customHeight="1">
      <c r="A737" s="194">
        <v>16</v>
      </c>
      <c r="B737" s="67" t="s">
        <v>39</v>
      </c>
      <c r="C737" s="67">
        <v>58</v>
      </c>
      <c r="D737" s="67">
        <v>657.7</v>
      </c>
      <c r="E737" s="206">
        <v>8391.8</v>
      </c>
      <c r="F737" s="206">
        <v>2055990.9999999998</v>
      </c>
      <c r="G737" s="67">
        <v>705000</v>
      </c>
      <c r="H737" s="207">
        <v>175</v>
      </c>
    </row>
    <row r="738" spans="1:8" s="389" customFormat="1" ht="16.5" customHeight="1">
      <c r="A738" s="194">
        <v>17</v>
      </c>
      <c r="B738" s="299" t="s">
        <v>43</v>
      </c>
      <c r="C738" s="67">
        <v>2</v>
      </c>
      <c r="D738" s="67">
        <v>9</v>
      </c>
      <c r="E738" s="206">
        <v>1543</v>
      </c>
      <c r="F738" s="206">
        <v>1103245</v>
      </c>
      <c r="G738" s="67">
        <v>108000</v>
      </c>
      <c r="H738" s="207">
        <v>12</v>
      </c>
    </row>
    <row r="739" spans="1:8" s="389" customFormat="1" ht="16.5" customHeight="1">
      <c r="A739" s="194"/>
      <c r="B739" s="67" t="s">
        <v>74</v>
      </c>
      <c r="C739" s="67"/>
      <c r="D739" s="335"/>
      <c r="E739" s="332"/>
      <c r="F739" s="206"/>
      <c r="G739" s="67">
        <v>42352000</v>
      </c>
      <c r="H739" s="207"/>
    </row>
    <row r="740" spans="1:8" s="389" customFormat="1" ht="16.5" customHeight="1">
      <c r="A740" s="118"/>
      <c r="B740" s="67" t="s">
        <v>48</v>
      </c>
      <c r="C740" s="67"/>
      <c r="D740" s="335"/>
      <c r="E740" s="332"/>
      <c r="F740" s="206"/>
      <c r="G740" s="67">
        <v>3794595</v>
      </c>
      <c r="H740" s="207"/>
    </row>
    <row r="741" spans="1:8" s="389" customFormat="1" ht="16.5" customHeight="1">
      <c r="A741" s="877" t="s">
        <v>49</v>
      </c>
      <c r="B741" s="878"/>
      <c r="C741" s="390">
        <f>SUM(C722:C740)</f>
        <v>463</v>
      </c>
      <c r="D741" s="390">
        <f>SUM(D722:D740)</f>
        <v>4443.7029999999995</v>
      </c>
      <c r="E741" s="390">
        <f>SUM(E722:E740)</f>
        <v>3574731.8</v>
      </c>
      <c r="F741" s="390">
        <f>SUM(F722:F740)</f>
        <v>1974621306</v>
      </c>
      <c r="G741" s="390">
        <f>SUM(G722:G740)</f>
        <v>356610415</v>
      </c>
      <c r="H741" s="390">
        <f>SUM(H722:H740)</f>
        <v>2245</v>
      </c>
    </row>
    <row r="742" spans="1:8" ht="15.75">
      <c r="A742" s="112"/>
      <c r="B742" s="72"/>
      <c r="C742" s="72"/>
      <c r="D742" s="113"/>
      <c r="E742" s="113"/>
      <c r="F742" s="100"/>
      <c r="G742" s="100"/>
      <c r="H742" s="75"/>
    </row>
    <row r="743" spans="1:8" ht="30.75">
      <c r="A743" s="897" t="s">
        <v>181</v>
      </c>
      <c r="B743" s="897"/>
      <c r="C743" s="897"/>
      <c r="D743" s="897"/>
      <c r="E743" s="897"/>
      <c r="F743" s="897"/>
      <c r="G743" s="897"/>
      <c r="H743" s="897"/>
    </row>
    <row r="744" spans="1:8" ht="25.5">
      <c r="A744" s="898" t="s">
        <v>211</v>
      </c>
      <c r="B744" s="898"/>
      <c r="C744" s="898"/>
      <c r="D744" s="898"/>
      <c r="E744" s="898"/>
      <c r="F744" s="898"/>
      <c r="G744" s="898"/>
      <c r="H744" s="898"/>
    </row>
    <row r="745" spans="1:8" ht="22.5">
      <c r="A745" s="899" t="s">
        <v>306</v>
      </c>
      <c r="B745" s="899"/>
      <c r="C745" s="899"/>
      <c r="D745" s="899"/>
      <c r="E745" s="899"/>
      <c r="F745" s="899"/>
      <c r="G745" s="899"/>
      <c r="H745" s="899"/>
    </row>
    <row r="746" spans="1:8" ht="15">
      <c r="A746" s="122"/>
      <c r="B746" s="122"/>
      <c r="C746" s="122"/>
      <c r="D746" s="122"/>
      <c r="E746" s="122"/>
      <c r="F746" s="122"/>
      <c r="G746" s="122"/>
      <c r="H746" s="122"/>
    </row>
    <row r="747" spans="1:8" ht="16.5" customHeight="1">
      <c r="A747" s="883" t="s">
        <v>183</v>
      </c>
      <c r="B747" s="883" t="s">
        <v>3</v>
      </c>
      <c r="C747" s="883" t="s">
        <v>4</v>
      </c>
      <c r="D747" s="768" t="s">
        <v>5</v>
      </c>
      <c r="E747" s="769" t="s">
        <v>6</v>
      </c>
      <c r="F747" s="770" t="s">
        <v>7</v>
      </c>
      <c r="G747" s="770" t="s">
        <v>8</v>
      </c>
      <c r="H747" s="769" t="s">
        <v>9</v>
      </c>
    </row>
    <row r="748" spans="1:8" ht="16.5" customHeight="1">
      <c r="A748" s="908"/>
      <c r="B748" s="884"/>
      <c r="C748" s="908"/>
      <c r="D748" s="771" t="s">
        <v>302</v>
      </c>
      <c r="E748" s="772" t="s">
        <v>78</v>
      </c>
      <c r="F748" s="773" t="s">
        <v>79</v>
      </c>
      <c r="G748" s="773" t="s">
        <v>79</v>
      </c>
      <c r="H748" s="774" t="s">
        <v>12</v>
      </c>
    </row>
    <row r="749" spans="1:8" s="758" customFormat="1" ht="16.5" customHeight="1">
      <c r="A749" s="155">
        <v>1</v>
      </c>
      <c r="B749" s="156" t="s">
        <v>212</v>
      </c>
      <c r="C749" s="144">
        <f>C16</f>
        <v>792</v>
      </c>
      <c r="D749" s="740">
        <f>D16</f>
        <v>2860.4399999999996</v>
      </c>
      <c r="E749" s="153">
        <f>E16</f>
        <v>1360382</v>
      </c>
      <c r="F749" s="144">
        <f>F16</f>
        <v>1048714700</v>
      </c>
      <c r="G749" s="144">
        <f>G16</f>
        <v>206444000</v>
      </c>
      <c r="H749" s="155">
        <f>H16</f>
        <v>20</v>
      </c>
    </row>
    <row r="750" spans="1:8" s="758" customFormat="1" ht="16.5" customHeight="1">
      <c r="A750" s="155">
        <v>2</v>
      </c>
      <c r="B750" s="156" t="s">
        <v>213</v>
      </c>
      <c r="C750" s="144">
        <f aca="true" t="shared" si="0" ref="C750:H750">C31</f>
        <v>473</v>
      </c>
      <c r="D750" s="740">
        <f t="shared" si="0"/>
        <v>1566.42</v>
      </c>
      <c r="E750" s="153">
        <f t="shared" si="0"/>
        <v>29937480</v>
      </c>
      <c r="F750" s="144">
        <f t="shared" si="0"/>
        <v>7600903110</v>
      </c>
      <c r="G750" s="144">
        <f t="shared" si="0"/>
        <v>110153638</v>
      </c>
      <c r="H750" s="155">
        <f t="shared" si="0"/>
        <v>1921</v>
      </c>
    </row>
    <row r="751" spans="1:8" s="758" customFormat="1" ht="16.5" customHeight="1">
      <c r="A751" s="155">
        <v>3</v>
      </c>
      <c r="B751" s="156" t="s">
        <v>214</v>
      </c>
      <c r="C751" s="144">
        <f aca="true" t="shared" si="1" ref="C751:H751">C48</f>
        <v>227</v>
      </c>
      <c r="D751" s="740">
        <f t="shared" si="1"/>
        <v>1414.9931000000001</v>
      </c>
      <c r="E751" s="153">
        <f t="shared" si="1"/>
        <v>6180817.6</v>
      </c>
      <c r="F751" s="144">
        <f t="shared" si="1"/>
        <v>3936892383</v>
      </c>
      <c r="G751" s="144">
        <f t="shared" si="1"/>
        <v>457300000</v>
      </c>
      <c r="H751" s="155">
        <f t="shared" si="1"/>
        <v>3526</v>
      </c>
    </row>
    <row r="752" spans="1:8" s="758" customFormat="1" ht="16.5" customHeight="1">
      <c r="A752" s="155">
        <v>4</v>
      </c>
      <c r="B752" s="156" t="s">
        <v>144</v>
      </c>
      <c r="C752" s="144">
        <f aca="true" t="shared" si="2" ref="C752:H752">C61</f>
        <v>83</v>
      </c>
      <c r="D752" s="740">
        <f t="shared" si="2"/>
        <v>102.99000000000001</v>
      </c>
      <c r="E752" s="153">
        <f t="shared" si="2"/>
        <v>2381555</v>
      </c>
      <c r="F752" s="144">
        <f t="shared" si="2"/>
        <v>1604786300</v>
      </c>
      <c r="G752" s="144">
        <f>G61</f>
        <v>276388000</v>
      </c>
      <c r="H752" s="155">
        <f t="shared" si="2"/>
        <v>19187</v>
      </c>
    </row>
    <row r="753" spans="1:8" s="758" customFormat="1" ht="16.5" customHeight="1">
      <c r="A753" s="155">
        <v>5</v>
      </c>
      <c r="B753" s="156" t="s">
        <v>149</v>
      </c>
      <c r="C753" s="144">
        <f aca="true" t="shared" si="3" ref="C753:H753">C75</f>
        <v>127</v>
      </c>
      <c r="D753" s="740">
        <f t="shared" si="3"/>
        <v>306.7095</v>
      </c>
      <c r="E753" s="153">
        <f t="shared" si="3"/>
        <v>1535849.83</v>
      </c>
      <c r="F753" s="144">
        <f t="shared" si="3"/>
        <v>1292909624</v>
      </c>
      <c r="G753" s="144">
        <f t="shared" si="3"/>
        <v>309395000</v>
      </c>
      <c r="H753" s="155">
        <f t="shared" si="3"/>
        <v>1370</v>
      </c>
    </row>
    <row r="754" spans="1:8" s="758" customFormat="1" ht="16.5" customHeight="1">
      <c r="A754" s="155">
        <v>6</v>
      </c>
      <c r="B754" s="759" t="s">
        <v>215</v>
      </c>
      <c r="C754" s="144">
        <f aca="true" t="shared" si="4" ref="C754:H754">C88</f>
        <v>44</v>
      </c>
      <c r="D754" s="740">
        <f t="shared" si="4"/>
        <v>202.27</v>
      </c>
      <c r="E754" s="153">
        <f t="shared" si="4"/>
        <v>2179868</v>
      </c>
      <c r="F754" s="153">
        <f t="shared" si="4"/>
        <v>321121610</v>
      </c>
      <c r="G754" s="153">
        <f t="shared" si="4"/>
        <v>95145000</v>
      </c>
      <c r="H754" s="155">
        <f t="shared" si="4"/>
        <v>520</v>
      </c>
    </row>
    <row r="755" spans="1:8" s="758" customFormat="1" ht="16.5" customHeight="1">
      <c r="A755" s="155">
        <v>7</v>
      </c>
      <c r="B755" s="156" t="s">
        <v>150</v>
      </c>
      <c r="C755" s="144">
        <f aca="true" t="shared" si="5" ref="C755:H755">C105</f>
        <v>406</v>
      </c>
      <c r="D755" s="740">
        <f t="shared" si="5"/>
        <v>9212.4909</v>
      </c>
      <c r="E755" s="153">
        <f t="shared" si="5"/>
        <v>4670629</v>
      </c>
      <c r="F755" s="144">
        <f t="shared" si="5"/>
        <v>1020397010</v>
      </c>
      <c r="G755" s="144">
        <f t="shared" si="5"/>
        <v>605891829</v>
      </c>
      <c r="H755" s="155">
        <f t="shared" si="5"/>
        <v>2258</v>
      </c>
    </row>
    <row r="756" spans="1:8" s="758" customFormat="1" ht="16.5" customHeight="1">
      <c r="A756" s="155">
        <v>8</v>
      </c>
      <c r="B756" s="759" t="s">
        <v>216</v>
      </c>
      <c r="C756" s="144">
        <f aca="true" t="shared" si="6" ref="C756:H756">C121</f>
        <v>302</v>
      </c>
      <c r="D756" s="740">
        <f t="shared" si="6"/>
        <v>3492.77</v>
      </c>
      <c r="E756" s="153">
        <f t="shared" si="6"/>
        <v>7086385.48</v>
      </c>
      <c r="F756" s="153">
        <f t="shared" si="6"/>
        <v>721774500</v>
      </c>
      <c r="G756" s="153">
        <f t="shared" si="6"/>
        <v>129153613</v>
      </c>
      <c r="H756" s="155">
        <f t="shared" si="6"/>
        <v>1525</v>
      </c>
    </row>
    <row r="757" spans="1:8" s="758" customFormat="1" ht="16.5" customHeight="1">
      <c r="A757" s="155">
        <v>9</v>
      </c>
      <c r="B757" s="156" t="s">
        <v>217</v>
      </c>
      <c r="C757" s="144">
        <f aca="true" t="shared" si="7" ref="C757:H757">C136</f>
        <v>15</v>
      </c>
      <c r="D757" s="740">
        <f t="shared" si="7"/>
        <v>1907.2922999999998</v>
      </c>
      <c r="E757" s="153">
        <f t="shared" si="7"/>
        <v>2696440</v>
      </c>
      <c r="F757" s="144">
        <f t="shared" si="7"/>
        <v>2231924000</v>
      </c>
      <c r="G757" s="144">
        <f t="shared" si="7"/>
        <v>317866000</v>
      </c>
      <c r="H757" s="155">
        <f t="shared" si="7"/>
        <v>12758</v>
      </c>
    </row>
    <row r="758" spans="1:8" s="758" customFormat="1" ht="16.5" customHeight="1">
      <c r="A758" s="155">
        <v>10</v>
      </c>
      <c r="B758" s="156" t="s">
        <v>218</v>
      </c>
      <c r="C758" s="144">
        <f aca="true" t="shared" si="8" ref="C758:H758">C145</f>
        <v>477</v>
      </c>
      <c r="D758" s="740">
        <f t="shared" si="8"/>
        <v>487.8835</v>
      </c>
      <c r="E758" s="153">
        <f>E145</f>
        <v>14602298</v>
      </c>
      <c r="F758" s="144">
        <f t="shared" si="8"/>
        <v>432753315</v>
      </c>
      <c r="G758" s="144">
        <f t="shared" si="8"/>
        <v>504603124</v>
      </c>
      <c r="H758" s="155">
        <f t="shared" si="8"/>
        <v>2198</v>
      </c>
    </row>
    <row r="759" spans="1:8" s="758" customFormat="1" ht="16.5" customHeight="1">
      <c r="A759" s="155">
        <v>11</v>
      </c>
      <c r="B759" s="156" t="s">
        <v>219</v>
      </c>
      <c r="C759" s="144">
        <f aca="true" t="shared" si="9" ref="C759:H759">C168</f>
        <v>1129</v>
      </c>
      <c r="D759" s="740">
        <f t="shared" si="9"/>
        <v>14326.9914</v>
      </c>
      <c r="E759" s="153">
        <f t="shared" si="9"/>
        <v>15839555</v>
      </c>
      <c r="F759" s="144">
        <f t="shared" si="9"/>
        <v>6081469450</v>
      </c>
      <c r="G759" s="144">
        <f t="shared" si="9"/>
        <v>700223940</v>
      </c>
      <c r="H759" s="155">
        <f t="shared" si="9"/>
        <v>16376</v>
      </c>
    </row>
    <row r="760" spans="1:8" s="758" customFormat="1" ht="16.5" customHeight="1">
      <c r="A760" s="155">
        <v>12</v>
      </c>
      <c r="B760" s="156" t="s">
        <v>220</v>
      </c>
      <c r="C760" s="144">
        <f aca="true" t="shared" si="10" ref="C760:H760">C185</f>
        <v>238</v>
      </c>
      <c r="D760" s="740">
        <f t="shared" si="10"/>
        <v>11239.73</v>
      </c>
      <c r="E760" s="153">
        <f t="shared" si="10"/>
        <v>14739163</v>
      </c>
      <c r="F760" s="144">
        <f t="shared" si="10"/>
        <v>4485686015</v>
      </c>
      <c r="G760" s="144">
        <f t="shared" si="10"/>
        <v>755705049</v>
      </c>
      <c r="H760" s="155">
        <f t="shared" si="10"/>
        <v>2988</v>
      </c>
    </row>
    <row r="761" spans="1:8" s="758" customFormat="1" ht="16.5" customHeight="1">
      <c r="A761" s="155">
        <v>13</v>
      </c>
      <c r="B761" s="156" t="s">
        <v>221</v>
      </c>
      <c r="C761" s="144">
        <f aca="true" t="shared" si="11" ref="C761:H761">C193</f>
        <v>354</v>
      </c>
      <c r="D761" s="740">
        <f t="shared" si="11"/>
        <v>1169.511</v>
      </c>
      <c r="E761" s="153">
        <f t="shared" si="11"/>
        <v>1099700</v>
      </c>
      <c r="F761" s="144">
        <f t="shared" si="11"/>
        <v>1099700000</v>
      </c>
      <c r="G761" s="144">
        <f t="shared" si="11"/>
        <v>366911000</v>
      </c>
      <c r="H761" s="155">
        <f t="shared" si="11"/>
        <v>3540</v>
      </c>
    </row>
    <row r="762" spans="1:8" s="758" customFormat="1" ht="16.5" customHeight="1">
      <c r="A762" s="155">
        <v>14</v>
      </c>
      <c r="B762" s="156" t="s">
        <v>222</v>
      </c>
      <c r="C762" s="144">
        <f aca="true" t="shared" si="12" ref="C762:H762">C208</f>
        <v>562</v>
      </c>
      <c r="D762" s="740">
        <f t="shared" si="12"/>
        <v>1107.1534</v>
      </c>
      <c r="E762" s="153">
        <f t="shared" si="12"/>
        <v>720364</v>
      </c>
      <c r="F762" s="144">
        <f t="shared" si="12"/>
        <v>291489300</v>
      </c>
      <c r="G762" s="144">
        <f t="shared" si="12"/>
        <v>106911795</v>
      </c>
      <c r="H762" s="155">
        <f t="shared" si="12"/>
        <v>6827</v>
      </c>
    </row>
    <row r="763" spans="1:8" s="758" customFormat="1" ht="16.5" customHeight="1">
      <c r="A763" s="155">
        <v>15</v>
      </c>
      <c r="B763" s="156" t="s">
        <v>296</v>
      </c>
      <c r="C763" s="144">
        <f aca="true" t="shared" si="13" ref="C763:H763">C220</f>
        <v>220</v>
      </c>
      <c r="D763" s="740">
        <f t="shared" si="13"/>
        <v>251.39</v>
      </c>
      <c r="E763" s="144">
        <f t="shared" si="13"/>
        <v>4619472</v>
      </c>
      <c r="F763" s="144">
        <f t="shared" si="13"/>
        <v>1743281110</v>
      </c>
      <c r="G763" s="144">
        <f t="shared" si="13"/>
        <v>153711982</v>
      </c>
      <c r="H763" s="144">
        <f t="shared" si="13"/>
        <v>35</v>
      </c>
    </row>
    <row r="764" spans="1:8" s="758" customFormat="1" ht="16.5" customHeight="1">
      <c r="A764" s="155">
        <v>16</v>
      </c>
      <c r="B764" s="156" t="s">
        <v>223</v>
      </c>
      <c r="C764" s="144">
        <f aca="true" t="shared" si="14" ref="C764:H764">C244</f>
        <v>78</v>
      </c>
      <c r="D764" s="740">
        <f t="shared" si="14"/>
        <v>2683.7522</v>
      </c>
      <c r="E764" s="153">
        <f t="shared" si="14"/>
        <v>3593379.4999999995</v>
      </c>
      <c r="F764" s="144">
        <f t="shared" si="14"/>
        <v>1245288288</v>
      </c>
      <c r="G764" s="144">
        <f t="shared" si="14"/>
        <v>127693926</v>
      </c>
      <c r="H764" s="155">
        <f t="shared" si="14"/>
        <v>2081</v>
      </c>
    </row>
    <row r="765" spans="1:8" s="758" customFormat="1" ht="16.5" customHeight="1">
      <c r="A765" s="155">
        <v>17</v>
      </c>
      <c r="B765" s="759" t="s">
        <v>224</v>
      </c>
      <c r="C765" s="153">
        <f>SUM(C259)</f>
        <v>119</v>
      </c>
      <c r="D765" s="740">
        <f>SUM(D259)</f>
        <v>624.265</v>
      </c>
      <c r="E765" s="153">
        <f>SUM(E259)</f>
        <v>478858</v>
      </c>
      <c r="F765" s="153">
        <f>F259</f>
        <v>154067540</v>
      </c>
      <c r="G765" s="153">
        <f>G259</f>
        <v>86051652</v>
      </c>
      <c r="H765" s="155">
        <f>H259</f>
        <v>400</v>
      </c>
    </row>
    <row r="766" spans="1:8" s="758" customFormat="1" ht="16.5" customHeight="1">
      <c r="A766" s="155">
        <v>18</v>
      </c>
      <c r="B766" s="156" t="s">
        <v>225</v>
      </c>
      <c r="C766" s="144">
        <f aca="true" t="shared" si="15" ref="C766:H766">C270</f>
        <v>167</v>
      </c>
      <c r="D766" s="740">
        <f t="shared" si="15"/>
        <v>1861.46</v>
      </c>
      <c r="E766" s="153">
        <f t="shared" si="15"/>
        <v>1410410</v>
      </c>
      <c r="F766" s="144">
        <f t="shared" si="15"/>
        <v>1039752500</v>
      </c>
      <c r="G766" s="144">
        <f t="shared" si="15"/>
        <v>227220000</v>
      </c>
      <c r="H766" s="155">
        <f t="shared" si="15"/>
        <v>1700</v>
      </c>
    </row>
    <row r="767" spans="1:8" s="758" customFormat="1" ht="16.5" customHeight="1">
      <c r="A767" s="155">
        <v>19</v>
      </c>
      <c r="B767" s="156" t="s">
        <v>152</v>
      </c>
      <c r="C767" s="144">
        <f aca="true" t="shared" si="16" ref="C767:H767">C283</f>
        <v>142</v>
      </c>
      <c r="D767" s="740">
        <f t="shared" si="16"/>
        <v>758.2745</v>
      </c>
      <c r="E767" s="153">
        <f t="shared" si="16"/>
        <v>711743.22</v>
      </c>
      <c r="F767" s="144">
        <f t="shared" si="16"/>
        <v>727427816.87</v>
      </c>
      <c r="G767" s="144">
        <f t="shared" si="16"/>
        <v>194246854</v>
      </c>
      <c r="H767" s="155">
        <f t="shared" si="16"/>
        <v>1270</v>
      </c>
    </row>
    <row r="768" spans="1:8" s="758" customFormat="1" ht="16.5" customHeight="1">
      <c r="A768" s="155">
        <v>20</v>
      </c>
      <c r="B768" s="156" t="s">
        <v>104</v>
      </c>
      <c r="C768" s="144">
        <f aca="true" t="shared" si="17" ref="C768:H768">C296</f>
        <v>257</v>
      </c>
      <c r="D768" s="740">
        <f t="shared" si="17"/>
        <v>6462.467</v>
      </c>
      <c r="E768" s="153">
        <f t="shared" si="17"/>
        <v>4344089.21</v>
      </c>
      <c r="F768" s="144">
        <f t="shared" si="17"/>
        <v>866229280</v>
      </c>
      <c r="G768" s="144">
        <f t="shared" si="17"/>
        <v>323093000</v>
      </c>
      <c r="H768" s="155">
        <f t="shared" si="17"/>
        <v>2432</v>
      </c>
    </row>
    <row r="769" spans="1:8" s="758" customFormat="1" ht="16.5" customHeight="1">
      <c r="A769" s="155">
        <v>21</v>
      </c>
      <c r="B769" s="759" t="s">
        <v>226</v>
      </c>
      <c r="C769" s="144">
        <f aca="true" t="shared" si="18" ref="C769:H769">C306</f>
        <v>5</v>
      </c>
      <c r="D769" s="740">
        <f t="shared" si="18"/>
        <v>2923.38</v>
      </c>
      <c r="E769" s="153">
        <f t="shared" si="18"/>
        <v>4484025</v>
      </c>
      <c r="F769" s="153">
        <f t="shared" si="18"/>
        <v>3833841375</v>
      </c>
      <c r="G769" s="153">
        <f t="shared" si="18"/>
        <v>158183107</v>
      </c>
      <c r="H769" s="154">
        <f t="shared" si="18"/>
        <v>12</v>
      </c>
    </row>
    <row r="770" spans="1:8" s="758" customFormat="1" ht="16.5" customHeight="1">
      <c r="A770" s="155">
        <v>22</v>
      </c>
      <c r="B770" s="156" t="s">
        <v>153</v>
      </c>
      <c r="C770" s="760">
        <f aca="true" t="shared" si="19" ref="C770:H770">C326</f>
        <v>564</v>
      </c>
      <c r="D770" s="761">
        <f t="shared" si="19"/>
        <v>1996.8959999999997</v>
      </c>
      <c r="E770" s="160">
        <f t="shared" si="19"/>
        <v>3483076.435</v>
      </c>
      <c r="F770" s="760">
        <f t="shared" si="19"/>
        <v>1351956592.8</v>
      </c>
      <c r="G770" s="760">
        <f t="shared" si="19"/>
        <v>242367000</v>
      </c>
      <c r="H770" s="762">
        <f t="shared" si="19"/>
        <v>3955</v>
      </c>
    </row>
    <row r="771" spans="1:8" s="758" customFormat="1" ht="16.5" customHeight="1">
      <c r="A771" s="155">
        <v>23</v>
      </c>
      <c r="B771" s="156" t="s">
        <v>227</v>
      </c>
      <c r="C771" s="760">
        <f aca="true" t="shared" si="20" ref="C771:H771">C347</f>
        <v>840</v>
      </c>
      <c r="D771" s="761">
        <f t="shared" si="20"/>
        <v>1780.6096</v>
      </c>
      <c r="E771" s="160">
        <f t="shared" si="20"/>
        <v>18858200</v>
      </c>
      <c r="F771" s="760">
        <f t="shared" si="20"/>
        <v>1921359000</v>
      </c>
      <c r="G771" s="760">
        <f t="shared" si="20"/>
        <v>749193000</v>
      </c>
      <c r="H771" s="762">
        <f t="shared" si="20"/>
        <v>15040</v>
      </c>
    </row>
    <row r="772" spans="1:8" s="758" customFormat="1" ht="16.5" customHeight="1">
      <c r="A772" s="155">
        <v>24</v>
      </c>
      <c r="B772" s="156" t="s">
        <v>228</v>
      </c>
      <c r="C772" s="763">
        <f aca="true" t="shared" si="21" ref="C772:H772">C360</f>
        <v>592</v>
      </c>
      <c r="D772" s="764">
        <f t="shared" si="21"/>
        <v>43268.21000000001</v>
      </c>
      <c r="E772" s="169">
        <f t="shared" si="21"/>
        <v>5070223</v>
      </c>
      <c r="F772" s="763">
        <f t="shared" si="21"/>
        <v>5047759820</v>
      </c>
      <c r="G772" s="763">
        <f t="shared" si="21"/>
        <v>524716447</v>
      </c>
      <c r="H772" s="765">
        <f t="shared" si="21"/>
        <v>4605</v>
      </c>
    </row>
    <row r="773" spans="1:8" s="758" customFormat="1" ht="16.5" customHeight="1">
      <c r="A773" s="155">
        <v>25</v>
      </c>
      <c r="B773" s="156" t="s">
        <v>127</v>
      </c>
      <c r="C773" s="760">
        <f aca="true" t="shared" si="22" ref="C773:H773">C375</f>
        <v>132</v>
      </c>
      <c r="D773" s="761">
        <f t="shared" si="22"/>
        <v>3233.8250000000003</v>
      </c>
      <c r="E773" s="160">
        <f t="shared" si="22"/>
        <v>5306497</v>
      </c>
      <c r="F773" s="760">
        <f t="shared" si="22"/>
        <v>1854451970</v>
      </c>
      <c r="G773" s="760">
        <f t="shared" si="22"/>
        <v>164310000</v>
      </c>
      <c r="H773" s="762">
        <f t="shared" si="22"/>
        <v>4475</v>
      </c>
    </row>
    <row r="774" spans="1:8" s="758" customFormat="1" ht="16.5" customHeight="1">
      <c r="A774" s="155">
        <v>26</v>
      </c>
      <c r="B774" s="759" t="s">
        <v>229</v>
      </c>
      <c r="C774" s="760">
        <f aca="true" t="shared" si="23" ref="C774:H774">C394</f>
        <v>478</v>
      </c>
      <c r="D774" s="761">
        <f t="shared" si="23"/>
        <v>1017.1476</v>
      </c>
      <c r="E774" s="160">
        <f t="shared" si="23"/>
        <v>10144318</v>
      </c>
      <c r="F774" s="160">
        <f t="shared" si="23"/>
        <v>3097659100</v>
      </c>
      <c r="G774" s="160">
        <f t="shared" si="23"/>
        <v>718883000</v>
      </c>
      <c r="H774" s="762">
        <f t="shared" si="23"/>
        <v>4420</v>
      </c>
    </row>
    <row r="775" spans="1:8" s="758" customFormat="1" ht="16.5" customHeight="1">
      <c r="A775" s="155">
        <v>27</v>
      </c>
      <c r="B775" s="156" t="s">
        <v>230</v>
      </c>
      <c r="C775" s="760">
        <f aca="true" t="shared" si="24" ref="C775:H775">C408</f>
        <v>665</v>
      </c>
      <c r="D775" s="761">
        <f t="shared" si="24"/>
        <v>1674.6799999999998</v>
      </c>
      <c r="E775" s="160">
        <f t="shared" si="24"/>
        <v>14042002</v>
      </c>
      <c r="F775" s="760">
        <f t="shared" si="24"/>
        <v>2446394830</v>
      </c>
      <c r="G775" s="160">
        <f t="shared" si="24"/>
        <v>1088243000</v>
      </c>
      <c r="H775" s="766">
        <f t="shared" si="24"/>
        <v>20245</v>
      </c>
    </row>
    <row r="776" spans="1:8" s="758" customFormat="1" ht="16.5" customHeight="1">
      <c r="A776" s="155">
        <v>28</v>
      </c>
      <c r="B776" s="156" t="s">
        <v>231</v>
      </c>
      <c r="C776" s="760">
        <f aca="true" t="shared" si="25" ref="C776:H776">C426</f>
        <v>279</v>
      </c>
      <c r="D776" s="761">
        <f t="shared" si="25"/>
        <v>5135.944100000001</v>
      </c>
      <c r="E776" s="160">
        <f t="shared" si="25"/>
        <v>8887360</v>
      </c>
      <c r="F776" s="760">
        <f t="shared" si="25"/>
        <v>3066813310</v>
      </c>
      <c r="G776" s="760">
        <f t="shared" si="25"/>
        <v>249031000</v>
      </c>
      <c r="H776" s="762">
        <f t="shared" si="25"/>
        <v>23240</v>
      </c>
    </row>
    <row r="777" spans="1:8" s="758" customFormat="1" ht="16.5" customHeight="1">
      <c r="A777" s="155">
        <v>29</v>
      </c>
      <c r="B777" s="156" t="s">
        <v>232</v>
      </c>
      <c r="C777" s="144">
        <f aca="true" t="shared" si="26" ref="C777:H777">C440</f>
        <v>89</v>
      </c>
      <c r="D777" s="740">
        <f t="shared" si="26"/>
        <v>237.33999999999997</v>
      </c>
      <c r="E777" s="153">
        <f t="shared" si="26"/>
        <v>5518641</v>
      </c>
      <c r="F777" s="144">
        <f t="shared" si="26"/>
        <v>1164975450</v>
      </c>
      <c r="G777" s="144">
        <f t="shared" si="26"/>
        <v>132265000</v>
      </c>
      <c r="H777" s="155">
        <f t="shared" si="26"/>
        <v>273</v>
      </c>
    </row>
    <row r="778" spans="1:8" s="758" customFormat="1" ht="16.5" customHeight="1">
      <c r="A778" s="155">
        <v>30</v>
      </c>
      <c r="B778" s="156" t="s">
        <v>87</v>
      </c>
      <c r="C778" s="144">
        <f aca="true" t="shared" si="27" ref="C778:H778">C461</f>
        <v>334</v>
      </c>
      <c r="D778" s="740">
        <f t="shared" si="27"/>
        <v>3306.8229</v>
      </c>
      <c r="E778" s="153">
        <f t="shared" si="27"/>
        <v>6759600.180000001</v>
      </c>
      <c r="F778" s="144">
        <f t="shared" si="27"/>
        <v>967662831.67</v>
      </c>
      <c r="G778" s="144">
        <f t="shared" si="27"/>
        <v>314060000</v>
      </c>
      <c r="H778" s="155">
        <f t="shared" si="27"/>
        <v>1201</v>
      </c>
    </row>
    <row r="779" spans="1:8" s="758" customFormat="1" ht="16.5" customHeight="1">
      <c r="A779" s="155">
        <v>31</v>
      </c>
      <c r="B779" s="156" t="s">
        <v>233</v>
      </c>
      <c r="C779" s="144">
        <f aca="true" t="shared" si="28" ref="C779:H779">C470</f>
        <v>159</v>
      </c>
      <c r="D779" s="740">
        <f t="shared" si="28"/>
        <v>159.05</v>
      </c>
      <c r="E779" s="153">
        <f t="shared" si="28"/>
        <v>831328</v>
      </c>
      <c r="F779" s="144">
        <f t="shared" si="28"/>
        <v>4975033900</v>
      </c>
      <c r="G779" s="144">
        <f t="shared" si="28"/>
        <v>303703000</v>
      </c>
      <c r="H779" s="155">
        <f t="shared" si="28"/>
        <v>12250</v>
      </c>
    </row>
    <row r="780" spans="1:8" s="758" customFormat="1" ht="16.5" customHeight="1">
      <c r="A780" s="155">
        <v>32</v>
      </c>
      <c r="B780" s="767" t="s">
        <v>234</v>
      </c>
      <c r="C780" s="144">
        <f aca="true" t="shared" si="29" ref="C780:H780">C485</f>
        <v>507</v>
      </c>
      <c r="D780" s="740">
        <f t="shared" si="29"/>
        <v>3142.0186000000003</v>
      </c>
      <c r="E780" s="153">
        <f t="shared" si="29"/>
        <v>5369667.71</v>
      </c>
      <c r="F780" s="144">
        <f t="shared" si="29"/>
        <v>1399773288</v>
      </c>
      <c r="G780" s="144">
        <f t="shared" si="29"/>
        <v>464429000</v>
      </c>
      <c r="H780" s="155">
        <f t="shared" si="29"/>
        <v>14314</v>
      </c>
    </row>
    <row r="781" spans="1:8" s="758" customFormat="1" ht="16.5" customHeight="1">
      <c r="A781" s="155">
        <v>33</v>
      </c>
      <c r="B781" s="759" t="s">
        <v>235</v>
      </c>
      <c r="C781" s="144">
        <f>C501</f>
        <v>425</v>
      </c>
      <c r="D781" s="740">
        <f>D501</f>
        <v>982.5137000000001</v>
      </c>
      <c r="E781" s="153">
        <f>E501</f>
        <v>7914755</v>
      </c>
      <c r="F781" s="153">
        <f>F501</f>
        <v>1970173920</v>
      </c>
      <c r="G781" s="153">
        <f>G501</f>
        <v>299340000</v>
      </c>
      <c r="H781" s="155">
        <f>H501</f>
        <v>0</v>
      </c>
    </row>
    <row r="782" spans="1:8" s="758" customFormat="1" ht="16.5" customHeight="1">
      <c r="A782" s="155">
        <v>34</v>
      </c>
      <c r="B782" s="156" t="s">
        <v>107</v>
      </c>
      <c r="C782" s="144">
        <f>C518</f>
        <v>74</v>
      </c>
      <c r="D782" s="144">
        <f>D518</f>
        <v>435.23</v>
      </c>
      <c r="E782" s="144">
        <f>E518</f>
        <v>6631271.035</v>
      </c>
      <c r="F782" s="144">
        <f>F518</f>
        <v>837720097.02</v>
      </c>
      <c r="G782" s="144">
        <f>G518</f>
        <v>111911619</v>
      </c>
      <c r="H782" s="144">
        <f>H518</f>
        <v>3255</v>
      </c>
    </row>
    <row r="783" spans="1:8" s="758" customFormat="1" ht="16.5" customHeight="1">
      <c r="A783" s="155">
        <v>35</v>
      </c>
      <c r="B783" s="156" t="s">
        <v>110</v>
      </c>
      <c r="C783" s="144">
        <f aca="true" t="shared" si="30" ref="C783:H783">C535</f>
        <v>123</v>
      </c>
      <c r="D783" s="740">
        <f t="shared" si="30"/>
        <v>1948.1558</v>
      </c>
      <c r="E783" s="144">
        <f t="shared" si="30"/>
        <v>406025.71499999997</v>
      </c>
      <c r="F783" s="144">
        <f t="shared" si="30"/>
        <v>236502947.5</v>
      </c>
      <c r="G783" s="144">
        <f t="shared" si="30"/>
        <v>130218000</v>
      </c>
      <c r="H783" s="144">
        <f t="shared" si="30"/>
        <v>379</v>
      </c>
    </row>
    <row r="784" spans="1:8" s="758" customFormat="1" ht="16.5" customHeight="1">
      <c r="A784" s="155">
        <v>36</v>
      </c>
      <c r="B784" s="156" t="s">
        <v>236</v>
      </c>
      <c r="C784" s="144">
        <f aca="true" t="shared" si="31" ref="C784:H784">C546</f>
        <v>721</v>
      </c>
      <c r="D784" s="740">
        <f t="shared" si="31"/>
        <v>1382.7</v>
      </c>
      <c r="E784" s="153">
        <f t="shared" si="31"/>
        <v>4937766</v>
      </c>
      <c r="F784" s="144">
        <f t="shared" si="31"/>
        <v>5469087080</v>
      </c>
      <c r="G784" s="144">
        <f t="shared" si="31"/>
        <v>1152966000</v>
      </c>
      <c r="H784" s="155">
        <f t="shared" si="31"/>
        <v>8947</v>
      </c>
    </row>
    <row r="785" spans="1:8" s="758" customFormat="1" ht="16.5" customHeight="1">
      <c r="A785" s="155">
        <v>37</v>
      </c>
      <c r="B785" s="156" t="s">
        <v>237</v>
      </c>
      <c r="C785" s="144">
        <f aca="true" t="shared" si="32" ref="C785:H785">C562</f>
        <v>636</v>
      </c>
      <c r="D785" s="740">
        <f t="shared" si="32"/>
        <v>3687.09</v>
      </c>
      <c r="E785" s="153">
        <f t="shared" si="32"/>
        <v>2224072.75</v>
      </c>
      <c r="F785" s="144">
        <f t="shared" si="32"/>
        <v>1300782276</v>
      </c>
      <c r="G785" s="144">
        <f t="shared" si="32"/>
        <v>251069000</v>
      </c>
      <c r="H785" s="155">
        <f t="shared" si="32"/>
        <v>12612</v>
      </c>
    </row>
    <row r="786" spans="1:8" s="758" customFormat="1" ht="16.5" customHeight="1">
      <c r="A786" s="155">
        <v>38</v>
      </c>
      <c r="B786" s="156" t="s">
        <v>238</v>
      </c>
      <c r="C786" s="144">
        <f aca="true" t="shared" si="33" ref="C786:H786">C573</f>
        <v>60</v>
      </c>
      <c r="D786" s="740">
        <f t="shared" si="33"/>
        <v>1502.82</v>
      </c>
      <c r="E786" s="153">
        <f t="shared" si="33"/>
        <v>1818311.56</v>
      </c>
      <c r="F786" s="144">
        <f t="shared" si="33"/>
        <v>2994921652</v>
      </c>
      <c r="G786" s="144">
        <f t="shared" si="33"/>
        <v>558578000</v>
      </c>
      <c r="H786" s="155">
        <f t="shared" si="33"/>
        <v>72</v>
      </c>
    </row>
    <row r="787" spans="1:8" s="758" customFormat="1" ht="16.5" customHeight="1">
      <c r="A787" s="155">
        <v>39</v>
      </c>
      <c r="B787" s="156" t="s">
        <v>126</v>
      </c>
      <c r="C787" s="144">
        <f aca="true" t="shared" si="34" ref="C787:H787">C584</f>
        <v>214</v>
      </c>
      <c r="D787" s="740">
        <f t="shared" si="34"/>
        <v>823.8380000000001</v>
      </c>
      <c r="E787" s="153">
        <f t="shared" si="34"/>
        <v>819034.468</v>
      </c>
      <c r="F787" s="144">
        <f t="shared" si="34"/>
        <v>973750763.8</v>
      </c>
      <c r="G787" s="144">
        <f t="shared" si="34"/>
        <v>160352960</v>
      </c>
      <c r="H787" s="155">
        <f t="shared" si="34"/>
        <v>1440</v>
      </c>
    </row>
    <row r="788" spans="1:8" s="758" customFormat="1" ht="16.5" customHeight="1">
      <c r="A788" s="155">
        <v>40</v>
      </c>
      <c r="B788" s="156" t="s">
        <v>298</v>
      </c>
      <c r="C788" s="144">
        <f aca="true" t="shared" si="35" ref="C788:H788">C598</f>
        <v>230</v>
      </c>
      <c r="D788" s="740">
        <f t="shared" si="35"/>
        <v>1918.1740000000002</v>
      </c>
      <c r="E788" s="144">
        <f t="shared" si="35"/>
        <v>8147951.711</v>
      </c>
      <c r="F788" s="144">
        <f t="shared" si="35"/>
        <v>331249473.191</v>
      </c>
      <c r="G788" s="144">
        <f t="shared" si="35"/>
        <v>237356000</v>
      </c>
      <c r="H788" s="144">
        <f t="shared" si="35"/>
        <v>3924</v>
      </c>
    </row>
    <row r="789" spans="1:8" s="758" customFormat="1" ht="16.5" customHeight="1">
      <c r="A789" s="155">
        <v>41</v>
      </c>
      <c r="B789" s="759" t="s">
        <v>239</v>
      </c>
      <c r="C789" s="144">
        <f aca="true" t="shared" si="36" ref="C789:H789">C626</f>
        <v>139</v>
      </c>
      <c r="D789" s="740">
        <f t="shared" si="36"/>
        <v>3851.9284000000002</v>
      </c>
      <c r="E789" s="153">
        <f t="shared" si="36"/>
        <v>2785617</v>
      </c>
      <c r="F789" s="153">
        <f t="shared" si="36"/>
        <v>835685100</v>
      </c>
      <c r="G789" s="153">
        <f t="shared" si="36"/>
        <v>332631000</v>
      </c>
      <c r="H789" s="155">
        <f t="shared" si="36"/>
        <v>2400</v>
      </c>
    </row>
    <row r="790" spans="1:8" s="758" customFormat="1" ht="16.5" customHeight="1">
      <c r="A790" s="155">
        <v>42</v>
      </c>
      <c r="B790" s="759" t="s">
        <v>297</v>
      </c>
      <c r="C790" s="144">
        <f aca="true" t="shared" si="37" ref="C790:H790">C642</f>
        <v>265</v>
      </c>
      <c r="D790" s="740">
        <f t="shared" si="37"/>
        <v>2892.43</v>
      </c>
      <c r="E790" s="144">
        <f t="shared" si="37"/>
        <v>2589996</v>
      </c>
      <c r="F790" s="144">
        <f t="shared" si="37"/>
        <v>2571042190</v>
      </c>
      <c r="G790" s="144">
        <f t="shared" si="37"/>
        <v>464478070</v>
      </c>
      <c r="H790" s="144">
        <f t="shared" si="37"/>
        <v>1757</v>
      </c>
    </row>
    <row r="791" spans="1:8" s="758" customFormat="1" ht="16.5" customHeight="1">
      <c r="A791" s="155">
        <v>43</v>
      </c>
      <c r="B791" s="156" t="s">
        <v>240</v>
      </c>
      <c r="C791" s="144">
        <f aca="true" t="shared" si="38" ref="C791:H791">C661</f>
        <v>198</v>
      </c>
      <c r="D791" s="740">
        <f t="shared" si="38"/>
        <v>1069.1788999999999</v>
      </c>
      <c r="E791" s="153">
        <f t="shared" si="38"/>
        <v>1291397.415</v>
      </c>
      <c r="F791" s="144">
        <f t="shared" si="38"/>
        <v>379874333</v>
      </c>
      <c r="G791" s="144">
        <f t="shared" si="38"/>
        <v>171249412</v>
      </c>
      <c r="H791" s="155">
        <f t="shared" si="38"/>
        <v>425</v>
      </c>
    </row>
    <row r="792" spans="1:8" s="758" customFormat="1" ht="16.5" customHeight="1">
      <c r="A792" s="155">
        <v>44</v>
      </c>
      <c r="B792" s="156" t="s">
        <v>241</v>
      </c>
      <c r="C792" s="144">
        <f aca="true" t="shared" si="39" ref="C792:H792">C677</f>
        <v>291</v>
      </c>
      <c r="D792" s="740">
        <f t="shared" si="39"/>
        <v>643.66</v>
      </c>
      <c r="E792" s="153">
        <f t="shared" si="39"/>
        <v>2766695</v>
      </c>
      <c r="F792" s="144">
        <f t="shared" si="39"/>
        <v>1337151200</v>
      </c>
      <c r="G792" s="144">
        <f t="shared" si="39"/>
        <v>286753000</v>
      </c>
      <c r="H792" s="155">
        <f t="shared" si="39"/>
        <v>6501</v>
      </c>
    </row>
    <row r="793" spans="1:8" s="758" customFormat="1" ht="16.5" customHeight="1">
      <c r="A793" s="155">
        <v>45</v>
      </c>
      <c r="B793" s="156" t="s">
        <v>242</v>
      </c>
      <c r="C793" s="144">
        <f aca="true" t="shared" si="40" ref="C793:H793">C693</f>
        <v>391</v>
      </c>
      <c r="D793" s="740">
        <f t="shared" si="40"/>
        <v>20638.03</v>
      </c>
      <c r="E793" s="153">
        <f t="shared" si="40"/>
        <v>19035490</v>
      </c>
      <c r="F793" s="144">
        <f t="shared" si="40"/>
        <v>5811873000</v>
      </c>
      <c r="G793" s="144">
        <f t="shared" si="40"/>
        <v>526564000</v>
      </c>
      <c r="H793" s="155">
        <f t="shared" si="40"/>
        <v>4850</v>
      </c>
    </row>
    <row r="794" spans="1:8" s="758" customFormat="1" ht="16.5" customHeight="1">
      <c r="A794" s="155">
        <v>46</v>
      </c>
      <c r="B794" s="156" t="s">
        <v>98</v>
      </c>
      <c r="C794" s="144">
        <f aca="true" t="shared" si="41" ref="C794:H794">C613</f>
        <v>62</v>
      </c>
      <c r="D794" s="740">
        <f t="shared" si="41"/>
        <v>890.787</v>
      </c>
      <c r="E794" s="153">
        <f t="shared" si="41"/>
        <v>329812</v>
      </c>
      <c r="F794" s="144">
        <f t="shared" si="41"/>
        <v>333140800</v>
      </c>
      <c r="G794" s="144">
        <f t="shared" si="41"/>
        <v>52462000</v>
      </c>
      <c r="H794" s="155">
        <f t="shared" si="41"/>
        <v>987</v>
      </c>
    </row>
    <row r="795" spans="1:8" s="758" customFormat="1" ht="16.5" customHeight="1">
      <c r="A795" s="155">
        <v>47</v>
      </c>
      <c r="B795" s="156" t="s">
        <v>177</v>
      </c>
      <c r="C795" s="144">
        <f aca="true" t="shared" si="42" ref="C795:H795">C702</f>
        <v>13</v>
      </c>
      <c r="D795" s="740">
        <f t="shared" si="42"/>
        <v>929.75</v>
      </c>
      <c r="E795" s="153">
        <f t="shared" si="42"/>
        <v>5071509.59</v>
      </c>
      <c r="F795" s="144">
        <f t="shared" si="42"/>
        <v>4192686225</v>
      </c>
      <c r="G795" s="144">
        <f t="shared" si="42"/>
        <v>215598000</v>
      </c>
      <c r="H795" s="155">
        <f t="shared" si="42"/>
        <v>138</v>
      </c>
    </row>
    <row r="796" spans="1:8" s="758" customFormat="1" ht="16.5" customHeight="1">
      <c r="A796" s="155">
        <v>48</v>
      </c>
      <c r="B796" s="156" t="s">
        <v>115</v>
      </c>
      <c r="C796" s="760">
        <f aca="true" t="shared" si="43" ref="C796:H796">C717</f>
        <v>157</v>
      </c>
      <c r="D796" s="761">
        <f t="shared" si="43"/>
        <v>430.62750000000005</v>
      </c>
      <c r="E796" s="160">
        <f t="shared" si="43"/>
        <v>6205622</v>
      </c>
      <c r="F796" s="760">
        <f t="shared" si="43"/>
        <v>365773350</v>
      </c>
      <c r="G796" s="760">
        <f t="shared" si="43"/>
        <v>601612000</v>
      </c>
      <c r="H796" s="762">
        <f t="shared" si="43"/>
        <v>1923</v>
      </c>
    </row>
    <row r="797" spans="1:8" s="758" customFormat="1" ht="16.5" customHeight="1">
      <c r="A797" s="155">
        <v>49</v>
      </c>
      <c r="B797" s="156" t="s">
        <v>243</v>
      </c>
      <c r="C797" s="763">
        <f>C741</f>
        <v>463</v>
      </c>
      <c r="D797" s="764">
        <f>D741</f>
        <v>4443.7029999999995</v>
      </c>
      <c r="E797" s="169">
        <f>E741</f>
        <v>3574731.8</v>
      </c>
      <c r="F797" s="763">
        <f>F741</f>
        <v>1974621306</v>
      </c>
      <c r="G797" s="763">
        <f>G741</f>
        <v>356610415</v>
      </c>
      <c r="H797" s="765">
        <f>H741</f>
        <v>2245</v>
      </c>
    </row>
    <row r="798" spans="1:8" ht="16.5" customHeight="1">
      <c r="A798" s="885" t="s">
        <v>244</v>
      </c>
      <c r="B798" s="886"/>
      <c r="C798" s="756">
        <f aca="true" t="shared" si="44" ref="C798:H798">SUM(C749:C797)</f>
        <v>15318</v>
      </c>
      <c r="D798" s="757">
        <f>SUM(D749:D797)</f>
        <v>178385.7939</v>
      </c>
      <c r="E798" s="756">
        <f t="shared" si="44"/>
        <v>285493436.209</v>
      </c>
      <c r="F798" s="756">
        <f>SUM(F749:F797)</f>
        <v>100990285032.851</v>
      </c>
      <c r="G798" s="756">
        <f>SUM(G749:G797)</f>
        <v>17073242432</v>
      </c>
      <c r="H798" s="756">
        <f t="shared" si="44"/>
        <v>238817</v>
      </c>
    </row>
    <row r="799" spans="1:8" ht="15.75">
      <c r="A799" s="112"/>
      <c r="C799" s="72"/>
      <c r="D799" s="113"/>
      <c r="E799" s="113"/>
      <c r="F799" s="100"/>
      <c r="G799" s="100"/>
      <c r="H799" s="75"/>
    </row>
    <row r="800" spans="1:8" ht="15.75">
      <c r="A800" s="112"/>
      <c r="B800" s="72"/>
      <c r="C800" s="72"/>
      <c r="D800" s="113"/>
      <c r="E800" s="113"/>
      <c r="F800" s="100"/>
      <c r="G800" s="100"/>
      <c r="H800" s="75"/>
    </row>
  </sheetData>
  <sheetProtection sheet="1" objects="1" scenarios="1"/>
  <mergeCells count="257">
    <mergeCell ref="A645:H645"/>
    <mergeCell ref="A664:H664"/>
    <mergeCell ref="A601:A602"/>
    <mergeCell ref="C601:C602"/>
    <mergeCell ref="A549:A550"/>
    <mergeCell ref="C549:C550"/>
    <mergeCell ref="A565:A566"/>
    <mergeCell ref="C565:C566"/>
    <mergeCell ref="A521:A522"/>
    <mergeCell ref="C521:C522"/>
    <mergeCell ref="A587:A588"/>
    <mergeCell ref="C587:C588"/>
    <mergeCell ref="A538:A539"/>
    <mergeCell ref="B521:B522"/>
    <mergeCell ref="A535:B535"/>
    <mergeCell ref="B538:B539"/>
    <mergeCell ref="A546:B546"/>
    <mergeCell ref="B549:B550"/>
    <mergeCell ref="A562:B562"/>
    <mergeCell ref="B565:B566"/>
    <mergeCell ref="A573:B573"/>
    <mergeCell ref="B576:B577"/>
    <mergeCell ref="A575:H575"/>
    <mergeCell ref="A564:H564"/>
    <mergeCell ref="A79:A80"/>
    <mergeCell ref="B79:B80"/>
    <mergeCell ref="C79:C80"/>
    <mergeCell ref="A195:H195"/>
    <mergeCell ref="A187:H187"/>
    <mergeCell ref="C363:C364"/>
    <mergeCell ref="A378:A379"/>
    <mergeCell ref="C378:C379"/>
    <mergeCell ref="A329:A330"/>
    <mergeCell ref="C329:C330"/>
    <mergeCell ref="A349:H349"/>
    <mergeCell ref="A362:H362"/>
    <mergeCell ref="A363:A364"/>
    <mergeCell ref="A273:A274"/>
    <mergeCell ref="C273:C274"/>
    <mergeCell ref="A196:A197"/>
    <mergeCell ref="C196:C197"/>
    <mergeCell ref="A224:A225"/>
    <mergeCell ref="C224:C225"/>
    <mergeCell ref="A171:A172"/>
    <mergeCell ref="C171:C172"/>
    <mergeCell ref="A188:A189"/>
    <mergeCell ref="C188:C189"/>
    <mergeCell ref="A680:A681"/>
    <mergeCell ref="C680:C681"/>
    <mergeCell ref="A617:A618"/>
    <mergeCell ref="A397:A398"/>
    <mergeCell ref="C397:C398"/>
    <mergeCell ref="A411:A412"/>
    <mergeCell ref="C411:C412"/>
    <mergeCell ref="A464:A465"/>
    <mergeCell ref="C747:C748"/>
    <mergeCell ref="A704:H704"/>
    <mergeCell ref="A576:A577"/>
    <mergeCell ref="C576:C577"/>
    <mergeCell ref="A488:A489"/>
    <mergeCell ref="C488:C489"/>
    <mergeCell ref="A504:A505"/>
    <mergeCell ref="C504:C505"/>
    <mergeCell ref="A443:A444"/>
    <mergeCell ref="A429:A430"/>
    <mergeCell ref="C429:C430"/>
    <mergeCell ref="A472:H472"/>
    <mergeCell ref="C464:C465"/>
    <mergeCell ref="A473:A474"/>
    <mergeCell ref="C473:C474"/>
    <mergeCell ref="A520:H520"/>
    <mergeCell ref="C19:C20"/>
    <mergeCell ref="A34:A35"/>
    <mergeCell ref="B34:B35"/>
    <mergeCell ref="C34:C35"/>
    <mergeCell ref="A1:H1"/>
    <mergeCell ref="A2:H2"/>
    <mergeCell ref="A3:H3"/>
    <mergeCell ref="A6:A7"/>
    <mergeCell ref="B6:B7"/>
    <mergeCell ref="C6:C7"/>
    <mergeCell ref="A5:H5"/>
    <mergeCell ref="A18:H18"/>
    <mergeCell ref="A33:H33"/>
    <mergeCell ref="A308:H308"/>
    <mergeCell ref="A328:H328"/>
    <mergeCell ref="C64:C65"/>
    <mergeCell ref="A108:A109"/>
    <mergeCell ref="B108:B109"/>
    <mergeCell ref="C108:C109"/>
    <mergeCell ref="G163:G164"/>
    <mergeCell ref="H163:H164"/>
    <mergeCell ref="A170:H170"/>
    <mergeCell ref="A272:H272"/>
    <mergeCell ref="A261:H261"/>
    <mergeCell ref="A147:H147"/>
    <mergeCell ref="A138:H138"/>
    <mergeCell ref="A124:H124"/>
    <mergeCell ref="A139:A140"/>
    <mergeCell ref="B139:B140"/>
    <mergeCell ref="C139:C140"/>
    <mergeCell ref="A148:A149"/>
    <mergeCell ref="B148:B149"/>
    <mergeCell ref="C148:C149"/>
    <mergeCell ref="A92:A93"/>
    <mergeCell ref="B92:B93"/>
    <mergeCell ref="C92:C93"/>
    <mergeCell ref="A212:A213"/>
    <mergeCell ref="A283:B283"/>
    <mergeCell ref="A296:B296"/>
    <mergeCell ref="A306:B306"/>
    <mergeCell ref="A326:B326"/>
    <mergeCell ref="A347:B347"/>
    <mergeCell ref="A719:H719"/>
    <mergeCell ref="A743:H743"/>
    <mergeCell ref="A744:H744"/>
    <mergeCell ref="A745:H745"/>
    <mergeCell ref="A600:H600"/>
    <mergeCell ref="A286:A287"/>
    <mergeCell ref="C286:C287"/>
    <mergeCell ref="A285:H285"/>
    <mergeCell ref="A350:A351"/>
    <mergeCell ref="C350:C351"/>
    <mergeCell ref="A299:A300"/>
    <mergeCell ref="C299:C300"/>
    <mergeCell ref="A309:A310"/>
    <mergeCell ref="C309:C310"/>
    <mergeCell ref="C443:C444"/>
    <mergeCell ref="A442:H442"/>
    <mergeCell ref="A487:H487"/>
    <mergeCell ref="A503:H503"/>
    <mergeCell ref="A298:H298"/>
    <mergeCell ref="A145:B145"/>
    <mergeCell ref="A168:B168"/>
    <mergeCell ref="A185:B185"/>
    <mergeCell ref="A193:B193"/>
    <mergeCell ref="A208:B208"/>
    <mergeCell ref="A220:B220"/>
    <mergeCell ref="A244:B244"/>
    <mergeCell ref="A259:B259"/>
    <mergeCell ref="A270:B270"/>
    <mergeCell ref="A247:H247"/>
    <mergeCell ref="A223:H223"/>
    <mergeCell ref="A248:A249"/>
    <mergeCell ref="C248:C249"/>
    <mergeCell ref="A262:A263"/>
    <mergeCell ref="C262:C263"/>
    <mergeCell ref="A211:H211"/>
    <mergeCell ref="C212:C213"/>
    <mergeCell ref="A16:B16"/>
    <mergeCell ref="A31:B31"/>
    <mergeCell ref="A48:B48"/>
    <mergeCell ref="A61:B61"/>
    <mergeCell ref="A75:B75"/>
    <mergeCell ref="A88:B88"/>
    <mergeCell ref="A105:B105"/>
    <mergeCell ref="A121:B121"/>
    <mergeCell ref="A136:B136"/>
    <mergeCell ref="A51:A52"/>
    <mergeCell ref="B51:B52"/>
    <mergeCell ref="A19:A20"/>
    <mergeCell ref="B19:B20"/>
    <mergeCell ref="A50:H50"/>
    <mergeCell ref="A63:H63"/>
    <mergeCell ref="A78:H78"/>
    <mergeCell ref="A91:H91"/>
    <mergeCell ref="A107:H107"/>
    <mergeCell ref="C51:C52"/>
    <mergeCell ref="A64:A65"/>
    <mergeCell ref="B64:B65"/>
    <mergeCell ref="A125:A126"/>
    <mergeCell ref="B125:B126"/>
    <mergeCell ref="C125:C126"/>
    <mergeCell ref="A360:B360"/>
    <mergeCell ref="A375:B375"/>
    <mergeCell ref="A394:B394"/>
    <mergeCell ref="A408:B408"/>
    <mergeCell ref="A426:B426"/>
    <mergeCell ref="A440:B440"/>
    <mergeCell ref="B443:B444"/>
    <mergeCell ref="B429:B430"/>
    <mergeCell ref="B411:B412"/>
    <mergeCell ref="A396:H396"/>
    <mergeCell ref="A410:H410"/>
    <mergeCell ref="A428:H428"/>
    <mergeCell ref="A377:H377"/>
    <mergeCell ref="A461:B461"/>
    <mergeCell ref="A470:B470"/>
    <mergeCell ref="B464:B465"/>
    <mergeCell ref="B473:B474"/>
    <mergeCell ref="A485:B485"/>
    <mergeCell ref="B488:B489"/>
    <mergeCell ref="A501:B501"/>
    <mergeCell ref="B504:B505"/>
    <mergeCell ref="A518:B518"/>
    <mergeCell ref="A463:H463"/>
    <mergeCell ref="A584:B584"/>
    <mergeCell ref="B587:B588"/>
    <mergeCell ref="A598:B598"/>
    <mergeCell ref="B601:B602"/>
    <mergeCell ref="A613:B613"/>
    <mergeCell ref="B617:B618"/>
    <mergeCell ref="A626:B626"/>
    <mergeCell ref="B630:B631"/>
    <mergeCell ref="A642:B642"/>
    <mergeCell ref="A586:H586"/>
    <mergeCell ref="A630:A631"/>
    <mergeCell ref="C630:C631"/>
    <mergeCell ref="C617:C618"/>
    <mergeCell ref="A798:B798"/>
    <mergeCell ref="B188:B189"/>
    <mergeCell ref="B171:B172"/>
    <mergeCell ref="B196:B197"/>
    <mergeCell ref="B212:B213"/>
    <mergeCell ref="B224:B225"/>
    <mergeCell ref="B248:B249"/>
    <mergeCell ref="B262:B263"/>
    <mergeCell ref="B273:B274"/>
    <mergeCell ref="B286:B287"/>
    <mergeCell ref="B299:B300"/>
    <mergeCell ref="B309:B310"/>
    <mergeCell ref="B329:B330"/>
    <mergeCell ref="B350:B351"/>
    <mergeCell ref="B363:B364"/>
    <mergeCell ref="B378:B379"/>
    <mergeCell ref="B397:B398"/>
    <mergeCell ref="B646:B647"/>
    <mergeCell ref="A548:H548"/>
    <mergeCell ref="A537:H537"/>
    <mergeCell ref="C538:C539"/>
    <mergeCell ref="A677:B677"/>
    <mergeCell ref="A693:B693"/>
    <mergeCell ref="B696:B697"/>
    <mergeCell ref="A661:B661"/>
    <mergeCell ref="B665:B666"/>
    <mergeCell ref="B680:B681"/>
    <mergeCell ref="C646:C647"/>
    <mergeCell ref="A616:H616"/>
    <mergeCell ref="A629:H629"/>
    <mergeCell ref="A717:B717"/>
    <mergeCell ref="B720:B721"/>
    <mergeCell ref="B747:B748"/>
    <mergeCell ref="A702:B702"/>
    <mergeCell ref="B705:B706"/>
    <mergeCell ref="A695:H695"/>
    <mergeCell ref="A679:H679"/>
    <mergeCell ref="A646:A647"/>
    <mergeCell ref="A741:B741"/>
    <mergeCell ref="A747:A748"/>
    <mergeCell ref="A720:A721"/>
    <mergeCell ref="C720:C721"/>
    <mergeCell ref="A696:A697"/>
    <mergeCell ref="C696:C697"/>
    <mergeCell ref="A705:A706"/>
    <mergeCell ref="C705:C706"/>
    <mergeCell ref="A665:A666"/>
    <mergeCell ref="C665:C666"/>
  </mergeCells>
  <printOptions/>
  <pageMargins left="0.7" right="0.7" top="0.75" bottom="0.75" header="0.3" footer="0.3"/>
  <pageSetup horizontalDpi="600" verticalDpi="600" orientation="portrait" scale="74" r:id="rId2"/>
  <rowBreaks count="1" manualBreakCount="1">
    <brk id="742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0"/>
  <sheetViews>
    <sheetView zoomScalePageLayoutView="0" workbookViewId="0" topLeftCell="D186">
      <selection activeCell="D206" sqref="D206"/>
    </sheetView>
  </sheetViews>
  <sheetFormatPr defaultColWidth="9.140625" defaultRowHeight="15"/>
  <cols>
    <col min="1" max="1" width="7.28125" style="92" customWidth="1"/>
    <col min="2" max="2" width="20.8515625" style="92" bestFit="1" customWidth="1"/>
    <col min="3" max="3" width="9.421875" style="92" customWidth="1"/>
    <col min="4" max="4" width="18.8515625" style="92" customWidth="1"/>
    <col min="5" max="5" width="16.28125" style="92" customWidth="1"/>
    <col min="6" max="6" width="18.28125" style="92" customWidth="1"/>
    <col min="7" max="7" width="16.421875" style="92" customWidth="1"/>
    <col min="8" max="8" width="14.7109375" style="92" customWidth="1"/>
    <col min="9" max="16384" width="9.140625" style="92" customWidth="1"/>
  </cols>
  <sheetData>
    <row r="1" spans="1:8" ht="30.75">
      <c r="A1" s="933" t="s">
        <v>0</v>
      </c>
      <c r="B1" s="933"/>
      <c r="C1" s="933"/>
      <c r="D1" s="933"/>
      <c r="E1" s="933"/>
      <c r="F1" s="933"/>
      <c r="G1" s="933"/>
      <c r="H1" s="933"/>
    </row>
    <row r="2" spans="1:8" ht="25.5">
      <c r="A2" s="934" t="s">
        <v>245</v>
      </c>
      <c r="B2" s="934"/>
      <c r="C2" s="934"/>
      <c r="D2" s="934"/>
      <c r="E2" s="934"/>
      <c r="F2" s="934"/>
      <c r="G2" s="934"/>
      <c r="H2" s="934"/>
    </row>
    <row r="3" spans="1:8" ht="22.5">
      <c r="A3" s="935" t="s">
        <v>303</v>
      </c>
      <c r="B3" s="935"/>
      <c r="C3" s="935"/>
      <c r="D3" s="935"/>
      <c r="E3" s="935"/>
      <c r="F3" s="935"/>
      <c r="G3" s="935"/>
      <c r="H3" s="935"/>
    </row>
    <row r="4" spans="1:8" ht="15">
      <c r="A4" s="123"/>
      <c r="B4" s="123"/>
      <c r="C4" s="123"/>
      <c r="D4" s="123"/>
      <c r="E4" s="123"/>
      <c r="F4" s="123"/>
      <c r="G4" s="123"/>
      <c r="H4" s="123"/>
    </row>
    <row r="5" spans="1:8" ht="20.25" customHeight="1">
      <c r="A5" s="936" t="s">
        <v>246</v>
      </c>
      <c r="B5" s="936"/>
      <c r="C5" s="936"/>
      <c r="D5" s="936"/>
      <c r="E5" s="936"/>
      <c r="F5" s="936"/>
      <c r="G5" s="936"/>
      <c r="H5" s="936"/>
    </row>
    <row r="6" spans="1:8" s="488" customFormat="1" ht="16.5" customHeight="1">
      <c r="A6" s="922" t="s">
        <v>2</v>
      </c>
      <c r="B6" s="924" t="s">
        <v>3</v>
      </c>
      <c r="C6" s="924" t="s">
        <v>4</v>
      </c>
      <c r="D6" s="76" t="s">
        <v>5</v>
      </c>
      <c r="E6" s="76" t="s">
        <v>6</v>
      </c>
      <c r="F6" s="76" t="s">
        <v>7</v>
      </c>
      <c r="G6" s="76" t="s">
        <v>8</v>
      </c>
      <c r="H6" s="76" t="s">
        <v>9</v>
      </c>
    </row>
    <row r="7" spans="1:8" s="488" customFormat="1" ht="16.5" customHeight="1">
      <c r="A7" s="928"/>
      <c r="B7" s="929"/>
      <c r="C7" s="929"/>
      <c r="D7" s="77" t="s">
        <v>77</v>
      </c>
      <c r="E7" s="77" t="s">
        <v>78</v>
      </c>
      <c r="F7" s="651" t="s">
        <v>79</v>
      </c>
      <c r="G7" s="651" t="s">
        <v>79</v>
      </c>
      <c r="H7" s="77" t="s">
        <v>12</v>
      </c>
    </row>
    <row r="8" spans="1:8" s="488" customFormat="1" ht="16.5" customHeight="1">
      <c r="A8" s="67">
        <v>1</v>
      </c>
      <c r="B8" s="299" t="s">
        <v>47</v>
      </c>
      <c r="C8" s="360">
        <v>9</v>
      </c>
      <c r="D8" s="360">
        <v>60.55</v>
      </c>
      <c r="E8" s="360">
        <v>15128</v>
      </c>
      <c r="F8" s="360">
        <v>12102400</v>
      </c>
      <c r="G8" s="360">
        <v>1944886</v>
      </c>
      <c r="H8" s="360">
        <v>11</v>
      </c>
    </row>
    <row r="9" spans="1:8" s="488" customFormat="1" ht="16.5" customHeight="1">
      <c r="A9" s="67">
        <v>2</v>
      </c>
      <c r="B9" s="299" t="s">
        <v>35</v>
      </c>
      <c r="C9" s="360">
        <f>'Office Major'!C16</f>
        <v>1</v>
      </c>
      <c r="D9" s="360">
        <f>'Office Major'!D16</f>
        <v>4.75</v>
      </c>
      <c r="E9" s="360">
        <f>'Office Major'!E16</f>
        <v>0</v>
      </c>
      <c r="F9" s="360">
        <f>'Office Major'!F16</f>
        <v>0</v>
      </c>
      <c r="G9" s="360">
        <f>'Office Major'!G16</f>
        <v>13720</v>
      </c>
      <c r="H9" s="360">
        <f>'Office Major'!H16</f>
        <v>0</v>
      </c>
    </row>
    <row r="10" spans="1:8" s="488" customFormat="1" ht="16.5" customHeight="1">
      <c r="A10" s="67">
        <v>3</v>
      </c>
      <c r="B10" s="299" t="s">
        <v>160</v>
      </c>
      <c r="C10" s="360">
        <f>'Office Major'!C17</f>
        <v>1</v>
      </c>
      <c r="D10" s="360">
        <f>'Office Major'!D17</f>
        <v>480.45</v>
      </c>
      <c r="E10" s="360">
        <f>'Office Major'!E17</f>
        <v>760100</v>
      </c>
      <c r="F10" s="360">
        <f>'Office Major'!F17</f>
        <v>1596210000</v>
      </c>
      <c r="G10" s="360">
        <f>'Office Major'!G17</f>
        <v>816172350</v>
      </c>
      <c r="H10" s="360">
        <f>'Office Major'!H17</f>
        <v>400</v>
      </c>
    </row>
    <row r="11" spans="1:8" s="488" customFormat="1" ht="16.5" customHeight="1">
      <c r="A11" s="67">
        <v>4</v>
      </c>
      <c r="B11" s="299" t="s">
        <v>29</v>
      </c>
      <c r="C11" s="360">
        <f>'Office Major'!C18+'Office Major'!C166</f>
        <v>8</v>
      </c>
      <c r="D11" s="360">
        <f>'Office Major'!D18+'Office Major'!D166</f>
        <v>37.425</v>
      </c>
      <c r="E11" s="360">
        <f>'Office Major'!E18+'Office Major'!E166</f>
        <v>0</v>
      </c>
      <c r="F11" s="360">
        <f>'Office Major'!F18+'Office Major'!F166</f>
        <v>0</v>
      </c>
      <c r="G11" s="360">
        <f>'Office Major'!G18+'Office Major'!G166</f>
        <v>113900</v>
      </c>
      <c r="H11" s="360">
        <f>'Office Major'!H18+'Office Major'!H166</f>
        <v>0</v>
      </c>
    </row>
    <row r="12" spans="1:8" s="488" customFormat="1" ht="16.5" customHeight="1">
      <c r="A12" s="67">
        <v>5</v>
      </c>
      <c r="B12" s="299" t="s">
        <v>46</v>
      </c>
      <c r="C12" s="360">
        <f>'Office Major'!C19</f>
        <v>1</v>
      </c>
      <c r="D12" s="360">
        <f>'Office Major'!D19</f>
        <v>4.2</v>
      </c>
      <c r="E12" s="360">
        <f>'Office Major'!E19</f>
        <v>1030</v>
      </c>
      <c r="F12" s="360">
        <f>'Office Major'!F19</f>
        <v>0</v>
      </c>
      <c r="G12" s="360">
        <f>'Office Major'!G19</f>
        <v>98596</v>
      </c>
      <c r="H12" s="360">
        <f>'Office Major'!H19</f>
        <v>5</v>
      </c>
    </row>
    <row r="13" spans="1:8" s="488" customFormat="1" ht="16.5" customHeight="1">
      <c r="A13" s="67">
        <v>6</v>
      </c>
      <c r="B13" s="361" t="s">
        <v>34</v>
      </c>
      <c r="C13" s="360">
        <f>'Office Major'!C47</f>
        <v>1</v>
      </c>
      <c r="D13" s="360">
        <f>'Office Major'!D47</f>
        <v>856.33</v>
      </c>
      <c r="E13" s="360">
        <f>'Office Major'!E47</f>
        <v>1635302</v>
      </c>
      <c r="F13" s="360">
        <f>'Office Major'!F47</f>
        <v>294354360</v>
      </c>
      <c r="G13" s="360">
        <f>'Office Major'!G47</f>
        <v>123481501</v>
      </c>
      <c r="H13" s="360">
        <f>'Office Major'!H47</f>
        <v>0</v>
      </c>
    </row>
    <row r="14" spans="1:8" s="488" customFormat="1" ht="16.5" customHeight="1">
      <c r="A14" s="930" t="s">
        <v>158</v>
      </c>
      <c r="B14" s="931"/>
      <c r="C14" s="652">
        <f aca="true" t="shared" si="0" ref="C14:H14">SUM(C8:C13)</f>
        <v>21</v>
      </c>
      <c r="D14" s="653">
        <f t="shared" si="0"/>
        <v>1443.705</v>
      </c>
      <c r="E14" s="654">
        <f t="shared" si="0"/>
        <v>2411560</v>
      </c>
      <c r="F14" s="654">
        <f t="shared" si="0"/>
        <v>1902666760</v>
      </c>
      <c r="G14" s="654">
        <f t="shared" si="0"/>
        <v>941824953</v>
      </c>
      <c r="H14" s="654">
        <f t="shared" si="0"/>
        <v>416</v>
      </c>
    </row>
    <row r="15" spans="1:8" s="488" customFormat="1" ht="16.5" customHeight="1">
      <c r="A15" s="252"/>
      <c r="B15" s="655"/>
      <c r="C15" s="656"/>
      <c r="D15" s="657"/>
      <c r="E15" s="658"/>
      <c r="F15" s="658"/>
      <c r="G15" s="658"/>
      <c r="H15" s="659"/>
    </row>
    <row r="16" spans="1:8" s="488" customFormat="1" ht="16.5" customHeight="1">
      <c r="A16" s="937" t="s">
        <v>247</v>
      </c>
      <c r="B16" s="937"/>
      <c r="C16" s="937"/>
      <c r="D16" s="937"/>
      <c r="E16" s="937"/>
      <c r="F16" s="937"/>
      <c r="G16" s="937"/>
      <c r="H16" s="937"/>
    </row>
    <row r="17" spans="1:8" s="488" customFormat="1" ht="16.5" customHeight="1">
      <c r="A17" s="913" t="s">
        <v>2</v>
      </c>
      <c r="B17" s="915" t="s">
        <v>3</v>
      </c>
      <c r="C17" s="915" t="s">
        <v>4</v>
      </c>
      <c r="D17" s="78" t="s">
        <v>5</v>
      </c>
      <c r="E17" s="78" t="s">
        <v>6</v>
      </c>
      <c r="F17" s="78" t="s">
        <v>7</v>
      </c>
      <c r="G17" s="78" t="s">
        <v>8</v>
      </c>
      <c r="H17" s="78" t="s">
        <v>9</v>
      </c>
    </row>
    <row r="18" spans="1:8" s="488" customFormat="1" ht="16.5" customHeight="1">
      <c r="A18" s="914"/>
      <c r="B18" s="916"/>
      <c r="C18" s="916"/>
      <c r="D18" s="79" t="s">
        <v>77</v>
      </c>
      <c r="E18" s="79" t="s">
        <v>78</v>
      </c>
      <c r="F18" s="651" t="s">
        <v>79</v>
      </c>
      <c r="G18" s="651" t="s">
        <v>79</v>
      </c>
      <c r="H18" s="79" t="s">
        <v>12</v>
      </c>
    </row>
    <row r="19" spans="1:8" s="488" customFormat="1" ht="16.5" customHeight="1">
      <c r="A19" s="67">
        <v>1</v>
      </c>
      <c r="B19" s="299" t="s">
        <v>16</v>
      </c>
      <c r="C19" s="362">
        <f>'Office Major'!C122+'Office Major'!C25</f>
        <v>4</v>
      </c>
      <c r="D19" s="362">
        <f>'Office Major'!D122+'Office Major'!D25</f>
        <v>83.807</v>
      </c>
      <c r="E19" s="362">
        <f>'Office Major'!E122+'Office Major'!E25</f>
        <v>157800</v>
      </c>
      <c r="F19" s="362">
        <f>'Office Major'!F122+'Office Major'!F25</f>
        <v>44815200</v>
      </c>
      <c r="G19" s="362">
        <f>'Office Major'!G122+'Office Major'!G25</f>
        <v>4734000</v>
      </c>
      <c r="H19" s="362">
        <f>'Office Major'!H122+'Office Major'!H25</f>
        <v>150</v>
      </c>
    </row>
    <row r="20" spans="1:8" s="488" customFormat="1" ht="16.5" customHeight="1">
      <c r="A20" s="67">
        <v>2</v>
      </c>
      <c r="B20" s="299" t="s">
        <v>34</v>
      </c>
      <c r="C20" s="362">
        <f>'Office Major'!C123</f>
        <v>2</v>
      </c>
      <c r="D20" s="362">
        <f>'Office Major'!D123</f>
        <v>581.15</v>
      </c>
      <c r="E20" s="362">
        <f>'Office Major'!E123</f>
        <v>4284872</v>
      </c>
      <c r="F20" s="362">
        <f>'Office Major'!F123</f>
        <v>1499705200</v>
      </c>
      <c r="G20" s="362">
        <f>'Office Major'!G123</f>
        <v>334365000</v>
      </c>
      <c r="H20" s="362">
        <f>'Office Major'!H123</f>
        <v>320</v>
      </c>
    </row>
    <row r="21" spans="1:8" s="488" customFormat="1" ht="16.5" customHeight="1">
      <c r="A21" s="942" t="s">
        <v>158</v>
      </c>
      <c r="B21" s="943"/>
      <c r="C21" s="660">
        <f aca="true" t="shared" si="1" ref="C21:H21">SUM(C19:C20)</f>
        <v>6</v>
      </c>
      <c r="D21" s="661">
        <f t="shared" si="1"/>
        <v>664.957</v>
      </c>
      <c r="E21" s="662">
        <f t="shared" si="1"/>
        <v>4442672</v>
      </c>
      <c r="F21" s="662">
        <f t="shared" si="1"/>
        <v>1544520400</v>
      </c>
      <c r="G21" s="662">
        <f t="shared" si="1"/>
        <v>339099000</v>
      </c>
      <c r="H21" s="660">
        <f t="shared" si="1"/>
        <v>470</v>
      </c>
    </row>
    <row r="22" spans="1:8" s="488" customFormat="1" ht="16.5" customHeight="1">
      <c r="A22" s="252"/>
      <c r="B22" s="655"/>
      <c r="C22" s="656"/>
      <c r="D22" s="657"/>
      <c r="E22" s="658"/>
      <c r="F22" s="658"/>
      <c r="G22" s="658"/>
      <c r="H22" s="659"/>
    </row>
    <row r="23" spans="1:8" s="488" customFormat="1" ht="16.5" customHeight="1">
      <c r="A23" s="917" t="s">
        <v>248</v>
      </c>
      <c r="B23" s="917"/>
      <c r="C23" s="917"/>
      <c r="D23" s="917"/>
      <c r="E23" s="917"/>
      <c r="F23" s="917"/>
      <c r="G23" s="917"/>
      <c r="H23" s="917"/>
    </row>
    <row r="24" spans="1:8" s="488" customFormat="1" ht="16.5" customHeight="1">
      <c r="A24" s="913" t="s">
        <v>2</v>
      </c>
      <c r="B24" s="915" t="s">
        <v>3</v>
      </c>
      <c r="C24" s="915" t="s">
        <v>4</v>
      </c>
      <c r="D24" s="78" t="s">
        <v>5</v>
      </c>
      <c r="E24" s="78" t="s">
        <v>6</v>
      </c>
      <c r="F24" s="78" t="s">
        <v>7</v>
      </c>
      <c r="G24" s="78" t="s">
        <v>8</v>
      </c>
      <c r="H24" s="78" t="s">
        <v>9</v>
      </c>
    </row>
    <row r="25" spans="1:8" s="488" customFormat="1" ht="16.5" customHeight="1">
      <c r="A25" s="914"/>
      <c r="B25" s="916"/>
      <c r="C25" s="916"/>
      <c r="D25" s="79" t="s">
        <v>77</v>
      </c>
      <c r="E25" s="79" t="s">
        <v>78</v>
      </c>
      <c r="F25" s="651" t="s">
        <v>79</v>
      </c>
      <c r="G25" s="651" t="s">
        <v>79</v>
      </c>
      <c r="H25" s="79" t="s">
        <v>12</v>
      </c>
    </row>
    <row r="26" spans="1:8" s="488" customFormat="1" ht="16.5" customHeight="1">
      <c r="A26" s="363">
        <v>1</v>
      </c>
      <c r="B26" s="361" t="s">
        <v>20</v>
      </c>
      <c r="C26" s="360">
        <f>'Office Major'!C31</f>
        <v>1</v>
      </c>
      <c r="D26" s="360">
        <f>'Office Major'!D31</f>
        <v>18.898</v>
      </c>
      <c r="E26" s="360">
        <f>'Office Major'!E31</f>
        <v>3457</v>
      </c>
      <c r="F26" s="360">
        <f>'Office Major'!F31</f>
        <v>10371000</v>
      </c>
      <c r="G26" s="360">
        <f>'Office Major'!G31</f>
        <v>800000</v>
      </c>
      <c r="H26" s="360">
        <f>'Office Major'!H31</f>
        <v>70</v>
      </c>
    </row>
    <row r="27" spans="1:8" s="488" customFormat="1" ht="16.5" customHeight="1">
      <c r="A27" s="363">
        <v>2</v>
      </c>
      <c r="B27" s="361" t="s">
        <v>34</v>
      </c>
      <c r="C27" s="360">
        <f>'Office Major'!C32</f>
        <v>1</v>
      </c>
      <c r="D27" s="360">
        <f>'Office Major'!D32</f>
        <v>65.82</v>
      </c>
      <c r="E27" s="360">
        <f>'Office Major'!E32</f>
        <v>1373477.85</v>
      </c>
      <c r="F27" s="360">
        <f>'Office Major'!F32</f>
        <v>0</v>
      </c>
      <c r="G27" s="360">
        <f>'Office Major'!G32</f>
        <v>108753000</v>
      </c>
      <c r="H27" s="360">
        <f>'Office Major'!H32</f>
        <v>250</v>
      </c>
    </row>
    <row r="28" spans="1:8" s="488" customFormat="1" ht="16.5" customHeight="1">
      <c r="A28" s="930" t="s">
        <v>158</v>
      </c>
      <c r="B28" s="931"/>
      <c r="C28" s="652">
        <f aca="true" t="shared" si="2" ref="C28:H28">SUM(C26:C27)</f>
        <v>2</v>
      </c>
      <c r="D28" s="653">
        <f t="shared" si="2"/>
        <v>84.71799999999999</v>
      </c>
      <c r="E28" s="654">
        <f t="shared" si="2"/>
        <v>1376934.85</v>
      </c>
      <c r="F28" s="652">
        <f t="shared" si="2"/>
        <v>10371000</v>
      </c>
      <c r="G28" s="652">
        <f t="shared" si="2"/>
        <v>109553000</v>
      </c>
      <c r="H28" s="652">
        <f t="shared" si="2"/>
        <v>320</v>
      </c>
    </row>
    <row r="29" spans="1:8" s="488" customFormat="1" ht="16.5" customHeight="1">
      <c r="A29" s="252"/>
      <c r="B29" s="663"/>
      <c r="C29" s="664"/>
      <c r="D29" s="665"/>
      <c r="E29" s="666"/>
      <c r="F29" s="666"/>
      <c r="G29" s="666"/>
      <c r="H29" s="664"/>
    </row>
    <row r="30" spans="1:8" s="488" customFormat="1" ht="16.5" customHeight="1">
      <c r="A30" s="917" t="s">
        <v>249</v>
      </c>
      <c r="B30" s="917"/>
      <c r="C30" s="917"/>
      <c r="D30" s="917"/>
      <c r="E30" s="917"/>
      <c r="F30" s="917"/>
      <c r="G30" s="917"/>
      <c r="H30" s="917"/>
    </row>
    <row r="31" spans="1:8" s="488" customFormat="1" ht="16.5" customHeight="1">
      <c r="A31" s="922" t="s">
        <v>2</v>
      </c>
      <c r="B31" s="924" t="s">
        <v>3</v>
      </c>
      <c r="C31" s="262" t="s">
        <v>4</v>
      </c>
      <c r="D31" s="76" t="s">
        <v>5</v>
      </c>
      <c r="E31" s="76" t="s">
        <v>6</v>
      </c>
      <c r="F31" s="76" t="s">
        <v>7</v>
      </c>
      <c r="G31" s="76" t="s">
        <v>8</v>
      </c>
      <c r="H31" s="76" t="s">
        <v>9</v>
      </c>
    </row>
    <row r="32" spans="1:8" s="488" customFormat="1" ht="16.5" customHeight="1">
      <c r="A32" s="928"/>
      <c r="B32" s="929"/>
      <c r="C32" s="263"/>
      <c r="D32" s="77" t="s">
        <v>77</v>
      </c>
      <c r="E32" s="77" t="s">
        <v>78</v>
      </c>
      <c r="F32" s="651" t="s">
        <v>79</v>
      </c>
      <c r="G32" s="651" t="s">
        <v>79</v>
      </c>
      <c r="H32" s="77" t="s">
        <v>12</v>
      </c>
    </row>
    <row r="33" spans="1:8" s="488" customFormat="1" ht="16.5" customHeight="1">
      <c r="A33" s="121">
        <v>1</v>
      </c>
      <c r="B33" s="299" t="s">
        <v>33</v>
      </c>
      <c r="C33" s="360">
        <f>'Office Major'!C38</f>
        <v>4</v>
      </c>
      <c r="D33" s="360">
        <f>'Office Major'!D38</f>
        <v>11358.14</v>
      </c>
      <c r="E33" s="360">
        <f>'Office Major'!E38</f>
        <v>7543368.17</v>
      </c>
      <c r="F33" s="360">
        <f>'Office Major'!F38</f>
        <v>9806378621</v>
      </c>
      <c r="G33" s="360">
        <f>'Office Major'!G38</f>
        <v>541694163</v>
      </c>
      <c r="H33" s="360">
        <f>'Office Major'!H38</f>
        <v>104</v>
      </c>
    </row>
    <row r="34" spans="1:8" s="488" customFormat="1" ht="16.5" customHeight="1">
      <c r="A34" s="121">
        <v>2</v>
      </c>
      <c r="B34" s="299" t="s">
        <v>163</v>
      </c>
      <c r="C34" s="360">
        <f>'Office Major'!C39</f>
        <v>11</v>
      </c>
      <c r="D34" s="360">
        <f>'Office Major'!D39</f>
        <v>115.59</v>
      </c>
      <c r="E34" s="360">
        <f>'Office Major'!E39</f>
        <v>12120</v>
      </c>
      <c r="F34" s="360">
        <f>'Office Major'!F39</f>
        <v>2666400</v>
      </c>
      <c r="G34" s="360">
        <f>'Office Major'!G39</f>
        <v>392966</v>
      </c>
      <c r="H34" s="360">
        <f>'Office Major'!H39</f>
        <v>38</v>
      </c>
    </row>
    <row r="35" spans="1:8" s="488" customFormat="1" ht="16.5" customHeight="1">
      <c r="A35" s="121">
        <v>3</v>
      </c>
      <c r="B35" s="299" t="s">
        <v>42</v>
      </c>
      <c r="C35" s="360">
        <f>'Office Major'!C40</f>
        <v>3</v>
      </c>
      <c r="D35" s="360">
        <f>'Office Major'!D40</f>
        <v>480</v>
      </c>
      <c r="E35" s="360">
        <f>'Office Major'!E40</f>
        <v>1800</v>
      </c>
      <c r="F35" s="360">
        <f>'Office Major'!F40</f>
        <v>1440000</v>
      </c>
      <c r="G35" s="360">
        <f>'Office Major'!G40</f>
        <v>1411076</v>
      </c>
      <c r="H35" s="360">
        <f>'Office Major'!H40</f>
        <v>16</v>
      </c>
    </row>
    <row r="36" spans="1:8" s="488" customFormat="1" ht="16.5" customHeight="1">
      <c r="A36" s="930" t="s">
        <v>158</v>
      </c>
      <c r="B36" s="931"/>
      <c r="C36" s="654">
        <f aca="true" t="shared" si="3" ref="C36:H36">SUM(C33:C35)</f>
        <v>18</v>
      </c>
      <c r="D36" s="653">
        <f t="shared" si="3"/>
        <v>11953.73</v>
      </c>
      <c r="E36" s="654">
        <f t="shared" si="3"/>
        <v>7557288.17</v>
      </c>
      <c r="F36" s="654">
        <f t="shared" si="3"/>
        <v>9810485021</v>
      </c>
      <c r="G36" s="654">
        <f t="shared" si="3"/>
        <v>543498205</v>
      </c>
      <c r="H36" s="654">
        <f t="shared" si="3"/>
        <v>158</v>
      </c>
    </row>
    <row r="37" spans="1:8" s="488" customFormat="1" ht="16.5" customHeight="1">
      <c r="A37" s="252"/>
      <c r="B37" s="667"/>
      <c r="C37" s="668"/>
      <c r="D37" s="664"/>
      <c r="E37" s="666"/>
      <c r="F37" s="666"/>
      <c r="G37" s="666"/>
      <c r="H37" s="664"/>
    </row>
    <row r="38" spans="1:8" s="488" customFormat="1" ht="16.5" customHeight="1">
      <c r="A38" s="252"/>
      <c r="B38" s="655"/>
      <c r="C38" s="656"/>
      <c r="D38" s="657"/>
      <c r="E38" s="658"/>
      <c r="F38" s="658"/>
      <c r="G38" s="658"/>
      <c r="H38" s="659"/>
    </row>
    <row r="39" spans="1:8" s="488" customFormat="1" ht="16.5" customHeight="1">
      <c r="A39" s="948" t="s">
        <v>251</v>
      </c>
      <c r="B39" s="948"/>
      <c r="C39" s="948"/>
      <c r="D39" s="948"/>
      <c r="E39" s="948"/>
      <c r="F39" s="948"/>
      <c r="G39" s="948"/>
      <c r="H39" s="948"/>
    </row>
    <row r="40" spans="1:8" s="488" customFormat="1" ht="16.5" customHeight="1">
      <c r="A40" s="922" t="s">
        <v>2</v>
      </c>
      <c r="B40" s="924" t="s">
        <v>3</v>
      </c>
      <c r="C40" s="924" t="s">
        <v>4</v>
      </c>
      <c r="D40" s="80" t="s">
        <v>5</v>
      </c>
      <c r="E40" s="80" t="s">
        <v>6</v>
      </c>
      <c r="F40" s="80" t="s">
        <v>7</v>
      </c>
      <c r="G40" s="80" t="s">
        <v>8</v>
      </c>
      <c r="H40" s="80" t="s">
        <v>9</v>
      </c>
    </row>
    <row r="41" spans="1:8" s="488" customFormat="1" ht="16.5" customHeight="1">
      <c r="A41" s="928"/>
      <c r="B41" s="929"/>
      <c r="C41" s="929"/>
      <c r="D41" s="81" t="s">
        <v>77</v>
      </c>
      <c r="E41" s="81" t="s">
        <v>78</v>
      </c>
      <c r="F41" s="81" t="s">
        <v>79</v>
      </c>
      <c r="G41" s="81" t="s">
        <v>79</v>
      </c>
      <c r="H41" s="81" t="s">
        <v>12</v>
      </c>
    </row>
    <row r="42" spans="1:8" s="488" customFormat="1" ht="16.5" customHeight="1">
      <c r="A42" s="67">
        <v>1</v>
      </c>
      <c r="B42" s="299" t="s">
        <v>32</v>
      </c>
      <c r="C42" s="364">
        <f>'Office Major'!C53</f>
        <v>3</v>
      </c>
      <c r="D42" s="364">
        <f>'Office Major'!D53</f>
        <v>154</v>
      </c>
      <c r="E42" s="364">
        <f>'Office Major'!E53</f>
        <v>0</v>
      </c>
      <c r="F42" s="364">
        <f>'Office Major'!F53</f>
        <v>0</v>
      </c>
      <c r="G42" s="364">
        <f>'Office Major'!G53</f>
        <v>120973</v>
      </c>
      <c r="H42" s="364">
        <f>'Office Major'!H53</f>
        <v>0</v>
      </c>
    </row>
    <row r="43" spans="1:8" s="488" customFormat="1" ht="16.5" customHeight="1">
      <c r="A43" s="67">
        <v>2</v>
      </c>
      <c r="B43" s="299" t="s">
        <v>305</v>
      </c>
      <c r="C43" s="364">
        <f>'Office Major'!C54</f>
        <v>1</v>
      </c>
      <c r="D43" s="364">
        <f>'Office Major'!D54</f>
        <v>1200</v>
      </c>
      <c r="E43" s="364">
        <f>'Office Major'!E54</f>
        <v>4704630.692</v>
      </c>
      <c r="F43" s="364">
        <f>'Office Major'!F54</f>
        <v>9879724453.2</v>
      </c>
      <c r="G43" s="364">
        <f>'Office Major'!G54</f>
        <v>7361475687</v>
      </c>
      <c r="H43" s="364">
        <f>'Office Major'!H54</f>
        <v>2681</v>
      </c>
    </row>
    <row r="44" spans="1:8" s="488" customFormat="1" ht="16.5" customHeight="1">
      <c r="A44" s="67">
        <v>3</v>
      </c>
      <c r="B44" s="299" t="s">
        <v>19</v>
      </c>
      <c r="C44" s="364">
        <f>'Office Major'!C55</f>
        <v>0</v>
      </c>
      <c r="D44" s="364">
        <f>'Office Major'!D55</f>
        <v>0</v>
      </c>
      <c r="E44" s="364">
        <f>'Office Major'!E55</f>
        <v>93.308</v>
      </c>
      <c r="F44" s="364">
        <f>'Office Major'!F55</f>
        <v>3386613860</v>
      </c>
      <c r="G44" s="364">
        <f>'Office Major'!G55</f>
        <v>0</v>
      </c>
      <c r="H44" s="364">
        <f>'Office Major'!H55</f>
        <v>0</v>
      </c>
    </row>
    <row r="45" spans="1:8" s="488" customFormat="1" ht="16.5" customHeight="1">
      <c r="A45" s="67">
        <v>4</v>
      </c>
      <c r="B45" s="299" t="s">
        <v>14</v>
      </c>
      <c r="C45" s="364">
        <f>'Office Major'!C56</f>
        <v>0</v>
      </c>
      <c r="D45" s="364">
        <f>'Office Major'!D56</f>
        <v>0</v>
      </c>
      <c r="E45" s="364">
        <f>'Office Major'!E56</f>
        <v>0</v>
      </c>
      <c r="F45" s="364">
        <f>'Office Major'!F56</f>
        <v>0</v>
      </c>
      <c r="G45" s="364">
        <f>'Office Major'!G56</f>
        <v>0</v>
      </c>
      <c r="H45" s="364">
        <f>'Office Major'!H56</f>
        <v>0</v>
      </c>
    </row>
    <row r="46" spans="1:8" s="488" customFormat="1" ht="16.5" customHeight="1">
      <c r="A46" s="67">
        <v>5</v>
      </c>
      <c r="B46" s="299" t="s">
        <v>29</v>
      </c>
      <c r="C46" s="364">
        <f>'Office Major'!C57</f>
        <v>2</v>
      </c>
      <c r="D46" s="364">
        <f>'Office Major'!D57</f>
        <v>8.27</v>
      </c>
      <c r="E46" s="364">
        <f>'Office Major'!E57</f>
        <v>725</v>
      </c>
      <c r="F46" s="364">
        <f>'Office Major'!F57</f>
        <v>725000</v>
      </c>
      <c r="G46" s="364">
        <f>'Office Major'!G57</f>
        <v>65166</v>
      </c>
      <c r="H46" s="364">
        <f>'Office Major'!H57</f>
        <v>10</v>
      </c>
    </row>
    <row r="47" spans="1:8" s="488" customFormat="1" ht="16.5" customHeight="1">
      <c r="A47" s="67">
        <v>6</v>
      </c>
      <c r="B47" s="299" t="s">
        <v>16</v>
      </c>
      <c r="C47" s="364">
        <f>'Office Major'!C58</f>
        <v>2</v>
      </c>
      <c r="D47" s="364">
        <f>'Office Major'!D58</f>
        <v>1989.2844</v>
      </c>
      <c r="E47" s="364">
        <f>'Office Major'!E58</f>
        <v>3928951</v>
      </c>
      <c r="F47" s="364">
        <f>'Office Major'!F58</f>
        <v>7857902000</v>
      </c>
      <c r="G47" s="364">
        <f>'Office Major'!G58</f>
        <v>300689234</v>
      </c>
      <c r="H47" s="364">
        <f>'Office Major'!H58</f>
        <v>815</v>
      </c>
    </row>
    <row r="48" spans="1:8" s="488" customFormat="1" ht="16.5" customHeight="1">
      <c r="A48" s="920" t="s">
        <v>158</v>
      </c>
      <c r="B48" s="921"/>
      <c r="C48" s="669">
        <f aca="true" t="shared" si="4" ref="C48:H48">SUM(C42:C47)</f>
        <v>8</v>
      </c>
      <c r="D48" s="670">
        <f t="shared" si="4"/>
        <v>3351.5544</v>
      </c>
      <c r="E48" s="671">
        <f t="shared" si="4"/>
        <v>8634400</v>
      </c>
      <c r="F48" s="671">
        <f t="shared" si="4"/>
        <v>21124965313.2</v>
      </c>
      <c r="G48" s="671">
        <f t="shared" si="4"/>
        <v>7662351060</v>
      </c>
      <c r="H48" s="669">
        <f t="shared" si="4"/>
        <v>3506</v>
      </c>
    </row>
    <row r="49" spans="1:8" s="488" customFormat="1" ht="16.5" customHeight="1">
      <c r="A49" s="672"/>
      <c r="B49" s="672"/>
      <c r="C49" s="672"/>
      <c r="D49" s="672"/>
      <c r="E49" s="672"/>
      <c r="F49" s="672"/>
      <c r="G49" s="672"/>
      <c r="H49" s="672"/>
    </row>
    <row r="50" spans="1:8" s="488" customFormat="1" ht="16.5" customHeight="1">
      <c r="A50" s="917" t="s">
        <v>252</v>
      </c>
      <c r="B50" s="917"/>
      <c r="C50" s="917"/>
      <c r="D50" s="917"/>
      <c r="E50" s="917"/>
      <c r="F50" s="917"/>
      <c r="G50" s="917"/>
      <c r="H50" s="917"/>
    </row>
    <row r="51" spans="1:8" s="488" customFormat="1" ht="16.5" customHeight="1">
      <c r="A51" s="922" t="s">
        <v>2</v>
      </c>
      <c r="B51" s="924" t="s">
        <v>3</v>
      </c>
      <c r="C51" s="924" t="s">
        <v>4</v>
      </c>
      <c r="D51" s="80" t="s">
        <v>5</v>
      </c>
      <c r="E51" s="80" t="s">
        <v>6</v>
      </c>
      <c r="F51" s="80" t="s">
        <v>7</v>
      </c>
      <c r="G51" s="80" t="s">
        <v>8</v>
      </c>
      <c r="H51" s="80" t="s">
        <v>9</v>
      </c>
    </row>
    <row r="52" spans="1:8" s="488" customFormat="1" ht="16.5" customHeight="1">
      <c r="A52" s="928"/>
      <c r="B52" s="929"/>
      <c r="C52" s="929"/>
      <c r="D52" s="81" t="s">
        <v>77</v>
      </c>
      <c r="E52" s="81" t="s">
        <v>78</v>
      </c>
      <c r="F52" s="81" t="s">
        <v>79</v>
      </c>
      <c r="G52" s="81" t="s">
        <v>79</v>
      </c>
      <c r="H52" s="81" t="s">
        <v>12</v>
      </c>
    </row>
    <row r="53" spans="1:8" s="488" customFormat="1" ht="16.5" customHeight="1">
      <c r="A53" s="67">
        <v>1</v>
      </c>
      <c r="B53" s="299" t="s">
        <v>42</v>
      </c>
      <c r="C53" s="360">
        <f>'Office Major'!C64</f>
        <v>1</v>
      </c>
      <c r="D53" s="360">
        <f>'Office Major'!D64</f>
        <v>531</v>
      </c>
      <c r="E53" s="360">
        <f>'Office Major'!E64</f>
        <v>0</v>
      </c>
      <c r="F53" s="360">
        <f>'Office Major'!F64</f>
        <v>0</v>
      </c>
      <c r="G53" s="360">
        <f>'Office Major'!G64</f>
        <v>290000</v>
      </c>
      <c r="H53" s="360">
        <f>'Office Major'!H64</f>
        <v>3</v>
      </c>
    </row>
    <row r="54" spans="1:8" s="488" customFormat="1" ht="16.5" customHeight="1">
      <c r="A54" s="67">
        <v>2</v>
      </c>
      <c r="B54" s="299" t="s">
        <v>33</v>
      </c>
      <c r="C54" s="360">
        <f>'Office Major'!C65</f>
        <v>2</v>
      </c>
      <c r="D54" s="360">
        <f>'Office Major'!D65</f>
        <v>2212.74</v>
      </c>
      <c r="E54" s="360">
        <f>'Office Major'!E65</f>
        <v>1840360</v>
      </c>
      <c r="F54" s="360">
        <f>'Office Major'!F65</f>
        <v>2760540000</v>
      </c>
      <c r="G54" s="360">
        <f>'Office Major'!G65</f>
        <v>101272092</v>
      </c>
      <c r="H54" s="360">
        <f>'Office Major'!H65</f>
        <v>150</v>
      </c>
    </row>
    <row r="55" spans="1:8" s="488" customFormat="1" ht="16.5" customHeight="1">
      <c r="A55" s="920" t="s">
        <v>158</v>
      </c>
      <c r="B55" s="921"/>
      <c r="C55" s="669">
        <f aca="true" t="shared" si="5" ref="C55:H55">SUM(C53:C54)</f>
        <v>3</v>
      </c>
      <c r="D55" s="670">
        <f t="shared" si="5"/>
        <v>2743.74</v>
      </c>
      <c r="E55" s="671">
        <f t="shared" si="5"/>
        <v>1840360</v>
      </c>
      <c r="F55" s="671">
        <f t="shared" si="5"/>
        <v>2760540000</v>
      </c>
      <c r="G55" s="671">
        <f t="shared" si="5"/>
        <v>101562092</v>
      </c>
      <c r="H55" s="669">
        <f t="shared" si="5"/>
        <v>153</v>
      </c>
    </row>
    <row r="56" spans="1:8" s="488" customFormat="1" ht="16.5" customHeight="1">
      <c r="A56" s="672"/>
      <c r="B56" s="672"/>
      <c r="C56" s="672"/>
      <c r="D56" s="672"/>
      <c r="E56" s="672"/>
      <c r="F56" s="672"/>
      <c r="G56" s="672"/>
      <c r="H56" s="672"/>
    </row>
    <row r="57" spans="1:8" s="488" customFormat="1" ht="16.5" customHeight="1">
      <c r="A57" s="949" t="s">
        <v>253</v>
      </c>
      <c r="B57" s="949"/>
      <c r="C57" s="949"/>
      <c r="D57" s="949"/>
      <c r="E57" s="949"/>
      <c r="F57" s="949"/>
      <c r="G57" s="949"/>
      <c r="H57" s="949"/>
    </row>
    <row r="58" spans="1:8" s="488" customFormat="1" ht="16.5" customHeight="1">
      <c r="A58" s="913" t="s">
        <v>2</v>
      </c>
      <c r="B58" s="915" t="s">
        <v>3</v>
      </c>
      <c r="C58" s="915" t="s">
        <v>4</v>
      </c>
      <c r="D58" s="78" t="s">
        <v>5</v>
      </c>
      <c r="E58" s="78" t="s">
        <v>6</v>
      </c>
      <c r="F58" s="78" t="s">
        <v>7</v>
      </c>
      <c r="G58" s="78" t="s">
        <v>8</v>
      </c>
      <c r="H58" s="78" t="s">
        <v>9</v>
      </c>
    </row>
    <row r="59" spans="1:8" s="488" customFormat="1" ht="16.5" customHeight="1">
      <c r="A59" s="914"/>
      <c r="B59" s="916"/>
      <c r="C59" s="916"/>
      <c r="D59" s="79" t="s">
        <v>77</v>
      </c>
      <c r="E59" s="79" t="s">
        <v>78</v>
      </c>
      <c r="F59" s="79" t="s">
        <v>79</v>
      </c>
      <c r="G59" s="79" t="s">
        <v>79</v>
      </c>
      <c r="H59" s="79" t="s">
        <v>12</v>
      </c>
    </row>
    <row r="60" spans="1:8" s="488" customFormat="1" ht="16.5" customHeight="1">
      <c r="A60" s="365">
        <v>1</v>
      </c>
      <c r="B60" s="366" t="s">
        <v>34</v>
      </c>
      <c r="C60" s="367">
        <f>'Office Major'!C117</f>
        <v>1</v>
      </c>
      <c r="D60" s="367">
        <f>'Office Major'!D117</f>
        <v>1516.8</v>
      </c>
      <c r="E60" s="367">
        <f>'Office Major'!E117</f>
        <v>791582.4</v>
      </c>
      <c r="F60" s="367">
        <f>'Office Major'!F117</f>
        <v>179926679.52</v>
      </c>
      <c r="G60" s="367">
        <f>'Office Major'!G117</f>
        <v>74263200</v>
      </c>
      <c r="H60" s="367">
        <f>'Office Major'!H117</f>
        <v>573</v>
      </c>
    </row>
    <row r="61" spans="1:8" s="488" customFormat="1" ht="16.5" customHeight="1">
      <c r="A61" s="944" t="s">
        <v>158</v>
      </c>
      <c r="B61" s="945"/>
      <c r="C61" s="673">
        <f aca="true" t="shared" si="6" ref="C61:H61">SUM(C60:C60)</f>
        <v>1</v>
      </c>
      <c r="D61" s="674">
        <f t="shared" si="6"/>
        <v>1516.8</v>
      </c>
      <c r="E61" s="674">
        <f t="shared" si="6"/>
        <v>791582.4</v>
      </c>
      <c r="F61" s="675">
        <f t="shared" si="6"/>
        <v>179926679.52</v>
      </c>
      <c r="G61" s="676">
        <f t="shared" si="6"/>
        <v>74263200</v>
      </c>
      <c r="H61" s="673">
        <f t="shared" si="6"/>
        <v>573</v>
      </c>
    </row>
    <row r="62" spans="1:8" s="488" customFormat="1" ht="16.5" customHeight="1">
      <c r="A62" s="252"/>
      <c r="B62" s="667"/>
      <c r="C62" s="664"/>
      <c r="D62" s="665"/>
      <c r="E62" s="666"/>
      <c r="F62" s="666"/>
      <c r="G62" s="666"/>
      <c r="H62" s="664"/>
    </row>
    <row r="63" spans="1:8" s="488" customFormat="1" ht="16.5" customHeight="1">
      <c r="A63" s="917" t="s">
        <v>254</v>
      </c>
      <c r="B63" s="917"/>
      <c r="C63" s="917"/>
      <c r="D63" s="917"/>
      <c r="E63" s="917"/>
      <c r="F63" s="917"/>
      <c r="G63" s="917"/>
      <c r="H63" s="917"/>
    </row>
    <row r="64" spans="1:8" s="488" customFormat="1" ht="16.5" customHeight="1">
      <c r="A64" s="922" t="s">
        <v>2</v>
      </c>
      <c r="B64" s="924" t="s">
        <v>3</v>
      </c>
      <c r="C64" s="924" t="s">
        <v>4</v>
      </c>
      <c r="D64" s="76" t="s">
        <v>5</v>
      </c>
      <c r="E64" s="76" t="s">
        <v>6</v>
      </c>
      <c r="F64" s="76" t="s">
        <v>7</v>
      </c>
      <c r="G64" s="76" t="s">
        <v>8</v>
      </c>
      <c r="H64" s="76" t="s">
        <v>9</v>
      </c>
    </row>
    <row r="65" spans="1:8" s="488" customFormat="1" ht="16.5" customHeight="1">
      <c r="A65" s="923"/>
      <c r="B65" s="925"/>
      <c r="C65" s="925"/>
      <c r="D65" s="82" t="s">
        <v>77</v>
      </c>
      <c r="E65" s="82" t="s">
        <v>78</v>
      </c>
      <c r="F65" s="77" t="s">
        <v>79</v>
      </c>
      <c r="G65" s="82" t="s">
        <v>79</v>
      </c>
      <c r="H65" s="82" t="s">
        <v>12</v>
      </c>
    </row>
    <row r="66" spans="1:8" s="488" customFormat="1" ht="16.5" customHeight="1">
      <c r="A66" s="368">
        <v>1</v>
      </c>
      <c r="B66" s="366" t="s">
        <v>34</v>
      </c>
      <c r="C66" s="365">
        <f>'Office Major'!C71+'Office Major'!C136</f>
        <v>10</v>
      </c>
      <c r="D66" s="365">
        <f>'Office Major'!D71+'Office Major'!D136</f>
        <v>5569.512000000001</v>
      </c>
      <c r="E66" s="365">
        <f>'Office Major'!E71+'Office Major'!E136</f>
        <v>21941332.29</v>
      </c>
      <c r="F66" s="365">
        <f>'Office Major'!F71+'Office Major'!F136</f>
        <v>2552857615</v>
      </c>
      <c r="G66" s="365">
        <f>'Office Major'!G71+'Office Major'!G136</f>
        <v>1786776338</v>
      </c>
      <c r="H66" s="365">
        <f>'Office Major'!H71+'Office Major'!H136</f>
        <v>2160</v>
      </c>
    </row>
    <row r="67" spans="1:8" s="488" customFormat="1" ht="16.5" customHeight="1">
      <c r="A67" s="946" t="s">
        <v>158</v>
      </c>
      <c r="B67" s="947"/>
      <c r="C67" s="669">
        <f aca="true" t="shared" si="7" ref="C67:H67">SUM(C66:C66)</f>
        <v>10</v>
      </c>
      <c r="D67" s="670">
        <f t="shared" si="7"/>
        <v>5569.512000000001</v>
      </c>
      <c r="E67" s="671">
        <f t="shared" si="7"/>
        <v>21941332.29</v>
      </c>
      <c r="F67" s="671">
        <f t="shared" si="7"/>
        <v>2552857615</v>
      </c>
      <c r="G67" s="671">
        <f t="shared" si="7"/>
        <v>1786776338</v>
      </c>
      <c r="H67" s="669">
        <f t="shared" si="7"/>
        <v>2160</v>
      </c>
    </row>
    <row r="68" spans="1:8" s="488" customFormat="1" ht="16.5" customHeight="1">
      <c r="A68" s="672"/>
      <c r="B68" s="672"/>
      <c r="C68" s="672"/>
      <c r="D68" s="672"/>
      <c r="E68" s="672"/>
      <c r="F68" s="672"/>
      <c r="G68" s="672"/>
      <c r="H68" s="672"/>
    </row>
    <row r="69" spans="1:8" s="488" customFormat="1" ht="16.5" customHeight="1">
      <c r="A69" s="917" t="s">
        <v>256</v>
      </c>
      <c r="B69" s="917"/>
      <c r="C69" s="917"/>
      <c r="D69" s="917"/>
      <c r="E69" s="917"/>
      <c r="F69" s="917"/>
      <c r="G69" s="917"/>
      <c r="H69" s="917"/>
    </row>
    <row r="70" spans="1:8" s="488" customFormat="1" ht="16.5" customHeight="1">
      <c r="A70" s="922" t="s">
        <v>2</v>
      </c>
      <c r="B70" s="924" t="s">
        <v>3</v>
      </c>
      <c r="C70" s="924" t="s">
        <v>4</v>
      </c>
      <c r="D70" s="80" t="s">
        <v>5</v>
      </c>
      <c r="E70" s="80" t="s">
        <v>6</v>
      </c>
      <c r="F70" s="80" t="s">
        <v>7</v>
      </c>
      <c r="G70" s="80" t="s">
        <v>8</v>
      </c>
      <c r="H70" s="80" t="s">
        <v>9</v>
      </c>
    </row>
    <row r="71" spans="1:8" s="488" customFormat="1" ht="16.5" customHeight="1">
      <c r="A71" s="928"/>
      <c r="B71" s="929"/>
      <c r="C71" s="929"/>
      <c r="D71" s="81" t="s">
        <v>77</v>
      </c>
      <c r="E71" s="81" t="s">
        <v>78</v>
      </c>
      <c r="F71" s="81" t="s">
        <v>79</v>
      </c>
      <c r="G71" s="81" t="s">
        <v>79</v>
      </c>
      <c r="H71" s="81" t="s">
        <v>12</v>
      </c>
    </row>
    <row r="72" spans="1:8" s="488" customFormat="1" ht="16.5" customHeight="1">
      <c r="A72" s="364">
        <v>1</v>
      </c>
      <c r="B72" s="361" t="s">
        <v>28</v>
      </c>
      <c r="C72" s="360">
        <f>'Office Major'!C77</f>
        <v>2</v>
      </c>
      <c r="D72" s="360">
        <f>'Office Major'!D77</f>
        <v>9.95</v>
      </c>
      <c r="E72" s="360">
        <f>'Office Major'!E77</f>
        <v>0</v>
      </c>
      <c r="F72" s="360">
        <f>'Office Major'!F77</f>
        <v>0</v>
      </c>
      <c r="G72" s="360">
        <f>'Office Major'!G77</f>
        <v>10000</v>
      </c>
      <c r="H72" s="360">
        <f>'Office Major'!H77</f>
        <v>0</v>
      </c>
    </row>
    <row r="73" spans="1:8" s="488" customFormat="1" ht="16.5" customHeight="1">
      <c r="A73" s="920" t="s">
        <v>158</v>
      </c>
      <c r="B73" s="921"/>
      <c r="C73" s="669">
        <f aca="true" t="shared" si="8" ref="C73:H73">SUM(C72:C72)</f>
        <v>2</v>
      </c>
      <c r="D73" s="670">
        <f t="shared" si="8"/>
        <v>9.95</v>
      </c>
      <c r="E73" s="671">
        <f t="shared" si="8"/>
        <v>0</v>
      </c>
      <c r="F73" s="671">
        <f t="shared" si="8"/>
        <v>0</v>
      </c>
      <c r="G73" s="671">
        <f t="shared" si="8"/>
        <v>10000</v>
      </c>
      <c r="H73" s="669">
        <f t="shared" si="8"/>
        <v>0</v>
      </c>
    </row>
    <row r="74" spans="1:8" s="488" customFormat="1" ht="16.5" customHeight="1">
      <c r="A74" s="672"/>
      <c r="B74" s="672"/>
      <c r="C74" s="672"/>
      <c r="D74" s="672"/>
      <c r="E74" s="672"/>
      <c r="F74" s="672"/>
      <c r="G74" s="672"/>
      <c r="H74" s="672"/>
    </row>
    <row r="75" spans="1:8" s="488" customFormat="1" ht="16.5" customHeight="1">
      <c r="A75" s="917" t="s">
        <v>258</v>
      </c>
      <c r="B75" s="917"/>
      <c r="C75" s="917"/>
      <c r="D75" s="917"/>
      <c r="E75" s="917"/>
      <c r="F75" s="917"/>
      <c r="G75" s="917"/>
      <c r="H75" s="917"/>
    </row>
    <row r="76" spans="1:8" s="488" customFormat="1" ht="16.5" customHeight="1">
      <c r="A76" s="922" t="s">
        <v>2</v>
      </c>
      <c r="B76" s="924" t="s">
        <v>3</v>
      </c>
      <c r="C76" s="924" t="s">
        <v>4</v>
      </c>
      <c r="D76" s="76" t="s">
        <v>5</v>
      </c>
      <c r="E76" s="76" t="s">
        <v>6</v>
      </c>
      <c r="F76" s="76" t="s">
        <v>7</v>
      </c>
      <c r="G76" s="76" t="s">
        <v>8</v>
      </c>
      <c r="H76" s="76" t="s">
        <v>9</v>
      </c>
    </row>
    <row r="77" spans="1:8" s="488" customFormat="1" ht="16.5" customHeight="1">
      <c r="A77" s="928"/>
      <c r="B77" s="929"/>
      <c r="C77" s="929"/>
      <c r="D77" s="77" t="s">
        <v>77</v>
      </c>
      <c r="E77" s="77" t="s">
        <v>78</v>
      </c>
      <c r="F77" s="77" t="s">
        <v>79</v>
      </c>
      <c r="G77" s="77" t="s">
        <v>79</v>
      </c>
      <c r="H77" s="82" t="s">
        <v>12</v>
      </c>
    </row>
    <row r="78" spans="1:8" s="488" customFormat="1" ht="16.5" customHeight="1">
      <c r="A78" s="67">
        <v>1</v>
      </c>
      <c r="B78" s="67" t="s">
        <v>16</v>
      </c>
      <c r="C78" s="369">
        <f>'Office Major'!C90</f>
        <v>2</v>
      </c>
      <c r="D78" s="369">
        <f>'Office Major'!D90</f>
        <v>29.482</v>
      </c>
      <c r="E78" s="369">
        <f>'Office Major'!E90</f>
        <v>0</v>
      </c>
      <c r="F78" s="369">
        <f>'Office Major'!F90</f>
        <v>0</v>
      </c>
      <c r="G78" s="369">
        <f>'Office Major'!G90</f>
        <v>0</v>
      </c>
      <c r="H78" s="369">
        <f>'Office Major'!H90</f>
        <v>2</v>
      </c>
    </row>
    <row r="79" spans="1:8" s="488" customFormat="1" ht="16.5" customHeight="1">
      <c r="A79" s="940" t="s">
        <v>158</v>
      </c>
      <c r="B79" s="941"/>
      <c r="C79" s="673">
        <f aca="true" t="shared" si="9" ref="C79:H79">SUM(C78:C78)</f>
        <v>2</v>
      </c>
      <c r="D79" s="674">
        <f t="shared" si="9"/>
        <v>29.482</v>
      </c>
      <c r="E79" s="676">
        <f t="shared" si="9"/>
        <v>0</v>
      </c>
      <c r="F79" s="676">
        <f t="shared" si="9"/>
        <v>0</v>
      </c>
      <c r="G79" s="676">
        <f t="shared" si="9"/>
        <v>0</v>
      </c>
      <c r="H79" s="673">
        <f t="shared" si="9"/>
        <v>2</v>
      </c>
    </row>
    <row r="80" spans="1:8" s="488" customFormat="1" ht="16.5" customHeight="1">
      <c r="A80" s="672"/>
      <c r="B80" s="672"/>
      <c r="C80" s="672"/>
      <c r="D80" s="672"/>
      <c r="E80" s="672"/>
      <c r="F80" s="672"/>
      <c r="G80" s="672"/>
      <c r="H80" s="672"/>
    </row>
    <row r="81" spans="1:8" s="488" customFormat="1" ht="16.5" customHeight="1">
      <c r="A81" s="917" t="s">
        <v>260</v>
      </c>
      <c r="B81" s="917"/>
      <c r="C81" s="917"/>
      <c r="D81" s="917"/>
      <c r="E81" s="917"/>
      <c r="F81" s="917"/>
      <c r="G81" s="917"/>
      <c r="H81" s="917"/>
    </row>
    <row r="82" spans="1:8" s="488" customFormat="1" ht="16.5" customHeight="1">
      <c r="A82" s="922" t="s">
        <v>2</v>
      </c>
      <c r="B82" s="924" t="s">
        <v>3</v>
      </c>
      <c r="C82" s="924" t="s">
        <v>4</v>
      </c>
      <c r="D82" s="76" t="s">
        <v>5</v>
      </c>
      <c r="E82" s="76" t="s">
        <v>6</v>
      </c>
      <c r="F82" s="76" t="s">
        <v>7</v>
      </c>
      <c r="G82" s="76" t="s">
        <v>8</v>
      </c>
      <c r="H82" s="76" t="s">
        <v>9</v>
      </c>
    </row>
    <row r="83" spans="1:8" s="488" customFormat="1" ht="16.5" customHeight="1">
      <c r="A83" s="928"/>
      <c r="B83" s="929"/>
      <c r="C83" s="929"/>
      <c r="D83" s="77" t="s">
        <v>77</v>
      </c>
      <c r="E83" s="77" t="s">
        <v>78</v>
      </c>
      <c r="F83" s="77" t="s">
        <v>79</v>
      </c>
      <c r="G83" s="77" t="s">
        <v>79</v>
      </c>
      <c r="H83" s="77" t="s">
        <v>12</v>
      </c>
    </row>
    <row r="84" spans="1:8" s="488" customFormat="1" ht="16.5" customHeight="1">
      <c r="A84" s="67">
        <v>1</v>
      </c>
      <c r="B84" s="299" t="s">
        <v>166</v>
      </c>
      <c r="C84" s="360">
        <f>'Office Major'!C96</f>
        <v>2</v>
      </c>
      <c r="D84" s="360">
        <f>'Office Major'!D96</f>
        <v>1998.325</v>
      </c>
      <c r="E84" s="360">
        <f>'Office Major'!E96</f>
        <v>2369514.72</v>
      </c>
      <c r="F84" s="360">
        <f>'Office Major'!F96</f>
        <v>1445403979</v>
      </c>
      <c r="G84" s="360">
        <f>'Office Major'!G96</f>
        <v>218425000</v>
      </c>
      <c r="H84" s="360">
        <f>'Office Major'!H96</f>
        <v>310</v>
      </c>
    </row>
    <row r="85" spans="1:8" s="488" customFormat="1" ht="16.5" customHeight="1">
      <c r="A85" s="67">
        <v>2</v>
      </c>
      <c r="B85" s="299" t="s">
        <v>167</v>
      </c>
      <c r="C85" s="360">
        <f>'Office Major'!C97</f>
        <v>13</v>
      </c>
      <c r="D85" s="360">
        <f>'Office Major'!D97</f>
        <v>105.944</v>
      </c>
      <c r="E85" s="360">
        <f>'Office Major'!E97</f>
        <v>15680</v>
      </c>
      <c r="F85" s="360">
        <f>'Office Major'!F97</f>
        <v>12544000</v>
      </c>
      <c r="G85" s="360">
        <f>'Office Major'!G97</f>
        <v>1129000</v>
      </c>
      <c r="H85" s="360">
        <f>'Office Major'!H97</f>
        <v>75</v>
      </c>
    </row>
    <row r="86" spans="1:8" s="488" customFormat="1" ht="16.5" customHeight="1">
      <c r="A86" s="938" t="s">
        <v>158</v>
      </c>
      <c r="B86" s="939"/>
      <c r="C86" s="652">
        <f aca="true" t="shared" si="10" ref="C86:H86">SUM(C84:C85)</f>
        <v>15</v>
      </c>
      <c r="D86" s="652">
        <f t="shared" si="10"/>
        <v>2104.2690000000002</v>
      </c>
      <c r="E86" s="654">
        <f t="shared" si="10"/>
        <v>2385194.72</v>
      </c>
      <c r="F86" s="654">
        <f t="shared" si="10"/>
        <v>1457947979</v>
      </c>
      <c r="G86" s="654">
        <f t="shared" si="10"/>
        <v>219554000</v>
      </c>
      <c r="H86" s="652">
        <f t="shared" si="10"/>
        <v>385</v>
      </c>
    </row>
    <row r="87" spans="1:8" s="488" customFormat="1" ht="16.5" customHeight="1">
      <c r="A87" s="252"/>
      <c r="B87" s="655"/>
      <c r="C87" s="656"/>
      <c r="D87" s="657"/>
      <c r="E87" s="658"/>
      <c r="F87" s="658"/>
      <c r="G87" s="658"/>
      <c r="H87" s="659"/>
    </row>
    <row r="88" spans="1:8" s="488" customFormat="1" ht="16.5" customHeight="1">
      <c r="A88" s="917" t="s">
        <v>261</v>
      </c>
      <c r="B88" s="917"/>
      <c r="C88" s="917"/>
      <c r="D88" s="917"/>
      <c r="E88" s="917"/>
      <c r="F88" s="917"/>
      <c r="G88" s="917"/>
      <c r="H88" s="917"/>
    </row>
    <row r="89" spans="1:8" s="488" customFormat="1" ht="16.5" customHeight="1">
      <c r="A89" s="922" t="s">
        <v>2</v>
      </c>
      <c r="B89" s="924" t="s">
        <v>3</v>
      </c>
      <c r="C89" s="924" t="s">
        <v>4</v>
      </c>
      <c r="D89" s="76" t="s">
        <v>5</v>
      </c>
      <c r="E89" s="76" t="s">
        <v>6</v>
      </c>
      <c r="F89" s="76" t="s">
        <v>7</v>
      </c>
      <c r="G89" s="76" t="s">
        <v>8</v>
      </c>
      <c r="H89" s="76" t="s">
        <v>9</v>
      </c>
    </row>
    <row r="90" spans="1:8" s="488" customFormat="1" ht="16.5" customHeight="1">
      <c r="A90" s="928"/>
      <c r="B90" s="929"/>
      <c r="C90" s="929"/>
      <c r="D90" s="77" t="s">
        <v>77</v>
      </c>
      <c r="E90" s="77" t="s">
        <v>78</v>
      </c>
      <c r="F90" s="77" t="s">
        <v>79</v>
      </c>
      <c r="G90" s="77" t="s">
        <v>79</v>
      </c>
      <c r="H90" s="77" t="s">
        <v>12</v>
      </c>
    </row>
    <row r="91" spans="1:8" s="488" customFormat="1" ht="16.5" customHeight="1">
      <c r="A91" s="364">
        <v>1</v>
      </c>
      <c r="B91" s="361" t="s">
        <v>28</v>
      </c>
      <c r="C91" s="360">
        <f>'Office Major'!C103</f>
        <v>6</v>
      </c>
      <c r="D91" s="360">
        <f>'Office Major'!D103</f>
        <v>1084</v>
      </c>
      <c r="E91" s="360">
        <f>'Office Major'!E103</f>
        <v>0</v>
      </c>
      <c r="F91" s="360">
        <f>'Office Major'!F103</f>
        <v>0</v>
      </c>
      <c r="G91" s="360">
        <f>'Office Major'!G103</f>
        <v>431000</v>
      </c>
      <c r="H91" s="360">
        <f>'Office Major'!H103</f>
        <v>0</v>
      </c>
    </row>
    <row r="92" spans="1:8" s="488" customFormat="1" ht="16.5" customHeight="1">
      <c r="A92" s="938" t="s">
        <v>158</v>
      </c>
      <c r="B92" s="939"/>
      <c r="C92" s="652">
        <f aca="true" t="shared" si="11" ref="C92:H92">SUM(C91:C91)</f>
        <v>6</v>
      </c>
      <c r="D92" s="653">
        <f t="shared" si="11"/>
        <v>1084</v>
      </c>
      <c r="E92" s="652">
        <f t="shared" si="11"/>
        <v>0</v>
      </c>
      <c r="F92" s="652">
        <f t="shared" si="11"/>
        <v>0</v>
      </c>
      <c r="G92" s="652">
        <f t="shared" si="11"/>
        <v>431000</v>
      </c>
      <c r="H92" s="652">
        <f t="shared" si="11"/>
        <v>0</v>
      </c>
    </row>
    <row r="93" spans="1:8" s="488" customFormat="1" ht="16.5" customHeight="1">
      <c r="A93" s="672"/>
      <c r="B93" s="672"/>
      <c r="C93" s="672"/>
      <c r="D93" s="672"/>
      <c r="E93" s="672"/>
      <c r="F93" s="672"/>
      <c r="G93" s="672"/>
      <c r="H93" s="672"/>
    </row>
    <row r="94" spans="1:8" s="488" customFormat="1" ht="16.5" customHeight="1">
      <c r="A94" s="917" t="s">
        <v>262</v>
      </c>
      <c r="B94" s="917"/>
      <c r="C94" s="917"/>
      <c r="D94" s="917"/>
      <c r="E94" s="917"/>
      <c r="F94" s="917"/>
      <c r="G94" s="917"/>
      <c r="H94" s="917"/>
    </row>
    <row r="95" spans="1:8" s="488" customFormat="1" ht="16.5" customHeight="1">
      <c r="A95" s="922" t="s">
        <v>2</v>
      </c>
      <c r="B95" s="924" t="s">
        <v>3</v>
      </c>
      <c r="C95" s="924" t="s">
        <v>4</v>
      </c>
      <c r="D95" s="76" t="s">
        <v>5</v>
      </c>
      <c r="E95" s="76" t="s">
        <v>6</v>
      </c>
      <c r="F95" s="76" t="s">
        <v>7</v>
      </c>
      <c r="G95" s="76" t="s">
        <v>8</v>
      </c>
      <c r="H95" s="76" t="s">
        <v>9</v>
      </c>
    </row>
    <row r="96" spans="1:8" s="488" customFormat="1" ht="16.5" customHeight="1">
      <c r="A96" s="923"/>
      <c r="B96" s="925"/>
      <c r="C96" s="925"/>
      <c r="D96" s="77" t="s">
        <v>77</v>
      </c>
      <c r="E96" s="77" t="s">
        <v>78</v>
      </c>
      <c r="F96" s="77" t="s">
        <v>79</v>
      </c>
      <c r="G96" s="77" t="s">
        <v>79</v>
      </c>
      <c r="H96" s="77" t="s">
        <v>12</v>
      </c>
    </row>
    <row r="97" spans="1:8" s="488" customFormat="1" ht="16.5" customHeight="1">
      <c r="A97" s="143">
        <v>1</v>
      </c>
      <c r="B97" s="143" t="s">
        <v>15</v>
      </c>
      <c r="C97" s="677">
        <f>'Office Major'!C109</f>
        <v>3</v>
      </c>
      <c r="D97" s="677">
        <f>'Office Major'!D109</f>
        <v>706.75</v>
      </c>
      <c r="E97" s="677">
        <f>'Office Major'!E109</f>
        <v>1103992</v>
      </c>
      <c r="F97" s="677">
        <f>'Office Major'!F109</f>
        <v>2207984000</v>
      </c>
      <c r="G97" s="677">
        <f>'Office Major'!G109</f>
        <v>169828000</v>
      </c>
      <c r="H97" s="677">
        <f>'Office Major'!H109</f>
        <v>1890</v>
      </c>
    </row>
    <row r="98" spans="1:8" s="488" customFormat="1" ht="16.5" customHeight="1">
      <c r="A98" s="143">
        <v>2</v>
      </c>
      <c r="B98" s="143" t="s">
        <v>84</v>
      </c>
      <c r="C98" s="677">
        <f>'Office Major'!C110</f>
        <v>7</v>
      </c>
      <c r="D98" s="677">
        <f>'Office Major'!D110</f>
        <v>102.96</v>
      </c>
      <c r="E98" s="677">
        <f>'Office Major'!E110</f>
        <v>32694</v>
      </c>
      <c r="F98" s="677">
        <f>'Office Major'!F110</f>
        <v>19616400</v>
      </c>
      <c r="G98" s="677">
        <f>'Office Major'!G110</f>
        <v>1634000</v>
      </c>
      <c r="H98" s="677">
        <f>'Office Major'!H110</f>
        <v>25</v>
      </c>
    </row>
    <row r="99" spans="1:8" s="488" customFormat="1" ht="16.5" customHeight="1">
      <c r="A99" s="926" t="s">
        <v>158</v>
      </c>
      <c r="B99" s="927"/>
      <c r="C99" s="678">
        <f aca="true" t="shared" si="12" ref="C99:H99">SUM(C97:C98)</f>
        <v>10</v>
      </c>
      <c r="D99" s="679">
        <f t="shared" si="12"/>
        <v>809.71</v>
      </c>
      <c r="E99" s="680">
        <f t="shared" si="12"/>
        <v>1136686</v>
      </c>
      <c r="F99" s="680">
        <f t="shared" si="12"/>
        <v>2227600400</v>
      </c>
      <c r="G99" s="680">
        <f t="shared" si="12"/>
        <v>171462000</v>
      </c>
      <c r="H99" s="678">
        <f t="shared" si="12"/>
        <v>1915</v>
      </c>
    </row>
    <row r="100" spans="1:8" s="488" customFormat="1" ht="16.5" customHeight="1">
      <c r="A100" s="681"/>
      <c r="B100" s="681"/>
      <c r="C100" s="681"/>
      <c r="D100" s="681"/>
      <c r="E100" s="681"/>
      <c r="F100" s="681"/>
      <c r="G100" s="681"/>
      <c r="H100" s="681"/>
    </row>
    <row r="101" spans="1:8" s="488" customFormat="1" ht="16.5" customHeight="1">
      <c r="A101" s="252"/>
      <c r="B101" s="655"/>
      <c r="C101" s="656"/>
      <c r="D101" s="657"/>
      <c r="E101" s="658"/>
      <c r="F101" s="658"/>
      <c r="G101" s="658"/>
      <c r="H101" s="659"/>
    </row>
    <row r="102" spans="1:8" s="488" customFormat="1" ht="16.5" customHeight="1">
      <c r="A102" s="917" t="s">
        <v>264</v>
      </c>
      <c r="B102" s="917"/>
      <c r="C102" s="917"/>
      <c r="D102" s="917"/>
      <c r="E102" s="917"/>
      <c r="F102" s="917"/>
      <c r="G102" s="917"/>
      <c r="H102" s="917"/>
    </row>
    <row r="103" spans="1:8" s="488" customFormat="1" ht="16.5" customHeight="1">
      <c r="A103" s="922" t="s">
        <v>2</v>
      </c>
      <c r="B103" s="924" t="s">
        <v>3</v>
      </c>
      <c r="C103" s="924" t="s">
        <v>4</v>
      </c>
      <c r="D103" s="76" t="s">
        <v>5</v>
      </c>
      <c r="E103" s="76" t="s">
        <v>6</v>
      </c>
      <c r="F103" s="76" t="s">
        <v>7</v>
      </c>
      <c r="G103" s="76" t="s">
        <v>8</v>
      </c>
      <c r="H103" s="76" t="s">
        <v>9</v>
      </c>
    </row>
    <row r="104" spans="1:8" s="488" customFormat="1" ht="16.5" customHeight="1">
      <c r="A104" s="928"/>
      <c r="B104" s="929"/>
      <c r="C104" s="925"/>
      <c r="D104" s="77" t="s">
        <v>77</v>
      </c>
      <c r="E104" s="77" t="s">
        <v>78</v>
      </c>
      <c r="F104" s="81" t="s">
        <v>79</v>
      </c>
      <c r="G104" s="81" t="s">
        <v>79</v>
      </c>
      <c r="H104" s="77" t="s">
        <v>12</v>
      </c>
    </row>
    <row r="105" spans="1:8" s="488" customFormat="1" ht="16.5" customHeight="1">
      <c r="A105" s="364">
        <v>1</v>
      </c>
      <c r="B105" s="361" t="s">
        <v>34</v>
      </c>
      <c r="C105" s="370">
        <f>'Office Major'!C161</f>
        <v>1</v>
      </c>
      <c r="D105" s="370">
        <f>'Office Major'!D161</f>
        <v>895.42</v>
      </c>
      <c r="E105" s="370">
        <f>'Office Major'!E161</f>
        <v>2377543.21</v>
      </c>
      <c r="F105" s="370">
        <f>'Office Major'!F161</f>
        <v>0</v>
      </c>
      <c r="G105" s="370">
        <f>'Office Major'!G161</f>
        <v>180426000</v>
      </c>
      <c r="H105" s="370">
        <f>'Office Major'!H161</f>
        <v>68</v>
      </c>
    </row>
    <row r="106" spans="1:8" s="488" customFormat="1" ht="16.5" customHeight="1">
      <c r="A106" s="920" t="s">
        <v>158</v>
      </c>
      <c r="B106" s="921"/>
      <c r="C106" s="671">
        <f aca="true" t="shared" si="13" ref="C106:H106">SUM(C105:C105)</f>
        <v>1</v>
      </c>
      <c r="D106" s="670">
        <f t="shared" si="13"/>
        <v>895.42</v>
      </c>
      <c r="E106" s="671">
        <f t="shared" si="13"/>
        <v>2377543.21</v>
      </c>
      <c r="F106" s="671">
        <f t="shared" si="13"/>
        <v>0</v>
      </c>
      <c r="G106" s="671">
        <f t="shared" si="13"/>
        <v>180426000</v>
      </c>
      <c r="H106" s="671">
        <f t="shared" si="13"/>
        <v>68</v>
      </c>
    </row>
    <row r="107" spans="1:8" s="488" customFormat="1" ht="16.5" customHeight="1">
      <c r="A107" s="672"/>
      <c r="B107" s="672"/>
      <c r="C107" s="672"/>
      <c r="D107" s="672"/>
      <c r="E107" s="672"/>
      <c r="F107" s="672"/>
      <c r="G107" s="672"/>
      <c r="H107" s="672"/>
    </row>
    <row r="108" spans="1:8" s="488" customFormat="1" ht="16.5" customHeight="1">
      <c r="A108" s="672"/>
      <c r="B108" s="672"/>
      <c r="C108" s="672"/>
      <c r="D108" s="672"/>
      <c r="E108" s="672"/>
      <c r="F108" s="672"/>
      <c r="G108" s="672"/>
      <c r="H108" s="672"/>
    </row>
    <row r="109" spans="1:8" s="488" customFormat="1" ht="16.5" customHeight="1">
      <c r="A109" s="948" t="s">
        <v>265</v>
      </c>
      <c r="B109" s="948"/>
      <c r="C109" s="948"/>
      <c r="D109" s="948"/>
      <c r="E109" s="948"/>
      <c r="F109" s="948"/>
      <c r="G109" s="948"/>
      <c r="H109" s="948"/>
    </row>
    <row r="110" spans="1:8" s="488" customFormat="1" ht="16.5" customHeight="1">
      <c r="A110" s="922" t="s">
        <v>2</v>
      </c>
      <c r="B110" s="924" t="s">
        <v>3</v>
      </c>
      <c r="C110" s="924" t="s">
        <v>4</v>
      </c>
      <c r="D110" s="80" t="s">
        <v>5</v>
      </c>
      <c r="E110" s="80" t="s">
        <v>6</v>
      </c>
      <c r="F110" s="80" t="s">
        <v>7</v>
      </c>
      <c r="G110" s="80" t="s">
        <v>8</v>
      </c>
      <c r="H110" s="80" t="s">
        <v>9</v>
      </c>
    </row>
    <row r="111" spans="1:8" s="488" customFormat="1" ht="16.5" customHeight="1">
      <c r="A111" s="928"/>
      <c r="B111" s="929"/>
      <c r="C111" s="929"/>
      <c r="D111" s="81" t="s">
        <v>77</v>
      </c>
      <c r="E111" s="81" t="s">
        <v>78</v>
      </c>
      <c r="F111" s="81" t="s">
        <v>79</v>
      </c>
      <c r="G111" s="81" t="s">
        <v>79</v>
      </c>
      <c r="H111" s="81" t="s">
        <v>12</v>
      </c>
    </row>
    <row r="112" spans="1:8" s="488" customFormat="1" ht="16.5" customHeight="1">
      <c r="A112" s="313">
        <v>1</v>
      </c>
      <c r="B112" s="314" t="s">
        <v>33</v>
      </c>
      <c r="C112" s="360">
        <f>'Office Major'!C129</f>
        <v>1</v>
      </c>
      <c r="D112" s="360">
        <f>'Office Major'!D129</f>
        <v>1063.35</v>
      </c>
      <c r="E112" s="360">
        <f>'Office Major'!E129</f>
        <v>107188.8</v>
      </c>
      <c r="F112" s="360">
        <f>'Office Major'!F129</f>
        <v>42875204</v>
      </c>
      <c r="G112" s="360">
        <f>'Office Major'!G129</f>
        <v>10000000</v>
      </c>
      <c r="H112" s="360">
        <f>'Office Major'!H129</f>
        <v>70</v>
      </c>
    </row>
    <row r="113" spans="1:8" s="488" customFormat="1" ht="16.5" customHeight="1">
      <c r="A113" s="313">
        <v>2</v>
      </c>
      <c r="B113" s="314" t="s">
        <v>34</v>
      </c>
      <c r="C113" s="360">
        <f>'Office Major'!C130+'Office Major'!C83</f>
        <v>7</v>
      </c>
      <c r="D113" s="360">
        <f>'Office Major'!D130+'Office Major'!D83</f>
        <v>3203.24</v>
      </c>
      <c r="E113" s="360">
        <f>'Office Major'!E130+'Office Major'!E83</f>
        <v>1162426.18</v>
      </c>
      <c r="F113" s="360">
        <f>'Office Major'!F130+'Office Major'!F83</f>
        <v>274157823.9</v>
      </c>
      <c r="G113" s="360">
        <f>'Office Major'!G130+'Office Major'!G83</f>
        <v>106809000</v>
      </c>
      <c r="H113" s="360">
        <f>'Office Major'!H130+'Office Major'!H83</f>
        <v>140</v>
      </c>
    </row>
    <row r="114" spans="1:8" s="488" customFormat="1" ht="16.5" customHeight="1">
      <c r="A114" s="920" t="s">
        <v>158</v>
      </c>
      <c r="B114" s="921"/>
      <c r="C114" s="669">
        <f aca="true" t="shared" si="14" ref="C114:H114">SUM(C112:C113)</f>
        <v>8</v>
      </c>
      <c r="D114" s="670">
        <f t="shared" si="14"/>
        <v>4266.59</v>
      </c>
      <c r="E114" s="669">
        <f t="shared" si="14"/>
        <v>1269614.98</v>
      </c>
      <c r="F114" s="682">
        <f t="shared" si="14"/>
        <v>317033027.9</v>
      </c>
      <c r="G114" s="669">
        <f t="shared" si="14"/>
        <v>116809000</v>
      </c>
      <c r="H114" s="669">
        <f t="shared" si="14"/>
        <v>210</v>
      </c>
    </row>
    <row r="115" spans="1:8" s="488" customFormat="1" ht="16.5" customHeight="1">
      <c r="A115" s="672"/>
      <c r="B115" s="672"/>
      <c r="C115" s="672"/>
      <c r="D115" s="672"/>
      <c r="E115" s="672"/>
      <c r="F115" s="672"/>
      <c r="G115" s="672"/>
      <c r="H115" s="672"/>
    </row>
    <row r="116" spans="1:8" s="488" customFormat="1" ht="16.5" customHeight="1">
      <c r="A116" s="917" t="s">
        <v>266</v>
      </c>
      <c r="B116" s="917"/>
      <c r="C116" s="917"/>
      <c r="D116" s="917"/>
      <c r="E116" s="917"/>
      <c r="F116" s="917"/>
      <c r="G116" s="917"/>
      <c r="H116" s="917"/>
    </row>
    <row r="117" spans="1:8" s="488" customFormat="1" ht="16.5" customHeight="1">
      <c r="A117" s="922" t="s">
        <v>2</v>
      </c>
      <c r="B117" s="924" t="s">
        <v>3</v>
      </c>
      <c r="C117" s="924" t="s">
        <v>4</v>
      </c>
      <c r="D117" s="76" t="s">
        <v>5</v>
      </c>
      <c r="E117" s="76" t="s">
        <v>6</v>
      </c>
      <c r="F117" s="76" t="s">
        <v>7</v>
      </c>
      <c r="G117" s="76" t="s">
        <v>8</v>
      </c>
      <c r="H117" s="76" t="s">
        <v>9</v>
      </c>
    </row>
    <row r="118" spans="1:8" s="488" customFormat="1" ht="16.5" customHeight="1">
      <c r="A118" s="928"/>
      <c r="B118" s="929"/>
      <c r="C118" s="925"/>
      <c r="D118" s="77" t="s">
        <v>77</v>
      </c>
      <c r="E118" s="77" t="s">
        <v>78</v>
      </c>
      <c r="F118" s="651" t="s">
        <v>79</v>
      </c>
      <c r="G118" s="651" t="s">
        <v>79</v>
      </c>
      <c r="H118" s="77" t="s">
        <v>12</v>
      </c>
    </row>
    <row r="119" spans="1:8" s="488" customFormat="1" ht="16.5" customHeight="1">
      <c r="A119" s="67">
        <v>1</v>
      </c>
      <c r="B119" s="295" t="s">
        <v>34</v>
      </c>
      <c r="C119" s="365">
        <f>'Office Major'!C181</f>
        <v>6</v>
      </c>
      <c r="D119" s="365">
        <f>'Office Major'!D181</f>
        <v>2576</v>
      </c>
      <c r="E119" s="365">
        <f>'Office Major'!E181</f>
        <v>20046721</v>
      </c>
      <c r="F119" s="365">
        <f>'Office Major'!F181</f>
        <v>5011680250</v>
      </c>
      <c r="G119" s="365">
        <f>'Office Major'!G181</f>
        <v>1616377000</v>
      </c>
      <c r="H119" s="365">
        <f>'Office Major'!H181</f>
        <v>421</v>
      </c>
    </row>
    <row r="120" spans="1:8" s="488" customFormat="1" ht="16.5" customHeight="1">
      <c r="A120" s="67">
        <v>2</v>
      </c>
      <c r="B120" s="299" t="s">
        <v>47</v>
      </c>
      <c r="C120" s="365">
        <v>2</v>
      </c>
      <c r="D120" s="365">
        <v>28.87</v>
      </c>
      <c r="E120" s="365">
        <v>72</v>
      </c>
      <c r="F120" s="365">
        <v>57600</v>
      </c>
      <c r="G120" s="365">
        <v>152850</v>
      </c>
      <c r="H120" s="365">
        <v>4</v>
      </c>
    </row>
    <row r="121" spans="1:8" s="488" customFormat="1" ht="16.5" customHeight="1">
      <c r="A121" s="67">
        <v>3</v>
      </c>
      <c r="B121" s="299" t="s">
        <v>35</v>
      </c>
      <c r="C121" s="365">
        <f>'Office Major'!C183</f>
        <v>1</v>
      </c>
      <c r="D121" s="365">
        <f>'Office Major'!D183</f>
        <v>5</v>
      </c>
      <c r="E121" s="365">
        <f>'Office Major'!E183</f>
        <v>0</v>
      </c>
      <c r="F121" s="365">
        <f>'Office Major'!F183</f>
        <v>0</v>
      </c>
      <c r="G121" s="365">
        <f>'Office Major'!G183</f>
        <v>0</v>
      </c>
      <c r="H121" s="365">
        <f>'Office Major'!H183</f>
        <v>0</v>
      </c>
    </row>
    <row r="122" spans="1:8" s="488" customFormat="1" ht="16.5" customHeight="1">
      <c r="A122" s="938" t="s">
        <v>158</v>
      </c>
      <c r="B122" s="939"/>
      <c r="C122" s="652">
        <f aca="true" t="shared" si="15" ref="C122:H122">SUM(C119:C121)</f>
        <v>9</v>
      </c>
      <c r="D122" s="652">
        <f t="shared" si="15"/>
        <v>2609.87</v>
      </c>
      <c r="E122" s="654">
        <f t="shared" si="15"/>
        <v>20046793</v>
      </c>
      <c r="F122" s="654">
        <f t="shared" si="15"/>
        <v>5011737850</v>
      </c>
      <c r="G122" s="654">
        <f t="shared" si="15"/>
        <v>1616529850</v>
      </c>
      <c r="H122" s="652">
        <f t="shared" si="15"/>
        <v>425</v>
      </c>
    </row>
    <row r="123" spans="1:8" s="488" customFormat="1" ht="16.5" customHeight="1">
      <c r="A123" s="672"/>
      <c r="B123" s="672"/>
      <c r="C123" s="672"/>
      <c r="D123" s="672"/>
      <c r="E123" s="672"/>
      <c r="F123" s="672"/>
      <c r="G123" s="672"/>
      <c r="H123" s="672"/>
    </row>
    <row r="124" spans="1:8" s="488" customFormat="1" ht="16.5" customHeight="1">
      <c r="A124" s="917" t="s">
        <v>268</v>
      </c>
      <c r="B124" s="917"/>
      <c r="C124" s="917"/>
      <c r="D124" s="917"/>
      <c r="E124" s="917"/>
      <c r="F124" s="917"/>
      <c r="G124" s="917"/>
      <c r="H124" s="917"/>
    </row>
    <row r="125" spans="1:8" s="488" customFormat="1" ht="16.5" customHeight="1">
      <c r="A125" s="922" t="s">
        <v>2</v>
      </c>
      <c r="B125" s="924" t="s">
        <v>3</v>
      </c>
      <c r="C125" s="924" t="s">
        <v>4</v>
      </c>
      <c r="D125" s="76" t="s">
        <v>5</v>
      </c>
      <c r="E125" s="76" t="s">
        <v>6</v>
      </c>
      <c r="F125" s="76" t="s">
        <v>7</v>
      </c>
      <c r="G125" s="76" t="s">
        <v>8</v>
      </c>
      <c r="H125" s="76" t="s">
        <v>9</v>
      </c>
    </row>
    <row r="126" spans="1:8" s="488" customFormat="1" ht="16.5" customHeight="1">
      <c r="A126" s="928"/>
      <c r="B126" s="929"/>
      <c r="C126" s="925"/>
      <c r="D126" s="77" t="s">
        <v>77</v>
      </c>
      <c r="E126" s="77" t="s">
        <v>78</v>
      </c>
      <c r="F126" s="77" t="s">
        <v>79</v>
      </c>
      <c r="G126" s="77" t="s">
        <v>79</v>
      </c>
      <c r="H126" s="77" t="s">
        <v>12</v>
      </c>
    </row>
    <row r="127" spans="1:8" s="488" customFormat="1" ht="16.5" customHeight="1">
      <c r="A127" s="67">
        <v>1</v>
      </c>
      <c r="B127" s="299" t="s">
        <v>305</v>
      </c>
      <c r="C127" s="371">
        <f>'Office Major'!C150</f>
        <v>1</v>
      </c>
      <c r="D127" s="371">
        <f>'Office Major'!D150</f>
        <v>383.78</v>
      </c>
      <c r="E127" s="371">
        <f>'Office Major'!E150</f>
        <v>0</v>
      </c>
      <c r="F127" s="371">
        <f>'Office Major'!F150</f>
        <v>0</v>
      </c>
      <c r="G127" s="371">
        <f>'Office Major'!G150</f>
        <v>2303000</v>
      </c>
      <c r="H127" s="371">
        <f>'Office Major'!H150</f>
        <v>0</v>
      </c>
    </row>
    <row r="128" spans="1:8" s="488" customFormat="1" ht="16.5" customHeight="1">
      <c r="A128" s="67">
        <v>2</v>
      </c>
      <c r="B128" s="295" t="s">
        <v>174</v>
      </c>
      <c r="C128" s="371">
        <f>'Office Major'!C151</f>
        <v>2</v>
      </c>
      <c r="D128" s="371">
        <f>'Office Major'!D151</f>
        <v>1342.04</v>
      </c>
      <c r="E128" s="371">
        <f>'Office Major'!E151</f>
        <v>105017</v>
      </c>
      <c r="F128" s="371">
        <f>'Office Major'!F151</f>
        <v>0</v>
      </c>
      <c r="G128" s="371">
        <f>'Office Major'!G151</f>
        <v>2555547000</v>
      </c>
      <c r="H128" s="371">
        <f>'Office Major'!H151</f>
        <v>1520</v>
      </c>
    </row>
    <row r="129" spans="1:8" s="488" customFormat="1" ht="16.5" customHeight="1">
      <c r="A129" s="67">
        <v>3</v>
      </c>
      <c r="B129" s="295" t="s">
        <v>175</v>
      </c>
      <c r="C129" s="371">
        <f>'Office Major'!C152</f>
        <v>0</v>
      </c>
      <c r="D129" s="371">
        <f>'Office Major'!D152</f>
        <v>0</v>
      </c>
      <c r="E129" s="371">
        <f>'Office Major'!E152</f>
        <v>227723</v>
      </c>
      <c r="F129" s="371">
        <f>'Office Major'!F152</f>
        <v>0</v>
      </c>
      <c r="G129" s="371">
        <f>'Office Major'!G152</f>
        <v>0</v>
      </c>
      <c r="H129" s="371">
        <f>'Office Major'!H152</f>
        <v>0</v>
      </c>
    </row>
    <row r="130" spans="1:8" s="488" customFormat="1" ht="16.5" customHeight="1">
      <c r="A130" s="67">
        <v>4</v>
      </c>
      <c r="B130" s="299" t="s">
        <v>92</v>
      </c>
      <c r="C130" s="371">
        <f>'Office Major'!C153</f>
        <v>0</v>
      </c>
      <c r="D130" s="371">
        <f>'Office Major'!D153</f>
        <v>0</v>
      </c>
      <c r="E130" s="371">
        <f>'Office Major'!E153</f>
        <v>268</v>
      </c>
      <c r="F130" s="371">
        <f>'Office Major'!F153</f>
        <v>0</v>
      </c>
      <c r="G130" s="371">
        <f>'Office Major'!G153</f>
        <v>584521000</v>
      </c>
      <c r="H130" s="371">
        <f>'Office Major'!H153</f>
        <v>0</v>
      </c>
    </row>
    <row r="131" spans="1:8" s="488" customFormat="1" ht="16.5" customHeight="1">
      <c r="A131" s="67">
        <v>5</v>
      </c>
      <c r="B131" s="299" t="s">
        <v>14</v>
      </c>
      <c r="C131" s="371">
        <f>'Office Major'!C154</f>
        <v>0</v>
      </c>
      <c r="D131" s="371">
        <f>'Office Major'!D154</f>
        <v>0</v>
      </c>
      <c r="E131" s="371">
        <f>'Office Major'!E154</f>
        <v>0</v>
      </c>
      <c r="F131" s="371">
        <f>'Office Major'!F154</f>
        <v>0</v>
      </c>
      <c r="G131" s="371">
        <f>'Office Major'!G154</f>
        <v>0</v>
      </c>
      <c r="H131" s="371">
        <f>'Office Major'!H154</f>
        <v>0</v>
      </c>
    </row>
    <row r="132" spans="1:8" s="488" customFormat="1" ht="16.5" customHeight="1">
      <c r="A132" s="364">
        <v>6</v>
      </c>
      <c r="B132" s="295" t="s">
        <v>161</v>
      </c>
      <c r="C132" s="372">
        <f>'Office Major'!C8</f>
        <v>1</v>
      </c>
      <c r="D132" s="372">
        <f>'Office Major'!D8</f>
        <v>4.3633</v>
      </c>
      <c r="E132" s="372">
        <f>'Office Major'!E8</f>
        <v>84</v>
      </c>
      <c r="F132" s="372">
        <f>'Office Major'!F8</f>
        <v>67200</v>
      </c>
      <c r="G132" s="372">
        <f>'Office Major'!G8</f>
        <v>15000</v>
      </c>
      <c r="H132" s="372">
        <f>'Office Major'!H8</f>
        <v>5</v>
      </c>
    </row>
    <row r="133" spans="1:8" s="488" customFormat="1" ht="16.5" customHeight="1">
      <c r="A133" s="938" t="s">
        <v>158</v>
      </c>
      <c r="B133" s="939"/>
      <c r="C133" s="652">
        <f aca="true" t="shared" si="16" ref="C133:H133">SUM(C127:C132)</f>
        <v>4</v>
      </c>
      <c r="D133" s="653">
        <f t="shared" si="16"/>
        <v>1730.1833</v>
      </c>
      <c r="E133" s="652">
        <f t="shared" si="16"/>
        <v>333092</v>
      </c>
      <c r="F133" s="652">
        <f t="shared" si="16"/>
        <v>67200</v>
      </c>
      <c r="G133" s="654">
        <f t="shared" si="16"/>
        <v>3142386000</v>
      </c>
      <c r="H133" s="652">
        <f t="shared" si="16"/>
        <v>1525</v>
      </c>
    </row>
    <row r="134" spans="1:8" s="488" customFormat="1" ht="16.5" customHeight="1">
      <c r="A134" s="683"/>
      <c r="B134" s="683"/>
      <c r="C134" s="683"/>
      <c r="D134" s="683"/>
      <c r="E134" s="683"/>
      <c r="F134" s="683"/>
      <c r="G134" s="683"/>
      <c r="H134" s="683"/>
    </row>
    <row r="135" spans="1:8" s="488" customFormat="1" ht="16.5" customHeight="1">
      <c r="A135" s="917" t="s">
        <v>270</v>
      </c>
      <c r="B135" s="917"/>
      <c r="C135" s="917"/>
      <c r="D135" s="917"/>
      <c r="E135" s="917"/>
      <c r="F135" s="917"/>
      <c r="G135" s="917"/>
      <c r="H135" s="917"/>
    </row>
    <row r="136" spans="1:8" s="488" customFormat="1" ht="16.5" customHeight="1">
      <c r="A136" s="922" t="s">
        <v>2</v>
      </c>
      <c r="B136" s="924" t="s">
        <v>3</v>
      </c>
      <c r="C136" s="924" t="s">
        <v>4</v>
      </c>
      <c r="D136" s="76" t="s">
        <v>5</v>
      </c>
      <c r="E136" s="76" t="s">
        <v>6</v>
      </c>
      <c r="F136" s="76" t="s">
        <v>7</v>
      </c>
      <c r="G136" s="76" t="s">
        <v>8</v>
      </c>
      <c r="H136" s="76" t="s">
        <v>9</v>
      </c>
    </row>
    <row r="137" spans="1:8" s="488" customFormat="1" ht="16.5" customHeight="1">
      <c r="A137" s="928"/>
      <c r="B137" s="929"/>
      <c r="C137" s="929"/>
      <c r="D137" s="77" t="s">
        <v>77</v>
      </c>
      <c r="E137" s="77" t="s">
        <v>78</v>
      </c>
      <c r="F137" s="77" t="s">
        <v>79</v>
      </c>
      <c r="G137" s="77" t="s">
        <v>79</v>
      </c>
      <c r="H137" s="82" t="s">
        <v>12</v>
      </c>
    </row>
    <row r="138" spans="1:8" s="488" customFormat="1" ht="16.5" customHeight="1">
      <c r="A138" s="67">
        <v>1</v>
      </c>
      <c r="B138" s="67" t="s">
        <v>34</v>
      </c>
      <c r="C138" s="369">
        <f>'Office Major'!C142</f>
        <v>2</v>
      </c>
      <c r="D138" s="369">
        <f>'Office Major'!D142</f>
        <v>73.05</v>
      </c>
      <c r="E138" s="369">
        <f>'Office Major'!E142</f>
        <v>37950</v>
      </c>
      <c r="F138" s="369">
        <f>'Office Major'!F142</f>
        <v>7590000</v>
      </c>
      <c r="G138" s="369">
        <f>'Office Major'!G142</f>
        <v>2861000</v>
      </c>
      <c r="H138" s="369">
        <f>'Office Major'!H142</f>
        <v>0</v>
      </c>
    </row>
    <row r="139" spans="1:8" s="488" customFormat="1" ht="16.5" customHeight="1">
      <c r="A139" s="67">
        <v>2</v>
      </c>
      <c r="B139" s="67" t="s">
        <v>16</v>
      </c>
      <c r="C139" s="369">
        <f>'Office Major'!C143</f>
        <v>2</v>
      </c>
      <c r="D139" s="369">
        <f>'Office Major'!D143</f>
        <v>29.56</v>
      </c>
      <c r="E139" s="369">
        <f>'Office Major'!E143</f>
        <v>14425</v>
      </c>
      <c r="F139" s="369">
        <f>'Office Major'!F143</f>
        <v>28855000</v>
      </c>
      <c r="G139" s="369">
        <f>'Office Major'!G143</f>
        <v>1410000</v>
      </c>
      <c r="H139" s="369">
        <f>'Office Major'!H143</f>
        <v>0</v>
      </c>
    </row>
    <row r="140" spans="1:8" s="488" customFormat="1" ht="16.5" customHeight="1">
      <c r="A140" s="940" t="s">
        <v>158</v>
      </c>
      <c r="B140" s="941"/>
      <c r="C140" s="673">
        <f aca="true" t="shared" si="17" ref="C140:H140">SUM(C138:C139)</f>
        <v>4</v>
      </c>
      <c r="D140" s="674">
        <f t="shared" si="17"/>
        <v>102.61</v>
      </c>
      <c r="E140" s="676">
        <f t="shared" si="17"/>
        <v>52375</v>
      </c>
      <c r="F140" s="676">
        <f t="shared" si="17"/>
        <v>36445000</v>
      </c>
      <c r="G140" s="676">
        <f t="shared" si="17"/>
        <v>4271000</v>
      </c>
      <c r="H140" s="673">
        <f t="shared" si="17"/>
        <v>0</v>
      </c>
    </row>
    <row r="141" spans="1:8" s="488" customFormat="1" ht="16.5" customHeight="1">
      <c r="A141" s="252"/>
      <c r="B141" s="252"/>
      <c r="C141" s="684"/>
      <c r="D141" s="684"/>
      <c r="E141" s="684"/>
      <c r="F141" s="684"/>
      <c r="G141" s="685"/>
      <c r="H141" s="684"/>
    </row>
    <row r="142" spans="1:8" s="488" customFormat="1" ht="16.5" customHeight="1">
      <c r="A142" s="917" t="s">
        <v>271</v>
      </c>
      <c r="B142" s="917"/>
      <c r="C142" s="917"/>
      <c r="D142" s="917"/>
      <c r="E142" s="917"/>
      <c r="F142" s="917"/>
      <c r="G142" s="917"/>
      <c r="H142" s="917"/>
    </row>
    <row r="143" spans="1:8" s="488" customFormat="1" ht="16.5" customHeight="1">
      <c r="A143" s="922" t="s">
        <v>2</v>
      </c>
      <c r="B143" s="924" t="s">
        <v>3</v>
      </c>
      <c r="C143" s="924" t="s">
        <v>4</v>
      </c>
      <c r="D143" s="76" t="s">
        <v>5</v>
      </c>
      <c r="E143" s="76" t="s">
        <v>6</v>
      </c>
      <c r="F143" s="76" t="s">
        <v>7</v>
      </c>
      <c r="G143" s="76" t="s">
        <v>8</v>
      </c>
      <c r="H143" s="76" t="s">
        <v>9</v>
      </c>
    </row>
    <row r="144" spans="1:8" s="488" customFormat="1" ht="16.5" customHeight="1">
      <c r="A144" s="928"/>
      <c r="B144" s="929"/>
      <c r="C144" s="925"/>
      <c r="D144" s="77" t="s">
        <v>77</v>
      </c>
      <c r="E144" s="77" t="s">
        <v>78</v>
      </c>
      <c r="F144" s="651" t="s">
        <v>79</v>
      </c>
      <c r="G144" s="651" t="s">
        <v>79</v>
      </c>
      <c r="H144" s="77" t="s">
        <v>12</v>
      </c>
    </row>
    <row r="145" spans="1:8" s="488" customFormat="1" ht="16.5" customHeight="1">
      <c r="A145" s="67">
        <v>1</v>
      </c>
      <c r="B145" s="67" t="s">
        <v>34</v>
      </c>
      <c r="C145" s="370">
        <f>'Office Major'!C173</f>
        <v>5</v>
      </c>
      <c r="D145" s="370">
        <f>'Office Major'!D173</f>
        <v>1124.01</v>
      </c>
      <c r="E145" s="370">
        <f>'Office Major'!E173</f>
        <v>11442371</v>
      </c>
      <c r="F145" s="370">
        <f>'Office Major'!F173</f>
        <v>1441136520</v>
      </c>
      <c r="G145" s="370">
        <f>'Office Major'!G173</f>
        <v>907946000</v>
      </c>
      <c r="H145" s="370">
        <f>'Office Major'!H173</f>
        <v>900</v>
      </c>
    </row>
    <row r="146" spans="1:8" s="488" customFormat="1" ht="16.5" customHeight="1">
      <c r="A146" s="67">
        <v>2</v>
      </c>
      <c r="B146" s="67" t="s">
        <v>47</v>
      </c>
      <c r="C146" s="370">
        <f>'Office Major'!C174</f>
        <v>2</v>
      </c>
      <c r="D146" s="370" t="str">
        <f>'Office Major'!D174</f>
        <v>49-48</v>
      </c>
      <c r="E146" s="370">
        <f>'Office Major'!E174</f>
        <v>157284</v>
      </c>
      <c r="F146" s="370">
        <f>'Office Major'!F174</f>
        <v>155069130</v>
      </c>
      <c r="G146" s="370">
        <f>'Office Major'!G174</f>
        <v>20601000</v>
      </c>
      <c r="H146" s="370">
        <f>'Office Major'!H174</f>
        <v>240</v>
      </c>
    </row>
    <row r="147" spans="1:8" s="488" customFormat="1" ht="16.5" customHeight="1">
      <c r="A147" s="67">
        <v>3</v>
      </c>
      <c r="B147" s="67" t="s">
        <v>305</v>
      </c>
      <c r="C147" s="370">
        <f>'Office Major'!C175</f>
        <v>2</v>
      </c>
      <c r="D147" s="370">
        <f>'Office Major'!D175</f>
        <v>115</v>
      </c>
      <c r="E147" s="370">
        <f>'Office Major'!E175</f>
        <v>0</v>
      </c>
      <c r="F147" s="370">
        <f>'Office Major'!F175</f>
        <v>0</v>
      </c>
      <c r="G147" s="370">
        <f>'Office Major'!G175</f>
        <v>768000</v>
      </c>
      <c r="H147" s="370">
        <f>'Office Major'!H175</f>
        <v>0</v>
      </c>
    </row>
    <row r="148" spans="1:8" s="488" customFormat="1" ht="16.5" customHeight="1">
      <c r="A148" s="930" t="s">
        <v>158</v>
      </c>
      <c r="B148" s="931"/>
      <c r="C148" s="652">
        <f aca="true" t="shared" si="18" ref="C148:H148">SUM(C145:C147)</f>
        <v>9</v>
      </c>
      <c r="D148" s="652">
        <f t="shared" si="18"/>
        <v>1239.01</v>
      </c>
      <c r="E148" s="654">
        <f t="shared" si="18"/>
        <v>11599655</v>
      </c>
      <c r="F148" s="654">
        <f t="shared" si="18"/>
        <v>1596205650</v>
      </c>
      <c r="G148" s="654">
        <f t="shared" si="18"/>
        <v>929315000</v>
      </c>
      <c r="H148" s="652">
        <f t="shared" si="18"/>
        <v>1140</v>
      </c>
    </row>
    <row r="149" spans="1:8" s="488" customFormat="1" ht="16.5" customHeight="1">
      <c r="A149" s="683"/>
      <c r="B149" s="683"/>
      <c r="C149" s="683"/>
      <c r="D149" s="683"/>
      <c r="E149" s="683"/>
      <c r="F149" s="683"/>
      <c r="G149" s="683"/>
      <c r="H149" s="683"/>
    </row>
    <row r="150" spans="1:8" s="488" customFormat="1" ht="16.5" customHeight="1">
      <c r="A150" s="917" t="s">
        <v>272</v>
      </c>
      <c r="B150" s="917"/>
      <c r="C150" s="917"/>
      <c r="D150" s="917"/>
      <c r="E150" s="917"/>
      <c r="F150" s="917"/>
      <c r="G150" s="917"/>
      <c r="H150" s="917"/>
    </row>
    <row r="151" spans="1:8" s="488" customFormat="1" ht="16.5" customHeight="1">
      <c r="A151" s="922" t="s">
        <v>2</v>
      </c>
      <c r="B151" s="924" t="s">
        <v>3</v>
      </c>
      <c r="C151" s="924" t="s">
        <v>4</v>
      </c>
      <c r="D151" s="76" t="s">
        <v>5</v>
      </c>
      <c r="E151" s="76" t="s">
        <v>6</v>
      </c>
      <c r="F151" s="76" t="s">
        <v>7</v>
      </c>
      <c r="G151" s="76" t="s">
        <v>8</v>
      </c>
      <c r="H151" s="76" t="s">
        <v>9</v>
      </c>
    </row>
    <row r="152" spans="1:8" s="488" customFormat="1" ht="16.5" customHeight="1">
      <c r="A152" s="928"/>
      <c r="B152" s="929"/>
      <c r="C152" s="929"/>
      <c r="D152" s="77" t="s">
        <v>77</v>
      </c>
      <c r="E152" s="77" t="s">
        <v>78</v>
      </c>
      <c r="F152" s="651" t="s">
        <v>79</v>
      </c>
      <c r="G152" s="651" t="s">
        <v>79</v>
      </c>
      <c r="H152" s="77" t="s">
        <v>12</v>
      </c>
    </row>
    <row r="153" spans="1:8" s="488" customFormat="1" ht="16.5" customHeight="1">
      <c r="A153" s="67">
        <v>1</v>
      </c>
      <c r="B153" s="299" t="s">
        <v>129</v>
      </c>
      <c r="C153" s="364">
        <f>'Office Major'!C189</f>
        <v>6</v>
      </c>
      <c r="D153" s="364">
        <f>'Office Major'!D189</f>
        <v>29.2583</v>
      </c>
      <c r="E153" s="364">
        <f>'Office Major'!E189</f>
        <v>0</v>
      </c>
      <c r="F153" s="364">
        <f>'Office Major'!F189</f>
        <v>0</v>
      </c>
      <c r="G153" s="364">
        <f>'Office Major'!G189</f>
        <v>63000</v>
      </c>
      <c r="H153" s="364">
        <f>'Office Major'!H189</f>
        <v>0</v>
      </c>
    </row>
    <row r="154" spans="1:8" s="488" customFormat="1" ht="16.5" customHeight="1">
      <c r="A154" s="938" t="s">
        <v>158</v>
      </c>
      <c r="B154" s="939"/>
      <c r="C154" s="652">
        <f aca="true" t="shared" si="19" ref="C154:H154">SUM(C153:C153)</f>
        <v>6</v>
      </c>
      <c r="D154" s="686">
        <f t="shared" si="19"/>
        <v>29.2583</v>
      </c>
      <c r="E154" s="652">
        <f t="shared" si="19"/>
        <v>0</v>
      </c>
      <c r="F154" s="652">
        <f t="shared" si="19"/>
        <v>0</v>
      </c>
      <c r="G154" s="654">
        <f t="shared" si="19"/>
        <v>63000</v>
      </c>
      <c r="H154" s="652">
        <f t="shared" si="19"/>
        <v>0</v>
      </c>
    </row>
    <row r="155" spans="1:8" s="488" customFormat="1" ht="16.5" customHeight="1">
      <c r="A155" s="252"/>
      <c r="B155" s="252"/>
      <c r="C155" s="684"/>
      <c r="D155" s="684"/>
      <c r="E155" s="684"/>
      <c r="F155" s="684"/>
      <c r="G155" s="685"/>
      <c r="H155" s="684"/>
    </row>
    <row r="156" spans="1:8" s="488" customFormat="1" ht="16.5" customHeight="1">
      <c r="A156" s="917" t="s">
        <v>273</v>
      </c>
      <c r="B156" s="917"/>
      <c r="C156" s="917"/>
      <c r="D156" s="917"/>
      <c r="E156" s="917"/>
      <c r="F156" s="917"/>
      <c r="G156" s="917"/>
      <c r="H156" s="917"/>
    </row>
    <row r="157" spans="1:8" s="488" customFormat="1" ht="16.5" customHeight="1">
      <c r="A157" s="922" t="s">
        <v>2</v>
      </c>
      <c r="B157" s="924" t="s">
        <v>3</v>
      </c>
      <c r="C157" s="924" t="s">
        <v>4</v>
      </c>
      <c r="D157" s="76" t="s">
        <v>5</v>
      </c>
      <c r="E157" s="76" t="s">
        <v>6</v>
      </c>
      <c r="F157" s="76" t="s">
        <v>7</v>
      </c>
      <c r="G157" s="76" t="s">
        <v>8</v>
      </c>
      <c r="H157" s="76" t="s">
        <v>9</v>
      </c>
    </row>
    <row r="158" spans="1:8" s="488" customFormat="1" ht="16.5" customHeight="1">
      <c r="A158" s="928"/>
      <c r="B158" s="929"/>
      <c r="C158" s="929"/>
      <c r="D158" s="82" t="s">
        <v>77</v>
      </c>
      <c r="E158" s="82" t="s">
        <v>78</v>
      </c>
      <c r="F158" s="82" t="s">
        <v>79</v>
      </c>
      <c r="G158" s="82" t="s">
        <v>79</v>
      </c>
      <c r="H158" s="82" t="s">
        <v>12</v>
      </c>
    </row>
    <row r="159" spans="1:8" s="488" customFormat="1" ht="16.5" customHeight="1">
      <c r="A159" s="67">
        <v>1</v>
      </c>
      <c r="B159" s="67" t="s">
        <v>17</v>
      </c>
      <c r="C159" s="365">
        <f>'Office Major'!C195</f>
        <v>1</v>
      </c>
      <c r="D159" s="365">
        <f>'Office Major'!D195</f>
        <v>3443.7</v>
      </c>
      <c r="E159" s="365">
        <f>'Office Major'!E195</f>
        <v>44029</v>
      </c>
      <c r="F159" s="365">
        <f>'Office Major'!F195</f>
        <v>1007909999.9999999</v>
      </c>
      <c r="G159" s="365">
        <f>'Office Major'!G195</f>
        <v>421619000</v>
      </c>
      <c r="H159" s="365">
        <f>'Office Major'!H195</f>
        <v>2123</v>
      </c>
    </row>
    <row r="160" spans="1:8" s="488" customFormat="1" ht="16.5" customHeight="1">
      <c r="A160" s="67">
        <v>2</v>
      </c>
      <c r="B160" s="191" t="s">
        <v>18</v>
      </c>
      <c r="C160" s="365">
        <f>'Office Major'!C196</f>
        <v>0</v>
      </c>
      <c r="D160" s="365">
        <f>'Office Major'!D196</f>
        <v>0</v>
      </c>
      <c r="E160" s="365">
        <f>'Office Major'!E196</f>
        <v>58959</v>
      </c>
      <c r="F160" s="365">
        <f>'Office Major'!F196</f>
        <v>1555248000.0000002</v>
      </c>
      <c r="G160" s="365">
        <f>'Office Major'!G196</f>
        <v>397618000</v>
      </c>
      <c r="H160" s="365">
        <f>'Office Major'!H196</f>
        <v>0</v>
      </c>
    </row>
    <row r="161" spans="1:8" s="488" customFormat="1" ht="16.5" customHeight="1">
      <c r="A161" s="67">
        <v>3</v>
      </c>
      <c r="B161" s="67" t="s">
        <v>305</v>
      </c>
      <c r="C161" s="365">
        <f>'Office Major'!C197</f>
        <v>0</v>
      </c>
      <c r="D161" s="365">
        <f>'Office Major'!D197</f>
        <v>0</v>
      </c>
      <c r="E161" s="365">
        <f>'Office Major'!E197</f>
        <v>0</v>
      </c>
      <c r="F161" s="365">
        <f>'Office Major'!F197</f>
        <v>0</v>
      </c>
      <c r="G161" s="365">
        <f>'Office Major'!G197</f>
        <v>0</v>
      </c>
      <c r="H161" s="365">
        <f>'Office Major'!H197</f>
        <v>0</v>
      </c>
    </row>
    <row r="162" spans="1:8" s="488" customFormat="1" ht="16.5" customHeight="1">
      <c r="A162" s="67">
        <v>4</v>
      </c>
      <c r="B162" s="67" t="s">
        <v>92</v>
      </c>
      <c r="C162" s="365">
        <f>'Office Major'!C198</f>
        <v>0</v>
      </c>
      <c r="D162" s="365">
        <f>'Office Major'!D198</f>
        <v>0</v>
      </c>
      <c r="E162" s="365">
        <f>'Office Major'!E198</f>
        <v>5.878</v>
      </c>
      <c r="F162" s="365">
        <f>'Office Major'!F198</f>
        <v>213342010</v>
      </c>
      <c r="G162" s="365">
        <f>'Office Major'!G198</f>
        <v>83023000</v>
      </c>
      <c r="H162" s="365">
        <f>'Office Major'!H198</f>
        <v>0</v>
      </c>
    </row>
    <row r="163" spans="1:8" s="488" customFormat="1" ht="16.5" customHeight="1">
      <c r="A163" s="67">
        <v>5</v>
      </c>
      <c r="B163" s="67" t="s">
        <v>41</v>
      </c>
      <c r="C163" s="365">
        <f>'Office Major'!C199</f>
        <v>3</v>
      </c>
      <c r="D163" s="365">
        <f>'Office Major'!D199</f>
        <v>1998.87</v>
      </c>
      <c r="E163" s="365">
        <f>'Office Major'!E199</f>
        <v>1584479</v>
      </c>
      <c r="F163" s="365">
        <f>'Office Major'!F199</f>
        <v>3168958000</v>
      </c>
      <c r="G163" s="365">
        <f>'Office Major'!G199</f>
        <v>542019000</v>
      </c>
      <c r="H163" s="365">
        <f>'Office Major'!H199</f>
        <v>615</v>
      </c>
    </row>
    <row r="164" spans="1:8" s="488" customFormat="1" ht="16.5" customHeight="1">
      <c r="A164" s="67">
        <v>6</v>
      </c>
      <c r="B164" s="67" t="s">
        <v>23</v>
      </c>
      <c r="C164" s="365">
        <f>'Office Major'!C200</f>
        <v>0</v>
      </c>
      <c r="D164" s="365">
        <f>'Office Major'!D200</f>
        <v>0</v>
      </c>
      <c r="E164" s="365">
        <f>'Office Major'!E200</f>
        <v>0</v>
      </c>
      <c r="F164" s="365">
        <f>'Office Major'!F200</f>
        <v>0</v>
      </c>
      <c r="G164" s="365">
        <f>'Office Major'!G200</f>
        <v>0</v>
      </c>
      <c r="H164" s="365">
        <f>'Office Major'!H200</f>
        <v>0</v>
      </c>
    </row>
    <row r="165" spans="1:8" s="488" customFormat="1" ht="16.5" customHeight="1">
      <c r="A165" s="67">
        <v>7</v>
      </c>
      <c r="B165" s="636" t="s">
        <v>323</v>
      </c>
      <c r="C165" s="365">
        <f>'Office Major'!C201</f>
        <v>1</v>
      </c>
      <c r="D165" s="365">
        <f>'Office Major'!D201</f>
        <v>123.5</v>
      </c>
      <c r="E165" s="365">
        <f>'Office Major'!E201</f>
        <v>3221.49</v>
      </c>
      <c r="F165" s="365">
        <f>'Office Major'!F201</f>
        <v>0</v>
      </c>
      <c r="G165" s="365">
        <f>'Office Major'!G201</f>
        <v>323000</v>
      </c>
      <c r="H165" s="365">
        <f>'Office Major'!H201</f>
        <v>6</v>
      </c>
    </row>
    <row r="166" spans="1:8" s="488" customFormat="1" ht="16.5" customHeight="1">
      <c r="A166" s="67">
        <v>8</v>
      </c>
      <c r="B166" s="67" t="s">
        <v>14</v>
      </c>
      <c r="C166" s="365">
        <f>'Office Major'!C202</f>
        <v>0</v>
      </c>
      <c r="D166" s="365">
        <f>'Office Major'!D202</f>
        <v>0</v>
      </c>
      <c r="E166" s="365">
        <f>'Office Major'!E202</f>
        <v>0</v>
      </c>
      <c r="F166" s="365">
        <f>'Office Major'!F202</f>
        <v>0</v>
      </c>
      <c r="G166" s="365">
        <f>'Office Major'!G202</f>
        <v>0</v>
      </c>
      <c r="H166" s="365">
        <f>'Office Major'!H202</f>
        <v>0</v>
      </c>
    </row>
    <row r="167" spans="1:8" s="488" customFormat="1" ht="16.5" customHeight="1">
      <c r="A167" s="67">
        <v>9</v>
      </c>
      <c r="B167" s="637" t="s">
        <v>47</v>
      </c>
      <c r="C167" s="365">
        <f>'Office Major'!C203</f>
        <v>1</v>
      </c>
      <c r="D167" s="365">
        <f>'Office Major'!D203</f>
        <v>112.5</v>
      </c>
      <c r="E167" s="365">
        <f>'Office Major'!E203</f>
        <v>0</v>
      </c>
      <c r="F167" s="365">
        <f>'Office Major'!F203</f>
        <v>0</v>
      </c>
      <c r="G167" s="365">
        <f>'Office Major'!G203</f>
        <v>0</v>
      </c>
      <c r="H167" s="365">
        <f>'Office Major'!H203</f>
        <v>0</v>
      </c>
    </row>
    <row r="168" spans="1:8" s="488" customFormat="1" ht="16.5" customHeight="1">
      <c r="A168" s="67">
        <v>10</v>
      </c>
      <c r="B168" s="295" t="s">
        <v>324</v>
      </c>
      <c r="C168" s="365">
        <f>'Office Major'!C204</f>
        <v>2</v>
      </c>
      <c r="D168" s="365">
        <f>'Office Major'!D204</f>
        <v>916.64</v>
      </c>
      <c r="E168" s="365">
        <f>'Office Major'!E204</f>
        <v>0</v>
      </c>
      <c r="F168" s="365">
        <f>'Office Major'!F204</f>
        <v>0</v>
      </c>
      <c r="G168" s="365">
        <f>'Office Major'!G204</f>
        <v>0</v>
      </c>
      <c r="H168" s="365">
        <f>'Office Major'!H204</f>
        <v>0</v>
      </c>
    </row>
    <row r="169" spans="1:8" s="488" customFormat="1" ht="16.5" customHeight="1">
      <c r="A169" s="67">
        <v>11</v>
      </c>
      <c r="B169" s="637" t="s">
        <v>32</v>
      </c>
      <c r="C169" s="365">
        <f>'Office Major'!C205</f>
        <v>2</v>
      </c>
      <c r="D169" s="365">
        <f>'Office Major'!D205</f>
        <v>9.01</v>
      </c>
      <c r="E169" s="365">
        <f>'Office Major'!E205</f>
        <v>0</v>
      </c>
      <c r="F169" s="365">
        <f>'Office Major'!F205</f>
        <v>0</v>
      </c>
      <c r="G169" s="365">
        <f>'Office Major'!G205</f>
        <v>0</v>
      </c>
      <c r="H169" s="365">
        <f>'Office Major'!H205</f>
        <v>0</v>
      </c>
    </row>
    <row r="170" spans="1:8" s="488" customFormat="1" ht="16.5" customHeight="1">
      <c r="A170" s="67">
        <v>12</v>
      </c>
      <c r="B170" s="637" t="s">
        <v>42</v>
      </c>
      <c r="C170" s="365">
        <f>'Office Major'!C206</f>
        <v>1</v>
      </c>
      <c r="D170" s="365">
        <f>'Office Major'!D206</f>
        <v>4.95</v>
      </c>
      <c r="E170" s="365">
        <f>'Office Major'!E206</f>
        <v>0</v>
      </c>
      <c r="F170" s="365">
        <f>'Office Major'!F206</f>
        <v>0</v>
      </c>
      <c r="G170" s="365">
        <f>'Office Major'!G206</f>
        <v>0</v>
      </c>
      <c r="H170" s="365">
        <f>'Office Major'!H206</f>
        <v>0</v>
      </c>
    </row>
    <row r="171" spans="1:8" s="488" customFormat="1" ht="16.5" customHeight="1">
      <c r="A171" s="940" t="s">
        <v>158</v>
      </c>
      <c r="B171" s="941"/>
      <c r="C171" s="652">
        <f aca="true" t="shared" si="20" ref="C171:H171">SUM(C159:C170)</f>
        <v>11</v>
      </c>
      <c r="D171" s="686">
        <f t="shared" si="20"/>
        <v>6609.17</v>
      </c>
      <c r="E171" s="654">
        <f t="shared" si="20"/>
        <v>1690694.368</v>
      </c>
      <c r="F171" s="653">
        <f t="shared" si="20"/>
        <v>5945458010</v>
      </c>
      <c r="G171" s="654">
        <f t="shared" si="20"/>
        <v>1444602000</v>
      </c>
      <c r="H171" s="652">
        <f t="shared" si="20"/>
        <v>2744</v>
      </c>
    </row>
    <row r="172" spans="1:8" ht="20.25" customHeight="1">
      <c r="A172" s="124"/>
      <c r="B172" s="124"/>
      <c r="C172" s="124"/>
      <c r="D172" s="124"/>
      <c r="E172" s="125"/>
      <c r="F172" s="124"/>
      <c r="G172" s="124"/>
      <c r="H172" s="124"/>
    </row>
    <row r="173" spans="1:8" ht="33">
      <c r="A173" s="955" t="s">
        <v>274</v>
      </c>
      <c r="B173" s="955"/>
      <c r="C173" s="955"/>
      <c r="D173" s="955"/>
      <c r="E173" s="955"/>
      <c r="F173" s="955"/>
      <c r="G173" s="955"/>
      <c r="H173" s="955"/>
    </row>
    <row r="174" spans="1:8" ht="22.5">
      <c r="A174" s="932" t="s">
        <v>275</v>
      </c>
      <c r="B174" s="932"/>
      <c r="C174" s="932"/>
      <c r="D174" s="932"/>
      <c r="E174" s="932"/>
      <c r="F174" s="932"/>
      <c r="G174" s="932"/>
      <c r="H174" s="932"/>
    </row>
    <row r="175" spans="1:8" ht="20.25">
      <c r="A175" s="954" t="s">
        <v>307</v>
      </c>
      <c r="B175" s="954"/>
      <c r="C175" s="954"/>
      <c r="D175" s="954"/>
      <c r="E175" s="954"/>
      <c r="F175" s="954"/>
      <c r="G175" s="954"/>
      <c r="H175" s="954"/>
    </row>
    <row r="177" spans="1:8" s="488" customFormat="1" ht="16.5" customHeight="1">
      <c r="A177" s="950" t="s">
        <v>2</v>
      </c>
      <c r="B177" s="952" t="s">
        <v>276</v>
      </c>
      <c r="C177" s="952" t="s">
        <v>4</v>
      </c>
      <c r="D177" s="375" t="s">
        <v>5</v>
      </c>
      <c r="E177" s="375" t="s">
        <v>6</v>
      </c>
      <c r="F177" s="375" t="s">
        <v>7</v>
      </c>
      <c r="G177" s="375" t="s">
        <v>8</v>
      </c>
      <c r="H177" s="375" t="s">
        <v>9</v>
      </c>
    </row>
    <row r="178" spans="1:8" s="488" customFormat="1" ht="16.5" customHeight="1">
      <c r="A178" s="951"/>
      <c r="B178" s="953"/>
      <c r="C178" s="953"/>
      <c r="D178" s="376" t="s">
        <v>77</v>
      </c>
      <c r="E178" s="376" t="s">
        <v>78</v>
      </c>
      <c r="F178" s="648" t="s">
        <v>79</v>
      </c>
      <c r="G178" s="648" t="s">
        <v>79</v>
      </c>
      <c r="H178" s="376" t="s">
        <v>12</v>
      </c>
    </row>
    <row r="179" spans="1:8" s="488" customFormat="1" ht="16.5" customHeight="1">
      <c r="A179" s="744">
        <v>1</v>
      </c>
      <c r="B179" s="745" t="s">
        <v>246</v>
      </c>
      <c r="C179" s="744">
        <f aca="true" t="shared" si="21" ref="C179:H179">C14</f>
        <v>21</v>
      </c>
      <c r="D179" s="746">
        <f t="shared" si="21"/>
        <v>1443.705</v>
      </c>
      <c r="E179" s="746">
        <f t="shared" si="21"/>
        <v>2411560</v>
      </c>
      <c r="F179" s="746">
        <f t="shared" si="21"/>
        <v>1902666760</v>
      </c>
      <c r="G179" s="744">
        <f t="shared" si="21"/>
        <v>941824953</v>
      </c>
      <c r="H179" s="744">
        <f t="shared" si="21"/>
        <v>416</v>
      </c>
    </row>
    <row r="180" spans="1:8" s="488" customFormat="1" ht="16.5" customHeight="1">
      <c r="A180" s="747">
        <v>2</v>
      </c>
      <c r="B180" s="745" t="s">
        <v>277</v>
      </c>
      <c r="C180" s="747">
        <f aca="true" t="shared" si="22" ref="C180:H180">C21</f>
        <v>6</v>
      </c>
      <c r="D180" s="748">
        <f t="shared" si="22"/>
        <v>664.957</v>
      </c>
      <c r="E180" s="748">
        <f t="shared" si="22"/>
        <v>4442672</v>
      </c>
      <c r="F180" s="748">
        <f t="shared" si="22"/>
        <v>1544520400</v>
      </c>
      <c r="G180" s="747">
        <f t="shared" si="22"/>
        <v>339099000</v>
      </c>
      <c r="H180" s="747">
        <f t="shared" si="22"/>
        <v>470</v>
      </c>
    </row>
    <row r="181" spans="1:8" s="488" customFormat="1" ht="16.5" customHeight="1">
      <c r="A181" s="744">
        <v>3</v>
      </c>
      <c r="B181" s="749" t="s">
        <v>248</v>
      </c>
      <c r="C181" s="747">
        <f aca="true" t="shared" si="23" ref="C181:H181">C28</f>
        <v>2</v>
      </c>
      <c r="D181" s="748">
        <f t="shared" si="23"/>
        <v>84.71799999999999</v>
      </c>
      <c r="E181" s="748">
        <f>E28</f>
        <v>1376934.85</v>
      </c>
      <c r="F181" s="748">
        <f t="shared" si="23"/>
        <v>10371000</v>
      </c>
      <c r="G181" s="747">
        <f t="shared" si="23"/>
        <v>109553000</v>
      </c>
      <c r="H181" s="747">
        <f t="shared" si="23"/>
        <v>320</v>
      </c>
    </row>
    <row r="182" spans="1:8" s="488" customFormat="1" ht="16.5" customHeight="1">
      <c r="A182" s="747">
        <v>4</v>
      </c>
      <c r="B182" s="750" t="s">
        <v>249</v>
      </c>
      <c r="C182" s="751">
        <f aca="true" t="shared" si="24" ref="C182:H182">C36</f>
        <v>18</v>
      </c>
      <c r="D182" s="748">
        <f t="shared" si="24"/>
        <v>11953.73</v>
      </c>
      <c r="E182" s="748">
        <f t="shared" si="24"/>
        <v>7557288.17</v>
      </c>
      <c r="F182" s="748">
        <f t="shared" si="24"/>
        <v>9810485021</v>
      </c>
      <c r="G182" s="747">
        <f t="shared" si="24"/>
        <v>543498205</v>
      </c>
      <c r="H182" s="747">
        <f t="shared" si="24"/>
        <v>158</v>
      </c>
    </row>
    <row r="183" spans="1:8" s="488" customFormat="1" ht="16.5" customHeight="1">
      <c r="A183" s="744">
        <v>5</v>
      </c>
      <c r="B183" s="750" t="s">
        <v>251</v>
      </c>
      <c r="C183" s="752">
        <f aca="true" t="shared" si="25" ref="C183:H183">C48</f>
        <v>8</v>
      </c>
      <c r="D183" s="746">
        <f t="shared" si="25"/>
        <v>3351.5544</v>
      </c>
      <c r="E183" s="746">
        <f t="shared" si="25"/>
        <v>8634400</v>
      </c>
      <c r="F183" s="746">
        <f t="shared" si="25"/>
        <v>21124965313.2</v>
      </c>
      <c r="G183" s="744">
        <f t="shared" si="25"/>
        <v>7662351060</v>
      </c>
      <c r="H183" s="744">
        <f t="shared" si="25"/>
        <v>3506</v>
      </c>
    </row>
    <row r="184" spans="1:8" s="488" customFormat="1" ht="16.5" customHeight="1">
      <c r="A184" s="747">
        <v>6</v>
      </c>
      <c r="B184" s="750" t="s">
        <v>252</v>
      </c>
      <c r="C184" s="752">
        <f aca="true" t="shared" si="26" ref="C184:H184">C55</f>
        <v>3</v>
      </c>
      <c r="D184" s="746">
        <f t="shared" si="26"/>
        <v>2743.74</v>
      </c>
      <c r="E184" s="746">
        <f t="shared" si="26"/>
        <v>1840360</v>
      </c>
      <c r="F184" s="746">
        <f t="shared" si="26"/>
        <v>2760540000</v>
      </c>
      <c r="G184" s="744">
        <f t="shared" si="26"/>
        <v>101562092</v>
      </c>
      <c r="H184" s="744">
        <f t="shared" si="26"/>
        <v>153</v>
      </c>
    </row>
    <row r="185" spans="1:8" s="488" customFormat="1" ht="16.5" customHeight="1">
      <c r="A185" s="744">
        <v>7</v>
      </c>
      <c r="B185" s="750" t="s">
        <v>253</v>
      </c>
      <c r="C185" s="753">
        <f aca="true" t="shared" si="27" ref="C185:H185">C61</f>
        <v>1</v>
      </c>
      <c r="D185" s="748">
        <f t="shared" si="27"/>
        <v>1516.8</v>
      </c>
      <c r="E185" s="748">
        <f t="shared" si="27"/>
        <v>791582.4</v>
      </c>
      <c r="F185" s="748">
        <f t="shared" si="27"/>
        <v>179926679.52</v>
      </c>
      <c r="G185" s="754">
        <f t="shared" si="27"/>
        <v>74263200</v>
      </c>
      <c r="H185" s="754">
        <f t="shared" si="27"/>
        <v>573</v>
      </c>
    </row>
    <row r="186" spans="1:8" s="488" customFormat="1" ht="16.5" customHeight="1">
      <c r="A186" s="747">
        <v>8</v>
      </c>
      <c r="B186" s="750" t="s">
        <v>254</v>
      </c>
      <c r="C186" s="753">
        <f aca="true" t="shared" si="28" ref="C186:H186">C67</f>
        <v>10</v>
      </c>
      <c r="D186" s="748">
        <f t="shared" si="28"/>
        <v>5569.512000000001</v>
      </c>
      <c r="E186" s="748">
        <f t="shared" si="28"/>
        <v>21941332.29</v>
      </c>
      <c r="F186" s="748">
        <f t="shared" si="28"/>
        <v>2552857615</v>
      </c>
      <c r="G186" s="754">
        <f>G67</f>
        <v>1786776338</v>
      </c>
      <c r="H186" s="754">
        <f t="shared" si="28"/>
        <v>2160</v>
      </c>
    </row>
    <row r="187" spans="1:8" s="488" customFormat="1" ht="16.5" customHeight="1">
      <c r="A187" s="744">
        <v>9</v>
      </c>
      <c r="B187" s="750" t="s">
        <v>256</v>
      </c>
      <c r="C187" s="752">
        <f aca="true" t="shared" si="29" ref="C187:H187">C73</f>
        <v>2</v>
      </c>
      <c r="D187" s="746">
        <f t="shared" si="29"/>
        <v>9.95</v>
      </c>
      <c r="E187" s="746">
        <f t="shared" si="29"/>
        <v>0</v>
      </c>
      <c r="F187" s="746">
        <f t="shared" si="29"/>
        <v>0</v>
      </c>
      <c r="G187" s="744">
        <f t="shared" si="29"/>
        <v>10000</v>
      </c>
      <c r="H187" s="744">
        <f t="shared" si="29"/>
        <v>0</v>
      </c>
    </row>
    <row r="188" spans="1:8" s="488" customFormat="1" ht="16.5" customHeight="1">
      <c r="A188" s="747">
        <v>10</v>
      </c>
      <c r="B188" s="745" t="s">
        <v>258</v>
      </c>
      <c r="C188" s="744">
        <f aca="true" t="shared" si="30" ref="C188:H188">C79</f>
        <v>2</v>
      </c>
      <c r="D188" s="746">
        <f t="shared" si="30"/>
        <v>29.482</v>
      </c>
      <c r="E188" s="746">
        <f t="shared" si="30"/>
        <v>0</v>
      </c>
      <c r="F188" s="746">
        <f t="shared" si="30"/>
        <v>0</v>
      </c>
      <c r="G188" s="744">
        <f t="shared" si="30"/>
        <v>0</v>
      </c>
      <c r="H188" s="744">
        <f t="shared" si="30"/>
        <v>2</v>
      </c>
    </row>
    <row r="189" spans="1:8" s="488" customFormat="1" ht="16.5" customHeight="1">
      <c r="A189" s="744">
        <v>11</v>
      </c>
      <c r="B189" s="745" t="s">
        <v>278</v>
      </c>
      <c r="C189" s="747">
        <f aca="true" t="shared" si="31" ref="C189:H189">C86</f>
        <v>15</v>
      </c>
      <c r="D189" s="748">
        <f t="shared" si="31"/>
        <v>2104.2690000000002</v>
      </c>
      <c r="E189" s="748">
        <f t="shared" si="31"/>
        <v>2385194.72</v>
      </c>
      <c r="F189" s="748">
        <f t="shared" si="31"/>
        <v>1457947979</v>
      </c>
      <c r="G189" s="747">
        <f t="shared" si="31"/>
        <v>219554000</v>
      </c>
      <c r="H189" s="747">
        <f t="shared" si="31"/>
        <v>385</v>
      </c>
    </row>
    <row r="190" spans="1:8" s="488" customFormat="1" ht="16.5" customHeight="1">
      <c r="A190" s="747">
        <v>12</v>
      </c>
      <c r="B190" s="745" t="s">
        <v>261</v>
      </c>
      <c r="C190" s="744">
        <f aca="true" t="shared" si="32" ref="C190:H190">C92</f>
        <v>6</v>
      </c>
      <c r="D190" s="746">
        <f t="shared" si="32"/>
        <v>1084</v>
      </c>
      <c r="E190" s="746">
        <f t="shared" si="32"/>
        <v>0</v>
      </c>
      <c r="F190" s="746">
        <f t="shared" si="32"/>
        <v>0</v>
      </c>
      <c r="G190" s="744">
        <f t="shared" si="32"/>
        <v>431000</v>
      </c>
      <c r="H190" s="744">
        <f t="shared" si="32"/>
        <v>0</v>
      </c>
    </row>
    <row r="191" spans="1:8" s="488" customFormat="1" ht="16.5" customHeight="1">
      <c r="A191" s="744">
        <v>13</v>
      </c>
      <c r="B191" s="745" t="s">
        <v>262</v>
      </c>
      <c r="C191" s="747">
        <f aca="true" t="shared" si="33" ref="C191:H191">C99</f>
        <v>10</v>
      </c>
      <c r="D191" s="748">
        <f t="shared" si="33"/>
        <v>809.71</v>
      </c>
      <c r="E191" s="748">
        <f t="shared" si="33"/>
        <v>1136686</v>
      </c>
      <c r="F191" s="748">
        <f t="shared" si="33"/>
        <v>2227600400</v>
      </c>
      <c r="G191" s="747">
        <f t="shared" si="33"/>
        <v>171462000</v>
      </c>
      <c r="H191" s="747">
        <f t="shared" si="33"/>
        <v>1915</v>
      </c>
    </row>
    <row r="192" spans="1:8" s="488" customFormat="1" ht="16.5" customHeight="1">
      <c r="A192" s="747">
        <v>14</v>
      </c>
      <c r="B192" s="745" t="s">
        <v>280</v>
      </c>
      <c r="C192" s="754">
        <f aca="true" t="shared" si="34" ref="C192:H192">C106</f>
        <v>1</v>
      </c>
      <c r="D192" s="748">
        <f t="shared" si="34"/>
        <v>895.42</v>
      </c>
      <c r="E192" s="748">
        <f t="shared" si="34"/>
        <v>2377543.21</v>
      </c>
      <c r="F192" s="748">
        <f t="shared" si="34"/>
        <v>0</v>
      </c>
      <c r="G192" s="754">
        <f>G106</f>
        <v>180426000</v>
      </c>
      <c r="H192" s="754">
        <f t="shared" si="34"/>
        <v>68</v>
      </c>
    </row>
    <row r="193" spans="1:8" s="488" customFormat="1" ht="16.5" customHeight="1">
      <c r="A193" s="744">
        <v>15</v>
      </c>
      <c r="B193" s="745" t="s">
        <v>265</v>
      </c>
      <c r="C193" s="744">
        <f aca="true" t="shared" si="35" ref="C193:H193">C114</f>
        <v>8</v>
      </c>
      <c r="D193" s="746">
        <f t="shared" si="35"/>
        <v>4266.59</v>
      </c>
      <c r="E193" s="746">
        <f t="shared" si="35"/>
        <v>1269614.98</v>
      </c>
      <c r="F193" s="746">
        <f t="shared" si="35"/>
        <v>317033027.9</v>
      </c>
      <c r="G193" s="744">
        <f t="shared" si="35"/>
        <v>116809000</v>
      </c>
      <c r="H193" s="744">
        <f t="shared" si="35"/>
        <v>210</v>
      </c>
    </row>
    <row r="194" spans="1:8" s="488" customFormat="1" ht="16.5" customHeight="1">
      <c r="A194" s="747">
        <v>16</v>
      </c>
      <c r="B194" s="745" t="s">
        <v>266</v>
      </c>
      <c r="C194" s="744">
        <f aca="true" t="shared" si="36" ref="C194:H194">C122</f>
        <v>9</v>
      </c>
      <c r="D194" s="746">
        <f t="shared" si="36"/>
        <v>2609.87</v>
      </c>
      <c r="E194" s="746">
        <f t="shared" si="36"/>
        <v>20046793</v>
      </c>
      <c r="F194" s="746">
        <f t="shared" si="36"/>
        <v>5011737850</v>
      </c>
      <c r="G194" s="744">
        <f t="shared" si="36"/>
        <v>1616529850</v>
      </c>
      <c r="H194" s="744">
        <f t="shared" si="36"/>
        <v>425</v>
      </c>
    </row>
    <row r="195" spans="1:8" s="488" customFormat="1" ht="16.5" customHeight="1">
      <c r="A195" s="744">
        <v>17</v>
      </c>
      <c r="B195" s="745" t="s">
        <v>281</v>
      </c>
      <c r="C195" s="744">
        <f aca="true" t="shared" si="37" ref="C195:H195">C133</f>
        <v>4</v>
      </c>
      <c r="D195" s="746">
        <f t="shared" si="37"/>
        <v>1730.1833</v>
      </c>
      <c r="E195" s="746">
        <f t="shared" si="37"/>
        <v>333092</v>
      </c>
      <c r="F195" s="746">
        <f t="shared" si="37"/>
        <v>67200</v>
      </c>
      <c r="G195" s="744">
        <f t="shared" si="37"/>
        <v>3142386000</v>
      </c>
      <c r="H195" s="744">
        <f t="shared" si="37"/>
        <v>1525</v>
      </c>
    </row>
    <row r="196" spans="1:8" s="488" customFormat="1" ht="16.5" customHeight="1">
      <c r="A196" s="747">
        <v>18</v>
      </c>
      <c r="B196" s="147" t="s">
        <v>270</v>
      </c>
      <c r="C196" s="744">
        <f>C140</f>
        <v>4</v>
      </c>
      <c r="D196" s="746">
        <f>D140</f>
        <v>102.61</v>
      </c>
      <c r="E196" s="746">
        <f>E140</f>
        <v>52375</v>
      </c>
      <c r="F196" s="746">
        <f>F140</f>
        <v>36445000</v>
      </c>
      <c r="G196" s="744">
        <f>G140</f>
        <v>4271000</v>
      </c>
      <c r="H196" s="744">
        <f>H140</f>
        <v>0</v>
      </c>
    </row>
    <row r="197" spans="1:8" s="488" customFormat="1" ht="16.5" customHeight="1">
      <c r="A197" s="744">
        <v>19</v>
      </c>
      <c r="B197" s="755" t="s">
        <v>271</v>
      </c>
      <c r="C197" s="747">
        <f aca="true" t="shared" si="38" ref="C197:H197">C148</f>
        <v>9</v>
      </c>
      <c r="D197" s="748">
        <f t="shared" si="38"/>
        <v>1239.01</v>
      </c>
      <c r="E197" s="748">
        <f t="shared" si="38"/>
        <v>11599655</v>
      </c>
      <c r="F197" s="748">
        <f t="shared" si="38"/>
        <v>1596205650</v>
      </c>
      <c r="G197" s="747">
        <f t="shared" si="38"/>
        <v>929315000</v>
      </c>
      <c r="H197" s="747">
        <f t="shared" si="38"/>
        <v>1140</v>
      </c>
    </row>
    <row r="198" spans="1:8" s="488" customFormat="1" ht="16.5" customHeight="1">
      <c r="A198" s="747">
        <v>20</v>
      </c>
      <c r="B198" s="745" t="s">
        <v>284</v>
      </c>
      <c r="C198" s="747">
        <f aca="true" t="shared" si="39" ref="C198:H198">C154</f>
        <v>6</v>
      </c>
      <c r="D198" s="748">
        <f t="shared" si="39"/>
        <v>29.2583</v>
      </c>
      <c r="E198" s="748">
        <f t="shared" si="39"/>
        <v>0</v>
      </c>
      <c r="F198" s="748">
        <f t="shared" si="39"/>
        <v>0</v>
      </c>
      <c r="G198" s="747">
        <f t="shared" si="39"/>
        <v>63000</v>
      </c>
      <c r="H198" s="747">
        <f t="shared" si="39"/>
        <v>0</v>
      </c>
    </row>
    <row r="199" spans="1:8" s="488" customFormat="1" ht="16.5" customHeight="1">
      <c r="A199" s="744">
        <v>21</v>
      </c>
      <c r="B199" s="745" t="s">
        <v>273</v>
      </c>
      <c r="C199" s="747">
        <f aca="true" t="shared" si="40" ref="C199:H199">C171</f>
        <v>11</v>
      </c>
      <c r="D199" s="748">
        <f t="shared" si="40"/>
        <v>6609.17</v>
      </c>
      <c r="E199" s="748">
        <f>E171</f>
        <v>1690694.368</v>
      </c>
      <c r="F199" s="748">
        <f t="shared" si="40"/>
        <v>5945458010</v>
      </c>
      <c r="G199" s="747">
        <f t="shared" si="40"/>
        <v>1444602000</v>
      </c>
      <c r="H199" s="747">
        <f t="shared" si="40"/>
        <v>2744</v>
      </c>
    </row>
    <row r="200" spans="1:8" s="488" customFormat="1" ht="16.5" customHeight="1">
      <c r="A200" s="918" t="s">
        <v>244</v>
      </c>
      <c r="B200" s="919"/>
      <c r="C200" s="649">
        <f aca="true" t="shared" si="41" ref="C200:H200">SUM(C179:C199)</f>
        <v>156</v>
      </c>
      <c r="D200" s="650">
        <f t="shared" si="41"/>
        <v>48848.238999999994</v>
      </c>
      <c r="E200" s="650">
        <f t="shared" si="41"/>
        <v>89887777.98799999</v>
      </c>
      <c r="F200" s="650">
        <f t="shared" si="41"/>
        <v>56478827905.619995</v>
      </c>
      <c r="G200" s="649">
        <f t="shared" si="41"/>
        <v>19384786698</v>
      </c>
      <c r="H200" s="649">
        <f t="shared" si="41"/>
        <v>16170</v>
      </c>
    </row>
  </sheetData>
  <sheetProtection sheet="1" objects="1" scenarios="1"/>
  <mergeCells count="114">
    <mergeCell ref="A55:B55"/>
    <mergeCell ref="A177:A178"/>
    <mergeCell ref="B177:B178"/>
    <mergeCell ref="C177:C178"/>
    <mergeCell ref="A135:H135"/>
    <mergeCell ref="A136:A137"/>
    <mergeCell ref="B136:B137"/>
    <mergeCell ref="C136:C137"/>
    <mergeCell ref="A140:B140"/>
    <mergeCell ref="A154:B154"/>
    <mergeCell ref="A157:A158"/>
    <mergeCell ref="B157:B158"/>
    <mergeCell ref="C157:C158"/>
    <mergeCell ref="A171:B171"/>
    <mergeCell ref="A175:H175"/>
    <mergeCell ref="A142:H142"/>
    <mergeCell ref="A150:H150"/>
    <mergeCell ref="A89:A90"/>
    <mergeCell ref="B89:B90"/>
    <mergeCell ref="A156:H156"/>
    <mergeCell ref="A173:H173"/>
    <mergeCell ref="A125:A126"/>
    <mergeCell ref="B125:B126"/>
    <mergeCell ref="C125:C126"/>
    <mergeCell ref="A50:H50"/>
    <mergeCell ref="A57:H57"/>
    <mergeCell ref="A58:A59"/>
    <mergeCell ref="A106:B106"/>
    <mergeCell ref="A133:B133"/>
    <mergeCell ref="B40:B41"/>
    <mergeCell ref="C40:C41"/>
    <mergeCell ref="A76:A77"/>
    <mergeCell ref="B76:B77"/>
    <mergeCell ref="C76:C77"/>
    <mergeCell ref="C117:C118"/>
    <mergeCell ref="A114:B114"/>
    <mergeCell ref="A122:B122"/>
    <mergeCell ref="A92:B92"/>
    <mergeCell ref="A109:H109"/>
    <mergeCell ref="A81:H81"/>
    <mergeCell ref="A88:H88"/>
    <mergeCell ref="A94:H94"/>
    <mergeCell ref="A102:H102"/>
    <mergeCell ref="A110:A111"/>
    <mergeCell ref="B110:B111"/>
    <mergeCell ref="C110:C111"/>
    <mergeCell ref="A116:H116"/>
    <mergeCell ref="A124:H124"/>
    <mergeCell ref="A143:A144"/>
    <mergeCell ref="B151:B152"/>
    <mergeCell ref="C151:C152"/>
    <mergeCell ref="A148:B148"/>
    <mergeCell ref="C143:C144"/>
    <mergeCell ref="A151:A152"/>
    <mergeCell ref="C89:C90"/>
    <mergeCell ref="A117:A118"/>
    <mergeCell ref="B117:B118"/>
    <mergeCell ref="A86:B86"/>
    <mergeCell ref="A82:A83"/>
    <mergeCell ref="B82:B83"/>
    <mergeCell ref="C82:C83"/>
    <mergeCell ref="A79:B79"/>
    <mergeCell ref="A21:B21"/>
    <mergeCell ref="A24:A25"/>
    <mergeCell ref="B24:B25"/>
    <mergeCell ref="C24:C25"/>
    <mergeCell ref="A28:B28"/>
    <mergeCell ref="C58:C59"/>
    <mergeCell ref="A63:H63"/>
    <mergeCell ref="A75:H75"/>
    <mergeCell ref="C51:C52"/>
    <mergeCell ref="A61:B61"/>
    <mergeCell ref="A64:A65"/>
    <mergeCell ref="B64:B65"/>
    <mergeCell ref="C64:C65"/>
    <mergeCell ref="A67:B67"/>
    <mergeCell ref="A70:A71"/>
    <mergeCell ref="B70:B71"/>
    <mergeCell ref="C70:C71"/>
    <mergeCell ref="A30:H30"/>
    <mergeCell ref="A39:H39"/>
    <mergeCell ref="A1:H1"/>
    <mergeCell ref="A2:H2"/>
    <mergeCell ref="A3:H3"/>
    <mergeCell ref="A5:H5"/>
    <mergeCell ref="A16:H16"/>
    <mergeCell ref="A6:A7"/>
    <mergeCell ref="B6:B7"/>
    <mergeCell ref="C6:C7"/>
    <mergeCell ref="A14:B14"/>
    <mergeCell ref="A17:A18"/>
    <mergeCell ref="B17:B18"/>
    <mergeCell ref="C17:C18"/>
    <mergeCell ref="A23:H23"/>
    <mergeCell ref="A200:B200"/>
    <mergeCell ref="A73:B73"/>
    <mergeCell ref="A95:A96"/>
    <mergeCell ref="B95:B96"/>
    <mergeCell ref="C95:C96"/>
    <mergeCell ref="A99:B99"/>
    <mergeCell ref="A31:A32"/>
    <mergeCell ref="B31:B32"/>
    <mergeCell ref="A36:B36"/>
    <mergeCell ref="A48:B48"/>
    <mergeCell ref="A51:A52"/>
    <mergeCell ref="B51:B52"/>
    <mergeCell ref="A103:A104"/>
    <mergeCell ref="B103:B104"/>
    <mergeCell ref="C103:C104"/>
    <mergeCell ref="B143:B144"/>
    <mergeCell ref="A69:H69"/>
    <mergeCell ref="A174:H174"/>
    <mergeCell ref="A40:A41"/>
    <mergeCell ref="B58:B59"/>
  </mergeCells>
  <printOptions/>
  <pageMargins left="0.7" right="0.7" top="0.75" bottom="0.75" header="0.3" footer="0.3"/>
  <pageSetup horizontalDpi="600" verticalDpi="600" orientation="portrait" scale="77" r:id="rId1"/>
  <rowBreaks count="1" manualBreakCount="1">
    <brk id="17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83"/>
  <sheetViews>
    <sheetView zoomScalePageLayoutView="0" workbookViewId="0" topLeftCell="A571">
      <selection activeCell="D206" sqref="D206"/>
    </sheetView>
  </sheetViews>
  <sheetFormatPr defaultColWidth="9.140625" defaultRowHeight="15"/>
  <cols>
    <col min="1" max="1" width="6.7109375" style="91" customWidth="1"/>
    <col min="2" max="2" width="21.28125" style="91" customWidth="1"/>
    <col min="3" max="3" width="9.57421875" style="91" customWidth="1"/>
    <col min="4" max="4" width="13.421875" style="91" customWidth="1"/>
    <col min="5" max="5" width="15.421875" style="91" bestFit="1" customWidth="1"/>
    <col min="6" max="6" width="19.140625" style="91" bestFit="1" customWidth="1"/>
    <col min="7" max="7" width="17.8515625" style="91" bestFit="1" customWidth="1"/>
    <col min="8" max="8" width="12.421875" style="91" customWidth="1"/>
    <col min="9" max="16384" width="9.140625" style="91" customWidth="1"/>
  </cols>
  <sheetData>
    <row r="1" spans="1:8" ht="30.75">
      <c r="A1" s="967" t="s">
        <v>181</v>
      </c>
      <c r="B1" s="967"/>
      <c r="C1" s="967"/>
      <c r="D1" s="967"/>
      <c r="E1" s="967"/>
      <c r="F1" s="967"/>
      <c r="G1" s="967"/>
      <c r="H1" s="967"/>
    </row>
    <row r="2" spans="1:8" ht="25.5">
      <c r="A2" s="981" t="s">
        <v>285</v>
      </c>
      <c r="B2" s="981"/>
      <c r="C2" s="981"/>
      <c r="D2" s="981"/>
      <c r="E2" s="981"/>
      <c r="F2" s="981"/>
      <c r="G2" s="981"/>
      <c r="H2" s="981"/>
    </row>
    <row r="3" spans="1:8" ht="22.5">
      <c r="A3" s="968" t="s">
        <v>303</v>
      </c>
      <c r="B3" s="968"/>
      <c r="C3" s="968"/>
      <c r="D3" s="968"/>
      <c r="E3" s="968"/>
      <c r="F3" s="968"/>
      <c r="G3" s="968"/>
      <c r="H3" s="968"/>
    </row>
    <row r="4" spans="1:8" ht="15">
      <c r="A4" s="119"/>
      <c r="B4" s="119"/>
      <c r="C4" s="119"/>
      <c r="D4" s="119"/>
      <c r="E4" s="119"/>
      <c r="F4" s="119"/>
      <c r="G4" s="119"/>
      <c r="H4" s="119"/>
    </row>
    <row r="5" spans="1:8" ht="15.75" customHeight="1">
      <c r="A5" s="904" t="s">
        <v>246</v>
      </c>
      <c r="B5" s="904"/>
      <c r="C5" s="904"/>
      <c r="D5" s="904"/>
      <c r="E5" s="904"/>
      <c r="F5" s="904"/>
      <c r="G5" s="904"/>
      <c r="H5" s="904"/>
    </row>
    <row r="6" spans="1:8" s="389" customFormat="1" ht="16.5" customHeight="1">
      <c r="A6" s="982" t="s">
        <v>183</v>
      </c>
      <c r="B6" s="982" t="s">
        <v>3</v>
      </c>
      <c r="C6" s="982" t="s">
        <v>4</v>
      </c>
      <c r="D6" s="687" t="s">
        <v>5</v>
      </c>
      <c r="E6" s="688" t="s">
        <v>6</v>
      </c>
      <c r="F6" s="689" t="s">
        <v>7</v>
      </c>
      <c r="G6" s="689" t="s">
        <v>8</v>
      </c>
      <c r="H6" s="688" t="s">
        <v>9</v>
      </c>
    </row>
    <row r="7" spans="1:8" s="389" customFormat="1" ht="16.5" customHeight="1">
      <c r="A7" s="983"/>
      <c r="B7" s="983"/>
      <c r="C7" s="983"/>
      <c r="D7" s="690" t="s">
        <v>77</v>
      </c>
      <c r="E7" s="691" t="s">
        <v>78</v>
      </c>
      <c r="F7" s="65" t="s">
        <v>79</v>
      </c>
      <c r="G7" s="65" t="s">
        <v>79</v>
      </c>
      <c r="H7" s="691" t="s">
        <v>12</v>
      </c>
    </row>
    <row r="8" spans="1:8" s="389" customFormat="1" ht="16.5" customHeight="1">
      <c r="A8" s="118">
        <v>1</v>
      </c>
      <c r="B8" s="67" t="s">
        <v>61</v>
      </c>
      <c r="C8" s="67">
        <f>'Office Minor'!C21+'Office Minor'!C632</f>
        <v>109</v>
      </c>
      <c r="D8" s="67">
        <f>'Office Minor'!D21+'Office Minor'!D632</f>
        <v>185.23999999999998</v>
      </c>
      <c r="E8" s="67">
        <f>'Office Minor'!E21+'Office Minor'!E632</f>
        <v>1629216.75</v>
      </c>
      <c r="F8" s="67">
        <f>'Office Minor'!F21+'Office Minor'!F632</f>
        <v>2123607725</v>
      </c>
      <c r="G8" s="67">
        <f>'Office Minor'!G21+'Office Minor'!G632</f>
        <v>409329994</v>
      </c>
      <c r="H8" s="67">
        <f>'Office Minor'!H21+'Office Minor'!H632</f>
        <v>830</v>
      </c>
    </row>
    <row r="9" spans="1:8" s="389" customFormat="1" ht="16.5" customHeight="1">
      <c r="A9" s="118">
        <f>+A8+1</f>
        <v>2</v>
      </c>
      <c r="B9" s="67" t="s">
        <v>57</v>
      </c>
      <c r="C9" s="67">
        <v>31</v>
      </c>
      <c r="D9" s="67">
        <v>70.66</v>
      </c>
      <c r="E9" s="67">
        <v>149439.25</v>
      </c>
      <c r="F9" s="67">
        <v>226035350</v>
      </c>
      <c r="G9" s="67">
        <v>31505612</v>
      </c>
      <c r="H9" s="67">
        <v>251</v>
      </c>
    </row>
    <row r="10" spans="1:8" s="389" customFormat="1" ht="16.5" customHeight="1">
      <c r="A10" s="118">
        <v>3</v>
      </c>
      <c r="B10" s="67" t="s">
        <v>145</v>
      </c>
      <c r="C10" s="67">
        <v>237</v>
      </c>
      <c r="D10" s="67">
        <v>230</v>
      </c>
      <c r="E10" s="67">
        <v>27520280</v>
      </c>
      <c r="F10" s="67">
        <v>6639568740</v>
      </c>
      <c r="G10" s="67">
        <v>71732741</v>
      </c>
      <c r="H10" s="67">
        <v>1081</v>
      </c>
    </row>
    <row r="11" spans="1:8" s="389" customFormat="1" ht="16.5" customHeight="1">
      <c r="A11" s="118">
        <f>+A10+1</f>
        <v>4</v>
      </c>
      <c r="B11" s="67" t="s">
        <v>67</v>
      </c>
      <c r="C11" s="67">
        <f>'Office Minor'!C24</f>
        <v>1</v>
      </c>
      <c r="D11" s="67">
        <f>'Office Minor'!D24</f>
        <v>1</v>
      </c>
      <c r="E11" s="67">
        <f>'Office Minor'!E24</f>
        <v>0</v>
      </c>
      <c r="F11" s="67">
        <f>'Office Minor'!F24</f>
        <v>0</v>
      </c>
      <c r="G11" s="67">
        <f>'Office Minor'!G24</f>
        <v>82000</v>
      </c>
      <c r="H11" s="67">
        <f>'Office Minor'!H24</f>
        <v>0</v>
      </c>
    </row>
    <row r="12" spans="1:8" s="389" customFormat="1" ht="16.5" customHeight="1">
      <c r="A12" s="118">
        <v>5</v>
      </c>
      <c r="B12" s="67" t="s">
        <v>186</v>
      </c>
      <c r="C12" s="67">
        <f>'Office Minor'!C25+'Office Minor'!C117</f>
        <v>6</v>
      </c>
      <c r="D12" s="67">
        <f>'Office Minor'!D25+'Office Minor'!D117</f>
        <v>13.5</v>
      </c>
      <c r="E12" s="67">
        <f>'Office Minor'!E25+'Office Minor'!E117</f>
        <v>3265741</v>
      </c>
      <c r="F12" s="67">
        <f>'Office Minor'!F25+'Office Minor'!F117</f>
        <v>663863020</v>
      </c>
      <c r="G12" s="67">
        <f>'Office Minor'!G25+'Office Minor'!G117</f>
        <v>2853000</v>
      </c>
      <c r="H12" s="67">
        <f>'Office Minor'!H25+'Office Minor'!H117</f>
        <v>62</v>
      </c>
    </row>
    <row r="13" spans="1:8" s="389" customFormat="1" ht="16.5" customHeight="1">
      <c r="A13" s="118">
        <v>6</v>
      </c>
      <c r="B13" s="67" t="s">
        <v>132</v>
      </c>
      <c r="C13" s="67">
        <f>'Office Minor'!C26+'Office Minor'!C636</f>
        <v>0</v>
      </c>
      <c r="D13" s="67">
        <f>'Office Minor'!D26+'Office Minor'!D636</f>
        <v>0</v>
      </c>
      <c r="E13" s="67">
        <v>468689</v>
      </c>
      <c r="F13" s="67">
        <v>362865600</v>
      </c>
      <c r="G13" s="67">
        <v>10923848</v>
      </c>
      <c r="H13" s="67">
        <v>520</v>
      </c>
    </row>
    <row r="14" spans="1:8" s="389" customFormat="1" ht="16.5" customHeight="1">
      <c r="A14" s="118">
        <v>7</v>
      </c>
      <c r="B14" s="67" t="s">
        <v>356</v>
      </c>
      <c r="C14" s="67">
        <f>'Office Minor'!C635</f>
        <v>3</v>
      </c>
      <c r="D14" s="67">
        <f>'Office Minor'!D635</f>
        <v>1801.71</v>
      </c>
      <c r="E14" s="67">
        <f>'Office Minor'!E635</f>
        <v>367506</v>
      </c>
      <c r="F14" s="67">
        <f>'Office Minor'!F635</f>
        <v>165377700</v>
      </c>
      <c r="G14" s="67">
        <f>'Office Minor'!G635</f>
        <v>11913197</v>
      </c>
      <c r="H14" s="67">
        <f>'Office Minor'!H635</f>
        <v>185</v>
      </c>
    </row>
    <row r="15" spans="1:8" s="389" customFormat="1" ht="16.5" customHeight="1">
      <c r="A15" s="118">
        <v>8</v>
      </c>
      <c r="B15" s="299" t="s">
        <v>162</v>
      </c>
      <c r="C15" s="67">
        <v>504</v>
      </c>
      <c r="D15" s="67">
        <v>2331.64</v>
      </c>
      <c r="E15" s="67">
        <v>776230</v>
      </c>
      <c r="F15" s="67">
        <v>237286900</v>
      </c>
      <c r="G15" s="67">
        <v>55846458</v>
      </c>
      <c r="H15" s="67">
        <v>1587</v>
      </c>
    </row>
    <row r="16" spans="1:8" s="389" customFormat="1" ht="16.5" customHeight="1">
      <c r="A16" s="118">
        <v>9</v>
      </c>
      <c r="B16" s="299" t="s">
        <v>39</v>
      </c>
      <c r="C16" s="67">
        <f>'Office Minor'!C638</f>
        <v>66</v>
      </c>
      <c r="D16" s="67">
        <f>'Office Minor'!D638</f>
        <v>626.25</v>
      </c>
      <c r="E16" s="67">
        <f>'Office Minor'!E638</f>
        <v>44959</v>
      </c>
      <c r="F16" s="67">
        <f>'Office Minor'!F638</f>
        <v>24727450</v>
      </c>
      <c r="G16" s="67">
        <f>'Office Minor'!G638</f>
        <v>2963196</v>
      </c>
      <c r="H16" s="67">
        <f>'Office Minor'!H638</f>
        <v>95</v>
      </c>
    </row>
    <row r="17" spans="1:8" s="389" customFormat="1" ht="16.5" customHeight="1">
      <c r="A17" s="118">
        <f>+A16+1</f>
        <v>10</v>
      </c>
      <c r="B17" s="299" t="s">
        <v>159</v>
      </c>
      <c r="C17" s="67">
        <f>'Office Minor'!C639</f>
        <v>7</v>
      </c>
      <c r="D17" s="67">
        <f>'Office Minor'!D639</f>
        <v>33.6</v>
      </c>
      <c r="E17" s="67">
        <f>'Office Minor'!E639</f>
        <v>3163</v>
      </c>
      <c r="F17" s="67">
        <f>'Office Minor'!F639</f>
        <v>6326000</v>
      </c>
      <c r="G17" s="67">
        <f>'Office Minor'!G639</f>
        <v>155715</v>
      </c>
      <c r="H17" s="67">
        <f>'Office Minor'!H639</f>
        <v>7</v>
      </c>
    </row>
    <row r="18" spans="1:8" s="389" customFormat="1" ht="16.5" customHeight="1">
      <c r="A18" s="118">
        <v>11</v>
      </c>
      <c r="B18" s="299" t="s">
        <v>64</v>
      </c>
      <c r="C18" s="67">
        <f>'Office Minor'!C28+'Office Minor'!C640</f>
        <v>0</v>
      </c>
      <c r="D18" s="67">
        <f>'Office Minor'!D28</f>
        <v>0</v>
      </c>
      <c r="E18" s="67">
        <f>'Office Minor'!E28</f>
        <v>578209</v>
      </c>
      <c r="F18" s="67">
        <f>'Office Minor'!F28</f>
        <v>20237315</v>
      </c>
      <c r="G18" s="67">
        <f>'Office Minor'!G28</f>
        <v>2023732</v>
      </c>
      <c r="H18" s="67">
        <f>'Office Minor'!H28</f>
        <v>25</v>
      </c>
    </row>
    <row r="19" spans="1:8" s="389" customFormat="1" ht="16.5" customHeight="1">
      <c r="A19" s="118"/>
      <c r="B19" s="67" t="s">
        <v>74</v>
      </c>
      <c r="C19" s="67">
        <f>'Office Minor'!C29+'Office Minor'!C640</f>
        <v>0</v>
      </c>
      <c r="D19" s="67">
        <f>'Office Minor'!D29+'Office Minor'!D640</f>
        <v>0</v>
      </c>
      <c r="E19" s="67">
        <f>'Office Minor'!E29+'Office Minor'!E640</f>
        <v>0</v>
      </c>
      <c r="F19" s="67">
        <f>'Office Minor'!F29+'Office Minor'!F640</f>
        <v>0</v>
      </c>
      <c r="G19" s="207">
        <f>'Office Minor'!G29+'Office Minor'!G640+'Office Minor'!G119</f>
        <v>29569000</v>
      </c>
      <c r="H19" s="67">
        <f>'Office Minor'!H29+'Office Minor'!H640</f>
        <v>0</v>
      </c>
    </row>
    <row r="20" spans="1:8" s="389" customFormat="1" ht="16.5" customHeight="1">
      <c r="A20" s="120"/>
      <c r="B20" s="191" t="s">
        <v>48</v>
      </c>
      <c r="C20" s="67">
        <f>'Office Minor'!C30+'Office Minor'!C641</f>
        <v>0</v>
      </c>
      <c r="D20" s="67">
        <f>'Office Minor'!D30+'Office Minor'!D641</f>
        <v>0</v>
      </c>
      <c r="E20" s="67">
        <f>'Office Minor'!E30+'Office Minor'!E641</f>
        <v>0</v>
      </c>
      <c r="F20" s="67">
        <f>'Office Minor'!F30+'Office Minor'!F641</f>
        <v>0</v>
      </c>
      <c r="G20" s="67">
        <v>18824198</v>
      </c>
      <c r="H20" s="67">
        <f>'Office Minor'!H30+'Office Minor'!H641</f>
        <v>0</v>
      </c>
    </row>
    <row r="21" spans="1:8" s="389" customFormat="1" ht="16.5" customHeight="1">
      <c r="A21" s="986" t="s">
        <v>49</v>
      </c>
      <c r="B21" s="986"/>
      <c r="C21" s="796">
        <f>SUM(C8:C20)</f>
        <v>964</v>
      </c>
      <c r="D21" s="692">
        <f>SUM(D8:D20)</f>
        <v>5293.6</v>
      </c>
      <c r="E21" s="692">
        <f>SUM(E8:E20)</f>
        <v>34803433</v>
      </c>
      <c r="F21" s="692">
        <f>SUM(F8:F20)</f>
        <v>10469895800</v>
      </c>
      <c r="G21" s="692">
        <f>SUM(G8:G20)</f>
        <v>647722691</v>
      </c>
      <c r="H21" s="692">
        <f>SUM(H8:H20)</f>
        <v>4643</v>
      </c>
    </row>
    <row r="22" spans="1:8" s="389" customFormat="1" ht="16.5" customHeight="1">
      <c r="A22" s="693"/>
      <c r="B22" s="410"/>
      <c r="C22" s="410"/>
      <c r="D22" s="406"/>
      <c r="E22" s="411"/>
      <c r="F22" s="412"/>
      <c r="G22" s="412"/>
      <c r="H22" s="408"/>
    </row>
    <row r="23" spans="1:8" s="389" customFormat="1" ht="16.5" customHeight="1">
      <c r="A23" s="978" t="s">
        <v>277</v>
      </c>
      <c r="B23" s="978"/>
      <c r="C23" s="978"/>
      <c r="D23" s="978"/>
      <c r="E23" s="978"/>
      <c r="F23" s="978"/>
      <c r="G23" s="978"/>
      <c r="H23" s="978"/>
    </row>
    <row r="24" spans="1:8" s="389" customFormat="1" ht="16.5" customHeight="1">
      <c r="A24" s="984" t="s">
        <v>183</v>
      </c>
      <c r="B24" s="828" t="s">
        <v>3</v>
      </c>
      <c r="C24" s="828" t="s">
        <v>4</v>
      </c>
      <c r="D24" s="694" t="s">
        <v>5</v>
      </c>
      <c r="E24" s="264" t="s">
        <v>6</v>
      </c>
      <c r="F24" s="695" t="s">
        <v>7</v>
      </c>
      <c r="G24" s="695" t="s">
        <v>8</v>
      </c>
      <c r="H24" s="264" t="s">
        <v>9</v>
      </c>
    </row>
    <row r="25" spans="1:8" s="389" customFormat="1" ht="16.5" customHeight="1">
      <c r="A25" s="985"/>
      <c r="B25" s="829"/>
      <c r="C25" s="829"/>
      <c r="D25" s="696" t="s">
        <v>77</v>
      </c>
      <c r="E25" s="4" t="s">
        <v>78</v>
      </c>
      <c r="F25" s="65" t="s">
        <v>79</v>
      </c>
      <c r="G25" s="65" t="s">
        <v>79</v>
      </c>
      <c r="H25" s="4" t="s">
        <v>12</v>
      </c>
    </row>
    <row r="26" spans="1:8" s="389" customFormat="1" ht="16.5" customHeight="1">
      <c r="A26" s="250">
        <v>1</v>
      </c>
      <c r="B26" s="67" t="s">
        <v>61</v>
      </c>
      <c r="C26" s="67">
        <f>'Office Minor'!C36</f>
        <v>73</v>
      </c>
      <c r="D26" s="67">
        <f>'Office Minor'!D36</f>
        <v>131.1174</v>
      </c>
      <c r="E26" s="67">
        <f>'Office Minor'!E36</f>
        <v>1950170</v>
      </c>
      <c r="F26" s="67">
        <f>'Office Minor'!F36</f>
        <v>1140983300</v>
      </c>
      <c r="G26" s="67">
        <f>'Office Minor'!G36</f>
        <v>175797000</v>
      </c>
      <c r="H26" s="67">
        <f>'Office Minor'!H36</f>
        <v>550</v>
      </c>
    </row>
    <row r="27" spans="1:8" s="389" customFormat="1" ht="16.5" customHeight="1">
      <c r="A27" s="67">
        <v>2</v>
      </c>
      <c r="B27" s="67" t="s">
        <v>62</v>
      </c>
      <c r="C27" s="67">
        <v>158</v>
      </c>
      <c r="D27" s="67">
        <v>160.87</v>
      </c>
      <c r="E27" s="67">
        <v>6277835.67</v>
      </c>
      <c r="F27" s="67">
        <v>1705453080.4</v>
      </c>
      <c r="G27" s="67">
        <v>121082184</v>
      </c>
      <c r="H27" s="67">
        <v>1200</v>
      </c>
    </row>
    <row r="28" spans="1:8" s="389" customFormat="1" ht="16.5" customHeight="1">
      <c r="A28" s="67">
        <v>3</v>
      </c>
      <c r="B28" s="67" t="s">
        <v>57</v>
      </c>
      <c r="C28" s="67">
        <f>'Office Minor'!C38</f>
        <v>1</v>
      </c>
      <c r="D28" s="67">
        <f>'Office Minor'!D38</f>
        <v>4</v>
      </c>
      <c r="E28" s="67">
        <f>'Office Minor'!E38</f>
        <v>12566</v>
      </c>
      <c r="F28" s="67">
        <f>'Office Minor'!F38</f>
        <v>8796200</v>
      </c>
      <c r="G28" s="67">
        <f>'Office Minor'!G38</f>
        <v>1267000</v>
      </c>
      <c r="H28" s="67">
        <f>'Office Minor'!H38</f>
        <v>10</v>
      </c>
    </row>
    <row r="29" spans="1:8" s="389" customFormat="1" ht="16.5" customHeight="1">
      <c r="A29" s="250">
        <v>4</v>
      </c>
      <c r="B29" s="67" t="s">
        <v>187</v>
      </c>
      <c r="C29" s="67">
        <f>'Office Minor'!C39</f>
        <v>1</v>
      </c>
      <c r="D29" s="67">
        <f>'Office Minor'!D39</f>
        <v>4.92</v>
      </c>
      <c r="E29" s="67">
        <f>'Office Minor'!E39</f>
        <v>0</v>
      </c>
      <c r="F29" s="67">
        <f>'Office Minor'!F39</f>
        <v>0</v>
      </c>
      <c r="G29" s="67">
        <f>'Office Minor'!G39</f>
        <v>150000</v>
      </c>
      <c r="H29" s="67">
        <f>'Office Minor'!H39</f>
        <v>0</v>
      </c>
    </row>
    <row r="30" spans="1:8" s="389" customFormat="1" ht="16.5" customHeight="1">
      <c r="A30" s="67">
        <v>5</v>
      </c>
      <c r="B30" s="67" t="s">
        <v>54</v>
      </c>
      <c r="C30" s="67">
        <f>'Office Minor'!C40</f>
        <v>1</v>
      </c>
      <c r="D30" s="67">
        <f>'Office Minor'!D40</f>
        <v>1</v>
      </c>
      <c r="E30" s="67">
        <f>'Office Minor'!E40</f>
        <v>0</v>
      </c>
      <c r="F30" s="67">
        <f>'Office Minor'!F40</f>
        <v>0</v>
      </c>
      <c r="G30" s="67">
        <f>'Office Minor'!G40</f>
        <v>77000</v>
      </c>
      <c r="H30" s="67">
        <f>'Office Minor'!H40</f>
        <v>0</v>
      </c>
    </row>
    <row r="31" spans="1:8" s="389" customFormat="1" ht="16.5" customHeight="1">
      <c r="A31" s="67">
        <v>6</v>
      </c>
      <c r="B31" s="67" t="s">
        <v>53</v>
      </c>
      <c r="C31" s="67">
        <f>'Office Minor'!C41</f>
        <v>0</v>
      </c>
      <c r="D31" s="67">
        <f>'Office Minor'!D41</f>
        <v>0</v>
      </c>
      <c r="E31" s="67">
        <f>'Office Minor'!E41</f>
        <v>1204000</v>
      </c>
      <c r="F31" s="67">
        <f>'Office Minor'!F41</f>
        <v>1444800000</v>
      </c>
      <c r="G31" s="67">
        <v>37834250</v>
      </c>
      <c r="H31" s="67">
        <f>'Office Minor'!H41</f>
        <v>1360</v>
      </c>
    </row>
    <row r="32" spans="1:8" s="389" customFormat="1" ht="16.5" customHeight="1">
      <c r="A32" s="250">
        <v>7</v>
      </c>
      <c r="B32" s="67" t="s">
        <v>58</v>
      </c>
      <c r="C32" s="67">
        <f>'Office Minor'!C42</f>
        <v>1</v>
      </c>
      <c r="D32" s="67">
        <f>'Office Minor'!D42</f>
        <v>1096.56</v>
      </c>
      <c r="E32" s="67">
        <f>'Office Minor'!E42</f>
        <v>117960</v>
      </c>
      <c r="F32" s="67">
        <f>'Office Minor'!F42</f>
        <v>41286000</v>
      </c>
      <c r="G32" s="67">
        <f>'Office Minor'!G42</f>
        <v>10042824</v>
      </c>
      <c r="H32" s="67">
        <f>'Office Minor'!H42</f>
        <v>445</v>
      </c>
    </row>
    <row r="33" spans="1:8" s="389" customFormat="1" ht="16.5" customHeight="1">
      <c r="A33" s="67">
        <v>8</v>
      </c>
      <c r="B33" s="295" t="s">
        <v>162</v>
      </c>
      <c r="C33" s="67">
        <f>'Office Minor'!C43</f>
        <v>1</v>
      </c>
      <c r="D33" s="67">
        <f>'Office Minor'!D43</f>
        <v>4</v>
      </c>
      <c r="E33" s="67">
        <f>'Office Minor'!E43</f>
        <v>0</v>
      </c>
      <c r="F33" s="67">
        <f>'Office Minor'!F43</f>
        <v>0</v>
      </c>
      <c r="G33" s="67">
        <f>'Office Minor'!G43</f>
        <v>74000</v>
      </c>
      <c r="H33" s="67">
        <f>'Office Minor'!H43</f>
        <v>0</v>
      </c>
    </row>
    <row r="34" spans="1:8" s="389" customFormat="1" ht="16.5" customHeight="1">
      <c r="A34" s="67">
        <v>9</v>
      </c>
      <c r="B34" s="299" t="s">
        <v>43</v>
      </c>
      <c r="C34" s="67">
        <f>'Office Minor'!C44</f>
        <v>2</v>
      </c>
      <c r="D34" s="67">
        <f>'Office Minor'!D44</f>
        <v>8.5025</v>
      </c>
      <c r="E34" s="67">
        <f>'Office Minor'!E44</f>
        <v>19220.83</v>
      </c>
      <c r="F34" s="67">
        <f>'Office Minor'!F44</f>
        <v>6727290.5</v>
      </c>
      <c r="G34" s="67">
        <f>'Office Minor'!G44</f>
        <v>1699000</v>
      </c>
      <c r="H34" s="67">
        <f>'Office Minor'!H44</f>
        <v>5</v>
      </c>
    </row>
    <row r="35" spans="1:8" s="389" customFormat="1" ht="16.5" customHeight="1">
      <c r="A35" s="250">
        <v>10</v>
      </c>
      <c r="B35" s="67" t="s">
        <v>72</v>
      </c>
      <c r="C35" s="67">
        <f>'Office Minor'!C448</f>
        <v>13</v>
      </c>
      <c r="D35" s="67">
        <f>'Office Minor'!D448</f>
        <v>32.09</v>
      </c>
      <c r="E35" s="67">
        <f>'Office Minor'!E448</f>
        <v>35</v>
      </c>
      <c r="F35" s="67">
        <f>'Office Minor'!F448</f>
        <v>24500</v>
      </c>
      <c r="G35" s="67">
        <f>'Office Minor'!G448</f>
        <v>392000</v>
      </c>
      <c r="H35" s="67">
        <f>'Office Minor'!H448</f>
        <v>1</v>
      </c>
    </row>
    <row r="36" spans="1:8" s="389" customFormat="1" ht="16.5" customHeight="1">
      <c r="A36" s="250">
        <v>11</v>
      </c>
      <c r="B36" s="299" t="s">
        <v>45</v>
      </c>
      <c r="C36" s="67">
        <f>'Office Minor'!C45</f>
        <v>1</v>
      </c>
      <c r="D36" s="67">
        <f>'Office Minor'!D45</f>
        <v>20</v>
      </c>
      <c r="E36" s="67">
        <f>'Office Minor'!E45</f>
        <v>1528.77</v>
      </c>
      <c r="F36" s="67">
        <f>'Office Minor'!F45</f>
        <v>382192.5</v>
      </c>
      <c r="G36" s="67">
        <f>'Office Minor'!G45</f>
        <v>180000</v>
      </c>
      <c r="H36" s="67">
        <f>'Office Minor'!H45</f>
        <v>6</v>
      </c>
    </row>
    <row r="37" spans="1:8" s="389" customFormat="1" ht="16.5" customHeight="1">
      <c r="A37" s="250"/>
      <c r="B37" s="250" t="s">
        <v>74</v>
      </c>
      <c r="C37" s="67">
        <f>'Office Minor'!C46</f>
        <v>0</v>
      </c>
      <c r="D37" s="67">
        <f>'Office Minor'!D46</f>
        <v>0</v>
      </c>
      <c r="E37" s="67">
        <f>'Office Minor'!E46</f>
        <v>0</v>
      </c>
      <c r="F37" s="67">
        <f>'Office Minor'!F46</f>
        <v>0</v>
      </c>
      <c r="G37" s="67">
        <v>44564000</v>
      </c>
      <c r="H37" s="67">
        <f>'Office Minor'!H46</f>
        <v>0</v>
      </c>
    </row>
    <row r="38" spans="1:8" s="389" customFormat="1" ht="16.5" customHeight="1">
      <c r="A38" s="191"/>
      <c r="B38" s="377" t="s">
        <v>48</v>
      </c>
      <c r="C38" s="67">
        <f>'Office Minor'!C47</f>
        <v>0</v>
      </c>
      <c r="D38" s="67">
        <f>'Office Minor'!D47</f>
        <v>0</v>
      </c>
      <c r="E38" s="67">
        <f>'Office Minor'!E47</f>
        <v>0</v>
      </c>
      <c r="F38" s="67">
        <f>'Office Minor'!F47</f>
        <v>0</v>
      </c>
      <c r="G38" s="67">
        <f>'Office Minor'!G47</f>
        <v>77073742</v>
      </c>
      <c r="H38" s="67">
        <f>'Office Minor'!H47</f>
        <v>0</v>
      </c>
    </row>
    <row r="39" spans="1:8" s="389" customFormat="1" ht="16.5" customHeight="1">
      <c r="A39" s="832" t="s">
        <v>49</v>
      </c>
      <c r="B39" s="832"/>
      <c r="C39" s="275">
        <f aca="true" t="shared" si="0" ref="C39:H39">SUM(C26:C38)</f>
        <v>252</v>
      </c>
      <c r="D39" s="697">
        <f t="shared" si="0"/>
        <v>1463.0599</v>
      </c>
      <c r="E39" s="617">
        <f t="shared" si="0"/>
        <v>9583316.27</v>
      </c>
      <c r="F39" s="614">
        <f t="shared" si="0"/>
        <v>4348452563.4</v>
      </c>
      <c r="G39" s="614">
        <f t="shared" si="0"/>
        <v>470233000</v>
      </c>
      <c r="H39" s="698">
        <f t="shared" si="0"/>
        <v>3577</v>
      </c>
    </row>
    <row r="40" spans="1:8" s="389" customFormat="1" ht="16.5" customHeight="1">
      <c r="A40" s="444"/>
      <c r="B40" s="444"/>
      <c r="C40" s="444"/>
      <c r="D40" s="444"/>
      <c r="E40" s="444"/>
      <c r="F40" s="444"/>
      <c r="G40" s="444"/>
      <c r="H40" s="444"/>
    </row>
    <row r="41" spans="1:8" s="389" customFormat="1" ht="16.5" customHeight="1">
      <c r="A41" s="882" t="s">
        <v>248</v>
      </c>
      <c r="B41" s="882"/>
      <c r="C41" s="882"/>
      <c r="D41" s="882"/>
      <c r="E41" s="882"/>
      <c r="F41" s="882"/>
      <c r="G41" s="882"/>
      <c r="H41" s="882"/>
    </row>
    <row r="42" spans="1:8" s="389" customFormat="1" ht="16.5" customHeight="1">
      <c r="A42" s="860" t="s">
        <v>183</v>
      </c>
      <c r="B42" s="860" t="s">
        <v>3</v>
      </c>
      <c r="C42" s="860" t="s">
        <v>4</v>
      </c>
      <c r="D42" s="699" t="s">
        <v>5</v>
      </c>
      <c r="E42" s="55" t="s">
        <v>6</v>
      </c>
      <c r="F42" s="54" t="s">
        <v>7</v>
      </c>
      <c r="G42" s="54" t="s">
        <v>8</v>
      </c>
      <c r="H42" s="55" t="s">
        <v>9</v>
      </c>
    </row>
    <row r="43" spans="1:8" s="389" customFormat="1" ht="16.5" customHeight="1">
      <c r="A43" s="861"/>
      <c r="B43" s="861"/>
      <c r="C43" s="861"/>
      <c r="D43" s="382" t="s">
        <v>77</v>
      </c>
      <c r="E43" s="58" t="s">
        <v>78</v>
      </c>
      <c r="F43" s="61" t="s">
        <v>79</v>
      </c>
      <c r="G43" s="61" t="s">
        <v>79</v>
      </c>
      <c r="H43" s="58" t="s">
        <v>12</v>
      </c>
    </row>
    <row r="44" spans="1:8" s="389" customFormat="1" ht="16.5" customHeight="1">
      <c r="A44" s="118">
        <v>1</v>
      </c>
      <c r="B44" s="67" t="s">
        <v>61</v>
      </c>
      <c r="C44" s="67">
        <f>'Office Minor'!C66</f>
        <v>93</v>
      </c>
      <c r="D44" s="67">
        <f>'Office Minor'!D66</f>
        <v>140</v>
      </c>
      <c r="E44" s="67">
        <f>'Office Minor'!E66</f>
        <v>760416.66</v>
      </c>
      <c r="F44" s="67">
        <f>'Office Minor'!F66</f>
        <v>1140618990</v>
      </c>
      <c r="G44" s="67">
        <f>'Office Minor'!G66</f>
        <v>209772000</v>
      </c>
      <c r="H44" s="67">
        <f>'Office Minor'!H66</f>
        <v>1000</v>
      </c>
    </row>
    <row r="45" spans="1:8" s="389" customFormat="1" ht="16.5" customHeight="1">
      <c r="A45" s="118">
        <f>+A44+1</f>
        <v>2</v>
      </c>
      <c r="B45" s="67" t="s">
        <v>59</v>
      </c>
      <c r="C45" s="67">
        <f>'Office Minor'!C67</f>
        <v>6</v>
      </c>
      <c r="D45" s="67">
        <f>'Office Minor'!D67</f>
        <v>6</v>
      </c>
      <c r="E45" s="67">
        <f>'Office Minor'!E67</f>
        <v>0</v>
      </c>
      <c r="F45" s="67">
        <f>'Office Minor'!F67</f>
        <v>0</v>
      </c>
      <c r="G45" s="67">
        <f>'Office Minor'!G67</f>
        <v>963000</v>
      </c>
      <c r="H45" s="67">
        <f>'Office Minor'!H67</f>
        <v>0</v>
      </c>
    </row>
    <row r="46" spans="1:8" s="389" customFormat="1" ht="16.5" customHeight="1">
      <c r="A46" s="118">
        <f>+A45+1</f>
        <v>3</v>
      </c>
      <c r="B46" s="67" t="s">
        <v>62</v>
      </c>
      <c r="C46" s="67">
        <f>'Office Minor'!C68</f>
        <v>26</v>
      </c>
      <c r="D46" s="67">
        <f>'Office Minor'!D68</f>
        <v>26</v>
      </c>
      <c r="E46" s="67">
        <f>'Office Minor'!E68</f>
        <v>750261.17</v>
      </c>
      <c r="F46" s="67">
        <f>'Office Minor'!F68</f>
        <v>150052234</v>
      </c>
      <c r="G46" s="67">
        <f>'Office Minor'!G68</f>
        <v>17256000</v>
      </c>
      <c r="H46" s="67">
        <f>'Office Minor'!H68</f>
        <v>250</v>
      </c>
    </row>
    <row r="47" spans="1:8" s="389" customFormat="1" ht="16.5" customHeight="1">
      <c r="A47" s="118">
        <f>+A46+1</f>
        <v>4</v>
      </c>
      <c r="B47" s="67" t="s">
        <v>58</v>
      </c>
      <c r="C47" s="67">
        <f>'Office Minor'!C69</f>
        <v>0</v>
      </c>
      <c r="D47" s="67">
        <f>'Office Minor'!D69</f>
        <v>0</v>
      </c>
      <c r="E47" s="67">
        <f>'Office Minor'!E69</f>
        <v>0</v>
      </c>
      <c r="F47" s="67">
        <f>'Office Minor'!F69</f>
        <v>0</v>
      </c>
      <c r="G47" s="67">
        <f>'Office Minor'!G69</f>
        <v>0</v>
      </c>
      <c r="H47" s="67">
        <f>'Office Minor'!H69</f>
        <v>0</v>
      </c>
    </row>
    <row r="48" spans="1:8" s="389" customFormat="1" ht="16.5" customHeight="1">
      <c r="A48" s="118">
        <f>+A47+1</f>
        <v>5</v>
      </c>
      <c r="B48" s="67" t="s">
        <v>53</v>
      </c>
      <c r="C48" s="67">
        <f>'Office Minor'!C70</f>
        <v>0</v>
      </c>
      <c r="D48" s="67">
        <f>'Office Minor'!D70</f>
        <v>0</v>
      </c>
      <c r="E48" s="67">
        <f>'Office Minor'!E70</f>
        <v>18640</v>
      </c>
      <c r="F48" s="67">
        <f>'Office Minor'!F70</f>
        <v>932000</v>
      </c>
      <c r="G48" s="67">
        <f>'Office Minor'!G70</f>
        <v>466000</v>
      </c>
      <c r="H48" s="67">
        <f>'Office Minor'!H70</f>
        <v>100</v>
      </c>
    </row>
    <row r="49" spans="1:8" s="389" customFormat="1" ht="16.5" customHeight="1">
      <c r="A49" s="118">
        <f>+A48+1</f>
        <v>6</v>
      </c>
      <c r="B49" s="299" t="s">
        <v>26</v>
      </c>
      <c r="C49" s="67">
        <f>'Office Minor'!C71</f>
        <v>1</v>
      </c>
      <c r="D49" s="67">
        <f>'Office Minor'!D71</f>
        <v>71.3229</v>
      </c>
      <c r="E49" s="67">
        <f>'Office Minor'!E71</f>
        <v>6532</v>
      </c>
      <c r="F49" s="67">
        <f>'Office Minor'!F71</f>
        <v>1306400</v>
      </c>
      <c r="G49" s="67">
        <f>'Office Minor'!G71</f>
        <v>609000</v>
      </c>
      <c r="H49" s="67">
        <f>'Office Minor'!H71</f>
        <v>20</v>
      </c>
    </row>
    <row r="50" spans="1:8" s="389" customFormat="1" ht="16.5" customHeight="1">
      <c r="A50" s="118">
        <f>+A49+1</f>
        <v>7</v>
      </c>
      <c r="B50" s="299" t="s">
        <v>45</v>
      </c>
      <c r="C50" s="67">
        <f>'Office Minor'!C72</f>
        <v>1</v>
      </c>
      <c r="D50" s="67">
        <f>'Office Minor'!D72</f>
        <v>63.3866</v>
      </c>
      <c r="E50" s="67">
        <f>'Office Minor'!E72</f>
        <v>0</v>
      </c>
      <c r="F50" s="67">
        <f>'Office Minor'!F72</f>
        <v>0</v>
      </c>
      <c r="G50" s="67">
        <f>'Office Minor'!G72</f>
        <v>0</v>
      </c>
      <c r="H50" s="67">
        <f>'Office Minor'!H72</f>
        <v>0</v>
      </c>
    </row>
    <row r="51" spans="1:8" s="389" customFormat="1" ht="16.5" customHeight="1">
      <c r="A51" s="118"/>
      <c r="B51" s="67" t="s">
        <v>74</v>
      </c>
      <c r="C51" s="67"/>
      <c r="D51" s="67"/>
      <c r="E51" s="67"/>
      <c r="F51" s="67"/>
      <c r="G51" s="67">
        <f>'Office Minor'!G73</f>
        <v>69952000</v>
      </c>
      <c r="H51" s="67"/>
    </row>
    <row r="52" spans="1:8" s="389" customFormat="1" ht="16.5" customHeight="1">
      <c r="A52" s="118"/>
      <c r="B52" s="67" t="s">
        <v>48</v>
      </c>
      <c r="C52" s="67"/>
      <c r="D52" s="67"/>
      <c r="E52" s="67"/>
      <c r="F52" s="67"/>
      <c r="G52" s="67">
        <f>'Office Minor'!G74</f>
        <v>10377000</v>
      </c>
      <c r="H52" s="67"/>
    </row>
    <row r="53" spans="1:8" s="389" customFormat="1" ht="16.5" customHeight="1">
      <c r="A53" s="956" t="s">
        <v>49</v>
      </c>
      <c r="B53" s="957"/>
      <c r="C53" s="617">
        <f aca="true" t="shared" si="1" ref="C53:H53">SUM(C44:C52)</f>
        <v>127</v>
      </c>
      <c r="D53" s="618">
        <f t="shared" si="1"/>
        <v>306.7095</v>
      </c>
      <c r="E53" s="617">
        <f t="shared" si="1"/>
        <v>1535849.83</v>
      </c>
      <c r="F53" s="614">
        <f t="shared" si="1"/>
        <v>1292909624</v>
      </c>
      <c r="G53" s="614">
        <f t="shared" si="1"/>
        <v>309395000</v>
      </c>
      <c r="H53" s="331">
        <f t="shared" si="1"/>
        <v>1370</v>
      </c>
    </row>
    <row r="54" spans="1:8" s="389" customFormat="1" ht="16.5" customHeight="1">
      <c r="A54" s="418"/>
      <c r="B54" s="419"/>
      <c r="C54" s="419"/>
      <c r="D54" s="420"/>
      <c r="E54" s="420"/>
      <c r="F54" s="421"/>
      <c r="G54" s="421"/>
      <c r="H54" s="422"/>
    </row>
    <row r="55" spans="1:8" s="389" customFormat="1" ht="16.5" customHeight="1">
      <c r="A55" s="882" t="s">
        <v>286</v>
      </c>
      <c r="B55" s="882"/>
      <c r="C55" s="882"/>
      <c r="D55" s="882"/>
      <c r="E55" s="882"/>
      <c r="F55" s="882"/>
      <c r="G55" s="882"/>
      <c r="H55" s="882"/>
    </row>
    <row r="56" spans="1:8" s="389" customFormat="1" ht="16.5" customHeight="1">
      <c r="A56" s="860" t="s">
        <v>183</v>
      </c>
      <c r="B56" s="860" t="s">
        <v>3</v>
      </c>
      <c r="C56" s="860" t="s">
        <v>4</v>
      </c>
      <c r="D56" s="699" t="s">
        <v>5</v>
      </c>
      <c r="E56" s="55" t="s">
        <v>6</v>
      </c>
      <c r="F56" s="54" t="s">
        <v>7</v>
      </c>
      <c r="G56" s="54" t="s">
        <v>8</v>
      </c>
      <c r="H56" s="55" t="s">
        <v>9</v>
      </c>
    </row>
    <row r="57" spans="1:8" s="389" customFormat="1" ht="16.5" customHeight="1">
      <c r="A57" s="861"/>
      <c r="B57" s="861"/>
      <c r="C57" s="861"/>
      <c r="D57" s="382" t="s">
        <v>77</v>
      </c>
      <c r="E57" s="58" t="s">
        <v>78</v>
      </c>
      <c r="F57" s="61" t="s">
        <v>79</v>
      </c>
      <c r="G57" s="61" t="s">
        <v>79</v>
      </c>
      <c r="H57" s="58" t="s">
        <v>12</v>
      </c>
    </row>
    <row r="58" spans="1:8" s="389" customFormat="1" ht="16.5" customHeight="1">
      <c r="A58" s="121">
        <v>1</v>
      </c>
      <c r="B58" s="67" t="s">
        <v>57</v>
      </c>
      <c r="C58" s="67">
        <v>184</v>
      </c>
      <c r="D58" s="67">
        <v>414.25</v>
      </c>
      <c r="E58" s="67">
        <v>341963</v>
      </c>
      <c r="F58" s="67">
        <v>231946159</v>
      </c>
      <c r="G58" s="67">
        <v>133579333</v>
      </c>
      <c r="H58" s="67">
        <v>1783</v>
      </c>
    </row>
    <row r="59" spans="1:8" s="389" customFormat="1" ht="16.5" customHeight="1">
      <c r="A59" s="121">
        <v>2</v>
      </c>
      <c r="B59" s="67" t="s">
        <v>52</v>
      </c>
      <c r="C59" s="67">
        <f>'Office Minor'!C95</f>
        <v>23</v>
      </c>
      <c r="D59" s="67">
        <f>'Office Minor'!D95</f>
        <v>48.44</v>
      </c>
      <c r="E59" s="67">
        <f>'Office Minor'!E95</f>
        <v>161251</v>
      </c>
      <c r="F59" s="67">
        <f>'Office Minor'!F95</f>
        <v>40312750</v>
      </c>
      <c r="G59" s="67">
        <f>'Office Minor'!G95</f>
        <v>29663988</v>
      </c>
      <c r="H59" s="67">
        <f>'Office Minor'!H95</f>
        <v>115</v>
      </c>
    </row>
    <row r="60" spans="1:8" s="389" customFormat="1" ht="16.5" customHeight="1">
      <c r="A60" s="121">
        <v>3</v>
      </c>
      <c r="B60" s="67" t="s">
        <v>70</v>
      </c>
      <c r="C60" s="67">
        <f>'Office Minor'!C96</f>
        <v>4</v>
      </c>
      <c r="D60" s="67">
        <f>'Office Minor'!D96</f>
        <v>9.2</v>
      </c>
      <c r="E60" s="67">
        <f>'Office Minor'!E96</f>
        <v>210</v>
      </c>
      <c r="F60" s="67">
        <f>'Office Minor'!F96</f>
        <v>105000</v>
      </c>
      <c r="G60" s="67">
        <f>'Office Minor'!G96</f>
        <v>463000</v>
      </c>
      <c r="H60" s="67">
        <f>'Office Minor'!H96</f>
        <v>233</v>
      </c>
    </row>
    <row r="61" spans="1:8" s="389" customFormat="1" ht="16.5" customHeight="1">
      <c r="A61" s="121">
        <v>4</v>
      </c>
      <c r="B61" s="67" t="s">
        <v>190</v>
      </c>
      <c r="C61" s="67">
        <v>312</v>
      </c>
      <c r="D61" s="67">
        <v>310</v>
      </c>
      <c r="E61" s="67">
        <v>1989099</v>
      </c>
      <c r="F61" s="67">
        <v>396994600</v>
      </c>
      <c r="G61" s="67">
        <v>141063070</v>
      </c>
      <c r="H61" s="67">
        <v>1360</v>
      </c>
    </row>
    <row r="62" spans="1:8" s="389" customFormat="1" ht="16.5" customHeight="1">
      <c r="A62" s="121">
        <v>5</v>
      </c>
      <c r="B62" s="67" t="s">
        <v>191</v>
      </c>
      <c r="C62" s="67">
        <f>'Office Minor'!C98</f>
        <v>12</v>
      </c>
      <c r="D62" s="67">
        <f>'Office Minor'!D98</f>
        <v>28.82</v>
      </c>
      <c r="E62" s="67">
        <f>'Office Minor'!E98</f>
        <v>6897</v>
      </c>
      <c r="F62" s="67">
        <f>'Office Minor'!F98</f>
        <v>1517340</v>
      </c>
      <c r="G62" s="67">
        <f>'Office Minor'!G98</f>
        <v>2120619</v>
      </c>
      <c r="H62" s="67">
        <f>'Office Minor'!H98</f>
        <v>34</v>
      </c>
    </row>
    <row r="63" spans="1:8" s="389" customFormat="1" ht="16.5" customHeight="1">
      <c r="A63" s="121">
        <v>6</v>
      </c>
      <c r="B63" s="67" t="s">
        <v>58</v>
      </c>
      <c r="C63" s="67">
        <f>'Office Minor'!C99</f>
        <v>4</v>
      </c>
      <c r="D63" s="67">
        <v>27299.8009</v>
      </c>
      <c r="E63" s="67">
        <v>4504458</v>
      </c>
      <c r="F63" s="67">
        <v>917536570</v>
      </c>
      <c r="G63" s="67">
        <v>234788754</v>
      </c>
      <c r="H63" s="67">
        <v>343</v>
      </c>
    </row>
    <row r="64" spans="1:8" s="389" customFormat="1" ht="16.5" customHeight="1">
      <c r="A64" s="121">
        <v>7</v>
      </c>
      <c r="B64" s="299" t="s">
        <v>25</v>
      </c>
      <c r="C64" s="67">
        <f>'Office Minor'!C100</f>
        <v>3</v>
      </c>
      <c r="D64" s="67">
        <f>'Office Minor'!D100</f>
        <v>14.9</v>
      </c>
      <c r="E64" s="67">
        <f>'Office Minor'!E100</f>
        <v>0</v>
      </c>
      <c r="F64" s="67">
        <f>'Office Minor'!F100</f>
        <v>0</v>
      </c>
      <c r="G64" s="67">
        <f>'Office Minor'!G100</f>
        <v>132375</v>
      </c>
      <c r="H64" s="67">
        <f>'Office Minor'!H100</f>
        <v>3</v>
      </c>
    </row>
    <row r="65" spans="1:8" s="389" customFormat="1" ht="16.5" customHeight="1">
      <c r="A65" s="121">
        <v>8</v>
      </c>
      <c r="B65" s="299" t="s">
        <v>30</v>
      </c>
      <c r="C65" s="67">
        <f>'Office Minor'!C101</f>
        <v>2</v>
      </c>
      <c r="D65" s="67">
        <f>'Office Minor'!D101</f>
        <v>340.68</v>
      </c>
      <c r="E65" s="67">
        <f>'Office Minor'!E101</f>
        <v>11821</v>
      </c>
      <c r="F65" s="67">
        <f>'Office Minor'!F101</f>
        <v>6501550</v>
      </c>
      <c r="G65" s="67">
        <f>'Office Minor'!G101</f>
        <v>2098250</v>
      </c>
      <c r="H65" s="67">
        <f>'Office Minor'!H101</f>
        <v>10</v>
      </c>
    </row>
    <row r="66" spans="1:8" s="389" customFormat="1" ht="16.5" customHeight="1">
      <c r="A66" s="121">
        <v>9</v>
      </c>
      <c r="B66" s="299" t="s">
        <v>43</v>
      </c>
      <c r="C66" s="67">
        <f>'Office Minor'!C102</f>
        <v>4</v>
      </c>
      <c r="D66" s="67">
        <f>'Office Minor'!D102</f>
        <v>18</v>
      </c>
      <c r="E66" s="67">
        <f>'Office Minor'!E102</f>
        <v>0</v>
      </c>
      <c r="F66" s="67">
        <f>'Office Minor'!F102</f>
        <v>0</v>
      </c>
      <c r="G66" s="67">
        <f>'Office Minor'!G102</f>
        <v>7000</v>
      </c>
      <c r="H66" s="67">
        <f>'Office Minor'!H102</f>
        <v>7</v>
      </c>
    </row>
    <row r="67" spans="1:8" s="389" customFormat="1" ht="16.5" customHeight="1">
      <c r="A67" s="121"/>
      <c r="B67" s="67" t="s">
        <v>74</v>
      </c>
      <c r="C67" s="67"/>
      <c r="D67" s="67"/>
      <c r="E67" s="67"/>
      <c r="F67" s="67"/>
      <c r="G67" s="67">
        <f>'Office Minor'!G103</f>
        <v>62123000</v>
      </c>
      <c r="H67" s="67"/>
    </row>
    <row r="68" spans="1:8" s="389" customFormat="1" ht="16.5" customHeight="1">
      <c r="A68" s="121"/>
      <c r="B68" s="67" t="s">
        <v>48</v>
      </c>
      <c r="C68" s="67"/>
      <c r="D68" s="67"/>
      <c r="E68" s="67"/>
      <c r="F68" s="67"/>
      <c r="G68" s="67">
        <f>'Office Minor'!G104</f>
        <v>139519000</v>
      </c>
      <c r="H68" s="67"/>
    </row>
    <row r="69" spans="1:8" s="389" customFormat="1" ht="16.5" customHeight="1">
      <c r="A69" s="956" t="s">
        <v>49</v>
      </c>
      <c r="B69" s="957"/>
      <c r="C69" s="617">
        <f aca="true" t="shared" si="2" ref="C69:H69">SUM(C58:C68)</f>
        <v>548</v>
      </c>
      <c r="D69" s="618">
        <f t="shared" si="2"/>
        <v>28484.0909</v>
      </c>
      <c r="E69" s="617">
        <f t="shared" si="2"/>
        <v>7015699</v>
      </c>
      <c r="F69" s="614">
        <f t="shared" si="2"/>
        <v>1594913969</v>
      </c>
      <c r="G69" s="614">
        <f t="shared" si="2"/>
        <v>745558389</v>
      </c>
      <c r="H69" s="331">
        <f t="shared" si="2"/>
        <v>3888</v>
      </c>
    </row>
    <row r="70" spans="1:8" s="389" customFormat="1" ht="16.5" customHeight="1">
      <c r="A70" s="444"/>
      <c r="B70" s="444"/>
      <c r="C70" s="444"/>
      <c r="D70" s="444"/>
      <c r="E70" s="444"/>
      <c r="F70" s="444"/>
      <c r="G70" s="444"/>
      <c r="H70" s="444"/>
    </row>
    <row r="71" spans="1:8" s="389" customFormat="1" ht="16.5" customHeight="1">
      <c r="A71" s="882" t="s">
        <v>287</v>
      </c>
      <c r="B71" s="882"/>
      <c r="C71" s="882"/>
      <c r="D71" s="882"/>
      <c r="E71" s="882"/>
      <c r="F71" s="882"/>
      <c r="G71" s="882"/>
      <c r="H71" s="882"/>
    </row>
    <row r="72" spans="1:8" s="389" customFormat="1" ht="16.5" customHeight="1">
      <c r="A72" s="860" t="s">
        <v>183</v>
      </c>
      <c r="B72" s="860" t="s">
        <v>3</v>
      </c>
      <c r="C72" s="860" t="s">
        <v>4</v>
      </c>
      <c r="D72" s="699" t="s">
        <v>5</v>
      </c>
      <c r="E72" s="55" t="s">
        <v>6</v>
      </c>
      <c r="F72" s="54" t="s">
        <v>7</v>
      </c>
      <c r="G72" s="54" t="s">
        <v>8</v>
      </c>
      <c r="H72" s="55" t="s">
        <v>9</v>
      </c>
    </row>
    <row r="73" spans="1:8" s="389" customFormat="1" ht="16.5" customHeight="1">
      <c r="A73" s="971"/>
      <c r="B73" s="971"/>
      <c r="C73" s="971"/>
      <c r="D73" s="378" t="s">
        <v>77</v>
      </c>
      <c r="E73" s="378" t="s">
        <v>78</v>
      </c>
      <c r="F73" s="57" t="s">
        <v>79</v>
      </c>
      <c r="G73" s="57" t="s">
        <v>79</v>
      </c>
      <c r="H73" s="59" t="s">
        <v>12</v>
      </c>
    </row>
    <row r="74" spans="1:8" s="389" customFormat="1" ht="16.5" customHeight="1">
      <c r="A74" s="110">
        <v>1</v>
      </c>
      <c r="B74" s="143" t="s">
        <v>62</v>
      </c>
      <c r="C74" s="192">
        <f>'Office Minor'!C81</f>
        <v>41</v>
      </c>
      <c r="D74" s="192">
        <f>'Office Minor'!D81</f>
        <v>41</v>
      </c>
      <c r="E74" s="192">
        <f>'Office Minor'!E81</f>
        <v>858784</v>
      </c>
      <c r="F74" s="192">
        <f>'Office Minor'!F81</f>
        <v>154581120</v>
      </c>
      <c r="G74" s="192">
        <f>'Office Minor'!G81</f>
        <v>39421000</v>
      </c>
      <c r="H74" s="192">
        <f>'Office Minor'!H81</f>
        <v>410</v>
      </c>
    </row>
    <row r="75" spans="1:8" s="389" customFormat="1" ht="16.5" customHeight="1">
      <c r="A75" s="110">
        <v>2</v>
      </c>
      <c r="B75" s="143" t="s">
        <v>70</v>
      </c>
      <c r="C75" s="192">
        <f>'Office Minor'!C82</f>
        <v>2</v>
      </c>
      <c r="D75" s="192">
        <f>'Office Minor'!D82</f>
        <v>2</v>
      </c>
      <c r="E75" s="192">
        <f>'Office Minor'!E82</f>
        <v>1485</v>
      </c>
      <c r="F75" s="192">
        <f>'Office Minor'!F82</f>
        <v>1188000</v>
      </c>
      <c r="G75" s="192">
        <f>'Office Minor'!G82</f>
        <v>18000</v>
      </c>
      <c r="H75" s="192">
        <f>'Office Minor'!H82</f>
        <v>10</v>
      </c>
    </row>
    <row r="76" spans="1:8" s="389" customFormat="1" ht="16.5" customHeight="1">
      <c r="A76" s="110">
        <v>3</v>
      </c>
      <c r="B76" s="143" t="s">
        <v>58</v>
      </c>
      <c r="C76" s="192">
        <f>'Office Minor'!C83</f>
        <v>1</v>
      </c>
      <c r="D76" s="192">
        <f>'Office Minor'!D83</f>
        <v>159.27</v>
      </c>
      <c r="E76" s="192">
        <f>'Office Minor'!E83</f>
        <v>65200</v>
      </c>
      <c r="F76" s="192">
        <f>'Office Minor'!F83</f>
        <v>24971600</v>
      </c>
      <c r="G76" s="192">
        <f>'Office Minor'!G83</f>
        <v>1956000</v>
      </c>
      <c r="H76" s="192">
        <f>'Office Minor'!H83</f>
        <v>100</v>
      </c>
    </row>
    <row r="77" spans="1:8" s="389" customFormat="1" ht="16.5" customHeight="1">
      <c r="A77" s="110">
        <v>4</v>
      </c>
      <c r="B77" s="143" t="s">
        <v>64</v>
      </c>
      <c r="C77" s="192">
        <f>'Office Minor'!C84</f>
        <v>0</v>
      </c>
      <c r="D77" s="192">
        <f>'Office Minor'!D84</f>
        <v>0</v>
      </c>
      <c r="E77" s="192">
        <f>'Office Minor'!E84</f>
        <v>962327</v>
      </c>
      <c r="F77" s="192">
        <f>'Office Minor'!F84</f>
        <v>67362890</v>
      </c>
      <c r="G77" s="192">
        <f>'Office Minor'!G84</f>
        <v>2887000</v>
      </c>
      <c r="H77" s="192">
        <f>'Office Minor'!H84</f>
        <v>0</v>
      </c>
    </row>
    <row r="78" spans="1:8" s="389" customFormat="1" ht="16.5" customHeight="1">
      <c r="A78" s="110">
        <v>5</v>
      </c>
      <c r="B78" s="143" t="s">
        <v>189</v>
      </c>
      <c r="C78" s="192">
        <f>'Office Minor'!C85</f>
        <v>0</v>
      </c>
      <c r="D78" s="192">
        <f>'Office Minor'!D85</f>
        <v>0</v>
      </c>
      <c r="E78" s="192">
        <f>'Office Minor'!E85</f>
        <v>292072</v>
      </c>
      <c r="F78" s="192">
        <f>'Office Minor'!F85</f>
        <v>73018000</v>
      </c>
      <c r="G78" s="192">
        <f>'Office Minor'!G85</f>
        <v>6718000</v>
      </c>
      <c r="H78" s="192">
        <f>'Office Minor'!H85</f>
        <v>0</v>
      </c>
    </row>
    <row r="79" spans="1:8" s="389" customFormat="1" ht="16.5" customHeight="1">
      <c r="A79" s="110"/>
      <c r="B79" s="143" t="s">
        <v>74</v>
      </c>
      <c r="C79" s="192"/>
      <c r="D79" s="192"/>
      <c r="E79" s="192"/>
      <c r="F79" s="192"/>
      <c r="G79" s="192">
        <v>35923000</v>
      </c>
      <c r="H79" s="192"/>
    </row>
    <row r="80" spans="1:8" s="389" customFormat="1" ht="16.5" customHeight="1">
      <c r="A80" s="110"/>
      <c r="B80" s="143" t="s">
        <v>48</v>
      </c>
      <c r="C80" s="192"/>
      <c r="D80" s="192"/>
      <c r="E80" s="192"/>
      <c r="F80" s="192"/>
      <c r="G80" s="192">
        <v>40402156</v>
      </c>
      <c r="H80" s="192"/>
    </row>
    <row r="81" spans="1:8" s="389" customFormat="1" ht="16.5" customHeight="1">
      <c r="A81" s="969" t="s">
        <v>49</v>
      </c>
      <c r="B81" s="970"/>
      <c r="C81" s="256">
        <f aca="true" t="shared" si="3" ref="C81:H81">SUM(C74:C80)</f>
        <v>44</v>
      </c>
      <c r="D81" s="700">
        <f t="shared" si="3"/>
        <v>202.27</v>
      </c>
      <c r="E81" s="256">
        <f t="shared" si="3"/>
        <v>2179868</v>
      </c>
      <c r="F81" s="630">
        <f t="shared" si="3"/>
        <v>321121610</v>
      </c>
      <c r="G81" s="275">
        <f t="shared" si="3"/>
        <v>127325156</v>
      </c>
      <c r="H81" s="701">
        <f t="shared" si="3"/>
        <v>520</v>
      </c>
    </row>
    <row r="82" spans="1:8" s="389" customFormat="1" ht="16.5" customHeight="1">
      <c r="A82" s="444"/>
      <c r="B82" s="444"/>
      <c r="C82" s="444"/>
      <c r="D82" s="444"/>
      <c r="E82" s="444"/>
      <c r="F82" s="444"/>
      <c r="G82" s="444"/>
      <c r="H82" s="444"/>
    </row>
    <row r="83" spans="1:8" s="389" customFormat="1" ht="16.5" customHeight="1">
      <c r="A83" s="882" t="s">
        <v>250</v>
      </c>
      <c r="B83" s="882"/>
      <c r="C83" s="882"/>
      <c r="D83" s="882"/>
      <c r="E83" s="882"/>
      <c r="F83" s="882"/>
      <c r="G83" s="882"/>
      <c r="H83" s="882"/>
    </row>
    <row r="84" spans="1:8" s="389" customFormat="1" ht="16.5" customHeight="1">
      <c r="A84" s="860" t="s">
        <v>183</v>
      </c>
      <c r="B84" s="860" t="s">
        <v>3</v>
      </c>
      <c r="C84" s="860" t="s">
        <v>4</v>
      </c>
      <c r="D84" s="699" t="s">
        <v>5</v>
      </c>
      <c r="E84" s="55" t="s">
        <v>6</v>
      </c>
      <c r="F84" s="54" t="s">
        <v>7</v>
      </c>
      <c r="G84" s="54" t="s">
        <v>8</v>
      </c>
      <c r="H84" s="55" t="s">
        <v>9</v>
      </c>
    </row>
    <row r="85" spans="1:8" s="389" customFormat="1" ht="16.5" customHeight="1">
      <c r="A85" s="863"/>
      <c r="B85" s="861"/>
      <c r="C85" s="861"/>
      <c r="D85" s="382" t="s">
        <v>77</v>
      </c>
      <c r="E85" s="58" t="s">
        <v>78</v>
      </c>
      <c r="F85" s="61" t="s">
        <v>79</v>
      </c>
      <c r="G85" s="61" t="s">
        <v>79</v>
      </c>
      <c r="H85" s="58" t="s">
        <v>12</v>
      </c>
    </row>
    <row r="86" spans="1:8" s="389" customFormat="1" ht="16.5" customHeight="1">
      <c r="A86" s="110">
        <v>1</v>
      </c>
      <c r="B86" s="324" t="s">
        <v>62</v>
      </c>
      <c r="C86" s="184">
        <f>'Office Minor'!C589+'Office Minor'!C141</f>
        <v>642</v>
      </c>
      <c r="D86" s="184">
        <f>'Office Minor'!D589+'Office Minor'!D141</f>
        <v>656.7435</v>
      </c>
      <c r="E86" s="184">
        <f>'Office Minor'!E589+'Office Minor'!E141</f>
        <v>20939843.497</v>
      </c>
      <c r="F86" s="184">
        <f>'Office Minor'!F589+'Office Minor'!F141</f>
        <v>628195304.913</v>
      </c>
      <c r="G86" s="184">
        <f>'Office Minor'!G589+'Office Minor'!G141</f>
        <v>665020539</v>
      </c>
      <c r="H86" s="184">
        <f>'Office Minor'!H589+'Office Minor'!H141</f>
        <v>4698</v>
      </c>
    </row>
    <row r="87" spans="1:8" s="389" customFormat="1" ht="16.5" customHeight="1">
      <c r="A87" s="110">
        <v>2</v>
      </c>
      <c r="B87" s="702" t="s">
        <v>70</v>
      </c>
      <c r="C87" s="184">
        <f>'Office Minor'!C590</f>
        <v>47</v>
      </c>
      <c r="D87" s="184">
        <f>'Office Minor'!D590</f>
        <v>399.274</v>
      </c>
      <c r="E87" s="184">
        <f>'Office Minor'!E590</f>
        <v>669617.214</v>
      </c>
      <c r="F87" s="184">
        <f>'Office Minor'!F590</f>
        <v>103790668.278</v>
      </c>
      <c r="G87" s="184">
        <f>'Office Minor'!G590</f>
        <v>6334000</v>
      </c>
      <c r="H87" s="184">
        <f>'Office Minor'!H590</f>
        <v>1310</v>
      </c>
    </row>
    <row r="88" spans="1:8" s="389" customFormat="1" ht="16.5" customHeight="1">
      <c r="A88" s="110">
        <v>3</v>
      </c>
      <c r="B88" s="322" t="s">
        <v>54</v>
      </c>
      <c r="C88" s="184">
        <f>'Office Minor'!C591</f>
        <v>1</v>
      </c>
      <c r="D88" s="184">
        <f>'Office Minor'!D591</f>
        <v>0.71</v>
      </c>
      <c r="E88" s="184">
        <f>'Office Minor'!E591</f>
        <v>34</v>
      </c>
      <c r="F88" s="184">
        <f>'Office Minor'!F591</f>
        <v>4590</v>
      </c>
      <c r="G88" s="184">
        <f>'Office Minor'!G591</f>
        <v>27000</v>
      </c>
      <c r="H88" s="184">
        <f>'Office Minor'!H591</f>
        <v>9</v>
      </c>
    </row>
    <row r="89" spans="1:8" s="389" customFormat="1" ht="16.5" customHeight="1">
      <c r="A89" s="110">
        <v>4</v>
      </c>
      <c r="B89" s="322" t="s">
        <v>63</v>
      </c>
      <c r="C89" s="184">
        <f>'Office Minor'!C592</f>
        <v>3</v>
      </c>
      <c r="D89" s="184">
        <f>'Office Minor'!D592</f>
        <v>966.95</v>
      </c>
      <c r="E89" s="184">
        <f>'Office Minor'!E592</f>
        <v>0</v>
      </c>
      <c r="F89" s="184">
        <f>'Office Minor'!F592</f>
        <v>0</v>
      </c>
      <c r="G89" s="184">
        <f>'Office Minor'!G592</f>
        <v>1337000</v>
      </c>
      <c r="H89" s="184">
        <f>'Office Minor'!H592</f>
        <v>0</v>
      </c>
    </row>
    <row r="90" spans="1:8" s="389" customFormat="1" ht="16.5" customHeight="1">
      <c r="A90" s="110">
        <v>5</v>
      </c>
      <c r="B90" s="322" t="s">
        <v>316</v>
      </c>
      <c r="C90" s="184">
        <f>'Office Minor'!C593</f>
        <v>10</v>
      </c>
      <c r="D90" s="184">
        <f>'Office Minor'!D593</f>
        <v>362.69</v>
      </c>
      <c r="E90" s="184">
        <f>'Office Minor'!E593</f>
        <v>77630</v>
      </c>
      <c r="F90" s="184">
        <f>'Office Minor'!F593</f>
        <v>5434100</v>
      </c>
      <c r="G90" s="184">
        <f>'Office Minor'!G593</f>
        <v>200000</v>
      </c>
      <c r="H90" s="184">
        <f>'Office Minor'!H593</f>
        <v>105</v>
      </c>
    </row>
    <row r="91" spans="1:8" s="389" customFormat="1" ht="16.5" customHeight="1">
      <c r="A91" s="110">
        <v>6</v>
      </c>
      <c r="B91" s="324" t="s">
        <v>53</v>
      </c>
      <c r="C91" s="184">
        <f>'Office Minor'!C142</f>
        <v>0</v>
      </c>
      <c r="D91" s="184">
        <f>'Office Minor'!D142</f>
        <v>0</v>
      </c>
      <c r="E91" s="184">
        <f>'Office Minor'!E142</f>
        <v>1063125</v>
      </c>
      <c r="F91" s="184">
        <f>'Office Minor'!F142</f>
        <v>26578125</v>
      </c>
      <c r="G91" s="184">
        <f>'Office Minor'!G142</f>
        <v>32545959</v>
      </c>
      <c r="H91" s="184">
        <f>'Office Minor'!H142</f>
        <v>0</v>
      </c>
    </row>
    <row r="92" spans="1:8" s="389" customFormat="1" ht="16.5" customHeight="1">
      <c r="A92" s="110">
        <v>7</v>
      </c>
      <c r="B92" s="322" t="s">
        <v>333</v>
      </c>
      <c r="C92" s="184">
        <f>'Office Minor'!C594</f>
        <v>2</v>
      </c>
      <c r="D92" s="184">
        <f>'Office Minor'!D594</f>
        <v>9.9</v>
      </c>
      <c r="E92" s="184">
        <f>'Office Minor'!E594</f>
        <v>0</v>
      </c>
      <c r="F92" s="184">
        <f>'Office Minor'!F594</f>
        <v>0</v>
      </c>
      <c r="G92" s="184">
        <f>'Office Minor'!G594</f>
        <v>0</v>
      </c>
      <c r="H92" s="184">
        <f>'Office Minor'!H594</f>
        <v>0</v>
      </c>
    </row>
    <row r="93" spans="1:8" s="389" customFormat="1" ht="16.5" customHeight="1">
      <c r="A93" s="110">
        <v>8</v>
      </c>
      <c r="B93" s="322" t="s">
        <v>27</v>
      </c>
      <c r="C93" s="184">
        <f>'Office Minor'!C595</f>
        <v>2</v>
      </c>
      <c r="D93" s="184">
        <f>'Office Minor'!D595</f>
        <v>9.79</v>
      </c>
      <c r="E93" s="184">
        <f>'Office Minor'!E595</f>
        <v>0</v>
      </c>
      <c r="F93" s="184">
        <f>'Office Minor'!F595</f>
        <v>0</v>
      </c>
      <c r="G93" s="184">
        <f>'Office Minor'!G595</f>
        <v>0</v>
      </c>
      <c r="H93" s="184">
        <f>'Office Minor'!H595</f>
        <v>0</v>
      </c>
    </row>
    <row r="94" spans="1:8" s="389" customFormat="1" ht="16.5" customHeight="1">
      <c r="A94" s="110"/>
      <c r="B94" s="322" t="s">
        <v>74</v>
      </c>
      <c r="C94" s="184"/>
      <c r="D94" s="184"/>
      <c r="E94" s="184"/>
      <c r="F94" s="184"/>
      <c r="G94" s="184">
        <f>'Office Minor'!G596+'Office Minor'!G143</f>
        <v>13447511</v>
      </c>
      <c r="H94" s="184"/>
    </row>
    <row r="95" spans="1:8" s="389" customFormat="1" ht="16.5" customHeight="1">
      <c r="A95" s="110"/>
      <c r="B95" s="703" t="s">
        <v>48</v>
      </c>
      <c r="C95" s="184"/>
      <c r="D95" s="184"/>
      <c r="E95" s="184"/>
      <c r="F95" s="184"/>
      <c r="G95" s="184">
        <f>'Office Minor'!G597+'Office Minor'!G144</f>
        <v>23047115</v>
      </c>
      <c r="H95" s="184"/>
    </row>
    <row r="96" spans="1:8" s="389" customFormat="1" ht="16.5" customHeight="1">
      <c r="A96" s="969" t="s">
        <v>49</v>
      </c>
      <c r="B96" s="970"/>
      <c r="C96" s="617">
        <f aca="true" t="shared" si="4" ref="C96:H96">SUM(C86:C95)</f>
        <v>707</v>
      </c>
      <c r="D96" s="618">
        <f t="shared" si="4"/>
        <v>2406.0575</v>
      </c>
      <c r="E96" s="617">
        <f t="shared" si="4"/>
        <v>22750249.711000003</v>
      </c>
      <c r="F96" s="614">
        <f t="shared" si="4"/>
        <v>764002788.191</v>
      </c>
      <c r="G96" s="614">
        <f t="shared" si="4"/>
        <v>741959124</v>
      </c>
      <c r="H96" s="331">
        <f t="shared" si="4"/>
        <v>6122</v>
      </c>
    </row>
    <row r="97" spans="1:8" s="389" customFormat="1" ht="16.5" customHeight="1">
      <c r="A97" s="444"/>
      <c r="B97" s="444"/>
      <c r="C97" s="444"/>
      <c r="D97" s="444"/>
      <c r="E97" s="444"/>
      <c r="F97" s="444"/>
      <c r="G97" s="444"/>
      <c r="H97" s="444"/>
    </row>
    <row r="98" spans="1:8" s="389" customFormat="1" ht="16.5" customHeight="1">
      <c r="A98" s="882" t="s">
        <v>251</v>
      </c>
      <c r="B98" s="882"/>
      <c r="C98" s="882"/>
      <c r="D98" s="882"/>
      <c r="E98" s="882"/>
      <c r="F98" s="882"/>
      <c r="G98" s="882"/>
      <c r="H98" s="882"/>
    </row>
    <row r="99" spans="1:8" s="389" customFormat="1" ht="16.5" customHeight="1">
      <c r="A99" s="860" t="s">
        <v>183</v>
      </c>
      <c r="B99" s="860" t="s">
        <v>3</v>
      </c>
      <c r="C99" s="860" t="s">
        <v>4</v>
      </c>
      <c r="D99" s="699" t="s">
        <v>5</v>
      </c>
      <c r="E99" s="55" t="s">
        <v>6</v>
      </c>
      <c r="F99" s="54" t="s">
        <v>7</v>
      </c>
      <c r="G99" s="54" t="s">
        <v>8</v>
      </c>
      <c r="H99" s="55" t="s">
        <v>9</v>
      </c>
    </row>
    <row r="100" spans="1:8" s="389" customFormat="1" ht="16.5" customHeight="1">
      <c r="A100" s="861"/>
      <c r="B100" s="861"/>
      <c r="C100" s="861"/>
      <c r="D100" s="382" t="s">
        <v>77</v>
      </c>
      <c r="E100" s="58" t="s">
        <v>78</v>
      </c>
      <c r="F100" s="61" t="s">
        <v>79</v>
      </c>
      <c r="G100" s="61" t="s">
        <v>79</v>
      </c>
      <c r="H100" s="58" t="s">
        <v>12</v>
      </c>
    </row>
    <row r="101" spans="1:8" s="389" customFormat="1" ht="16.5" customHeight="1">
      <c r="A101" s="118">
        <v>1</v>
      </c>
      <c r="B101" s="67" t="s">
        <v>62</v>
      </c>
      <c r="C101" s="67">
        <f>'Office Minor'!C150+'Office Minor'!C128</f>
        <v>159</v>
      </c>
      <c r="D101" s="67">
        <f>'Office Minor'!D150+'Office Minor'!D128</f>
        <v>159</v>
      </c>
      <c r="E101" s="67">
        <f>'Office Minor'!E150+'Office Minor'!E128</f>
        <v>2641992</v>
      </c>
      <c r="F101" s="67">
        <f>'Office Minor'!F150+'Office Minor'!F128</f>
        <v>791698400</v>
      </c>
      <c r="G101" s="67">
        <f>'Office Minor'!G150+'Office Minor'!G128</f>
        <v>55308879</v>
      </c>
      <c r="H101" s="67">
        <f>'Office Minor'!H150+'Office Minor'!H128</f>
        <v>3178</v>
      </c>
    </row>
    <row r="102" spans="1:8" s="389" customFormat="1" ht="16.5" customHeight="1">
      <c r="A102" s="118">
        <v>2</v>
      </c>
      <c r="B102" s="67" t="s">
        <v>57</v>
      </c>
      <c r="C102" s="67">
        <f>'Office Minor'!C151</f>
        <v>120</v>
      </c>
      <c r="D102" s="67">
        <f>'Office Minor'!D151</f>
        <v>330.163</v>
      </c>
      <c r="E102" s="67">
        <f>'Office Minor'!E151</f>
        <v>348461</v>
      </c>
      <c r="F102" s="67">
        <f>'Office Minor'!F151</f>
        <v>731768100</v>
      </c>
      <c r="G102" s="67">
        <f>'Office Minor'!G151</f>
        <v>108106244</v>
      </c>
      <c r="H102" s="67">
        <f>'Office Minor'!H151</f>
        <v>718</v>
      </c>
    </row>
    <row r="103" spans="1:8" s="389" customFormat="1" ht="16.5" customHeight="1">
      <c r="A103" s="118">
        <v>3</v>
      </c>
      <c r="B103" s="67" t="s">
        <v>59</v>
      </c>
      <c r="C103" s="67">
        <f>'Office Minor'!C152</f>
        <v>5</v>
      </c>
      <c r="D103" s="67">
        <f>'Office Minor'!D152</f>
        <v>4.56</v>
      </c>
      <c r="E103" s="67">
        <f>'Office Minor'!E152</f>
        <v>5000</v>
      </c>
      <c r="F103" s="67">
        <f>'Office Minor'!F152</f>
        <v>1750000</v>
      </c>
      <c r="G103" s="67">
        <f>'Office Minor'!G152</f>
        <v>2493799</v>
      </c>
      <c r="H103" s="67">
        <f>'Office Minor'!H152</f>
        <v>35</v>
      </c>
    </row>
    <row r="104" spans="1:8" s="389" customFormat="1" ht="16.5" customHeight="1">
      <c r="A104" s="118">
        <v>4</v>
      </c>
      <c r="B104" s="67" t="s">
        <v>193</v>
      </c>
      <c r="C104" s="67">
        <f>'Office Minor'!C153</f>
        <v>7</v>
      </c>
      <c r="D104" s="67">
        <f>'Office Minor'!D153</f>
        <v>6.82</v>
      </c>
      <c r="E104" s="67">
        <f>'Office Minor'!E153</f>
        <v>800</v>
      </c>
      <c r="F104" s="67">
        <f>'Office Minor'!F153</f>
        <v>560000</v>
      </c>
      <c r="G104" s="67">
        <f>'Office Minor'!G153</f>
        <v>135880</v>
      </c>
      <c r="H104" s="67">
        <f>'Office Minor'!H153</f>
        <v>34</v>
      </c>
    </row>
    <row r="105" spans="1:8" s="389" customFormat="1" ht="16.5" customHeight="1">
      <c r="A105" s="118">
        <v>5</v>
      </c>
      <c r="B105" s="67" t="s">
        <v>194</v>
      </c>
      <c r="C105" s="67">
        <f>'Office Minor'!C154</f>
        <v>1</v>
      </c>
      <c r="D105" s="67">
        <f>'Office Minor'!D154</f>
        <v>1</v>
      </c>
      <c r="E105" s="67">
        <f>'Office Minor'!E154</f>
        <v>0</v>
      </c>
      <c r="F105" s="67">
        <f>'Office Minor'!F154</f>
        <v>0</v>
      </c>
      <c r="G105" s="67">
        <f>'Office Minor'!G154</f>
        <v>33551</v>
      </c>
      <c r="H105" s="67">
        <f>'Office Minor'!H154</f>
        <v>5</v>
      </c>
    </row>
    <row r="106" spans="1:8" s="389" customFormat="1" ht="16.5" customHeight="1">
      <c r="A106" s="118">
        <v>6</v>
      </c>
      <c r="B106" s="67" t="s">
        <v>53</v>
      </c>
      <c r="C106" s="67">
        <f>'Office Minor'!C155</f>
        <v>0</v>
      </c>
      <c r="D106" s="67">
        <f>'Office Minor'!D155</f>
        <v>86</v>
      </c>
      <c r="E106" s="67">
        <f>'Office Minor'!E155</f>
        <v>963888</v>
      </c>
      <c r="F106" s="67">
        <f>'Office Minor'!F155</f>
        <v>240972000</v>
      </c>
      <c r="G106" s="67">
        <f>'Office Minor'!G155</f>
        <v>20213136</v>
      </c>
      <c r="H106" s="67">
        <f>'Office Minor'!H155</f>
        <v>2666</v>
      </c>
    </row>
    <row r="107" spans="1:8" s="389" customFormat="1" ht="16.5" customHeight="1">
      <c r="A107" s="118">
        <v>7</v>
      </c>
      <c r="B107" s="67" t="s">
        <v>58</v>
      </c>
      <c r="C107" s="67">
        <f>'Office Minor'!C156+'Office Minor'!C129</f>
        <v>7</v>
      </c>
      <c r="D107" s="67">
        <f>'Office Minor'!D156+'Office Minor'!D129</f>
        <v>7938.85</v>
      </c>
      <c r="E107" s="67">
        <f>'Office Minor'!E156+'Office Minor'!E129</f>
        <v>8618693</v>
      </c>
      <c r="F107" s="67">
        <f>'Office Minor'!F156+'Office Minor'!F129</f>
        <v>2937153550</v>
      </c>
      <c r="G107" s="67">
        <f>'Office Minor'!G156+'Office Minor'!G129</f>
        <v>282045197</v>
      </c>
      <c r="H107" s="67">
        <f>'Office Minor'!H156+'Office Minor'!H129</f>
        <v>3063</v>
      </c>
    </row>
    <row r="108" spans="1:8" s="389" customFormat="1" ht="16.5" customHeight="1">
      <c r="A108" s="118">
        <v>8</v>
      </c>
      <c r="B108" s="67" t="s">
        <v>61</v>
      </c>
      <c r="C108" s="67">
        <f>'Office Minor'!C157</f>
        <v>27</v>
      </c>
      <c r="D108" s="67">
        <f>'Office Minor'!D157</f>
        <v>33</v>
      </c>
      <c r="E108" s="67">
        <f>'Office Minor'!E157</f>
        <v>2633000</v>
      </c>
      <c r="F108" s="67">
        <f>'Office Minor'!F157</f>
        <v>789900000</v>
      </c>
      <c r="G108" s="67">
        <f>'Office Minor'!G157</f>
        <v>6781663</v>
      </c>
      <c r="H108" s="67">
        <f>'Office Minor'!H157</f>
        <v>3168</v>
      </c>
    </row>
    <row r="109" spans="1:8" s="389" customFormat="1" ht="16.5" customHeight="1">
      <c r="A109" s="118">
        <v>9</v>
      </c>
      <c r="B109" s="299" t="s">
        <v>159</v>
      </c>
      <c r="C109" s="67">
        <f>'Office Minor'!C158</f>
        <v>3</v>
      </c>
      <c r="D109" s="67">
        <f>'Office Minor'!D158</f>
        <v>121.38</v>
      </c>
      <c r="E109" s="67">
        <f>'Office Minor'!E158</f>
        <v>2350</v>
      </c>
      <c r="F109" s="67">
        <f>'Office Minor'!F158</f>
        <v>3055000</v>
      </c>
      <c r="G109" s="67">
        <f>'Office Minor'!G158</f>
        <v>689840</v>
      </c>
      <c r="H109" s="67">
        <f>'Office Minor'!H158</f>
        <v>15</v>
      </c>
    </row>
    <row r="110" spans="1:8" s="389" customFormat="1" ht="16.5" customHeight="1">
      <c r="A110" s="118">
        <v>10</v>
      </c>
      <c r="B110" s="299" t="s">
        <v>45</v>
      </c>
      <c r="C110" s="67">
        <f>'Office Minor'!C159+'Office Minor'!C131</f>
        <v>28</v>
      </c>
      <c r="D110" s="67">
        <f>'Office Minor'!D159+'Office Minor'!D131</f>
        <v>3021.0025</v>
      </c>
      <c r="E110" s="67">
        <f>'Office Minor'!E159+'Office Minor'!E131</f>
        <v>376900</v>
      </c>
      <c r="F110" s="67">
        <f>'Office Minor'!F159+'Office Minor'!F131</f>
        <v>320702400</v>
      </c>
      <c r="G110" s="67">
        <f>'Office Minor'!G159+'Office Minor'!G131</f>
        <v>102765431</v>
      </c>
      <c r="H110" s="67">
        <f>'Office Minor'!H159+'Office Minor'!H131</f>
        <v>734</v>
      </c>
    </row>
    <row r="111" spans="1:8" s="389" customFormat="1" ht="16.5" customHeight="1">
      <c r="A111" s="118">
        <v>11</v>
      </c>
      <c r="B111" s="299" t="s">
        <v>24</v>
      </c>
      <c r="C111" s="67">
        <f>'Office Minor'!C160</f>
        <v>4</v>
      </c>
      <c r="D111" s="67">
        <f>'Office Minor'!D160</f>
        <v>18.9</v>
      </c>
      <c r="E111" s="67">
        <f>'Office Minor'!E160</f>
        <v>0</v>
      </c>
      <c r="F111" s="67">
        <f>'Office Minor'!F160</f>
        <v>0</v>
      </c>
      <c r="G111" s="67">
        <f>'Office Minor'!G160</f>
        <v>0</v>
      </c>
      <c r="H111" s="67">
        <f>'Office Minor'!H160</f>
        <v>0</v>
      </c>
    </row>
    <row r="112" spans="1:8" s="389" customFormat="1" ht="16.5" customHeight="1">
      <c r="A112" s="118">
        <v>12</v>
      </c>
      <c r="B112" s="299" t="s">
        <v>25</v>
      </c>
      <c r="C112" s="67">
        <f>'Office Minor'!C161+'Office Minor'!C130</f>
        <v>27</v>
      </c>
      <c r="D112" s="67">
        <f>'Office Minor'!D161+'Office Minor'!D130</f>
        <v>423.492</v>
      </c>
      <c r="E112" s="67">
        <f>'Office Minor'!E161+'Office Minor'!E130</f>
        <v>187765</v>
      </c>
      <c r="F112" s="67">
        <f>'Office Minor'!F161+'Office Minor'!F130</f>
        <v>73874000</v>
      </c>
      <c r="G112" s="67">
        <f>'Office Minor'!G161+'Office Minor'!G130</f>
        <v>12967967</v>
      </c>
      <c r="H112" s="67">
        <f>'Office Minor'!H161+'Office Minor'!H130</f>
        <v>260</v>
      </c>
    </row>
    <row r="113" spans="1:8" s="389" customFormat="1" ht="16.5" customHeight="1">
      <c r="A113" s="118">
        <v>13</v>
      </c>
      <c r="B113" s="299" t="s">
        <v>358</v>
      </c>
      <c r="C113" s="67">
        <f>'Office Minor'!C162+'Office Minor'!C132</f>
        <v>9</v>
      </c>
      <c r="D113" s="67">
        <f>'Office Minor'!D162+'Office Minor'!D132</f>
        <v>39.2538</v>
      </c>
      <c r="E113" s="67">
        <f>'Office Minor'!E162+'Office Minor'!E132</f>
        <v>66030</v>
      </c>
      <c r="F113" s="67">
        <f>'Office Minor'!F162+'Office Minor'!F132</f>
        <v>26122000</v>
      </c>
      <c r="G113" s="67">
        <f>'Office Minor'!G162+'Office Minor'!G132</f>
        <v>4158851</v>
      </c>
      <c r="H113" s="67">
        <f>'Office Minor'!H162+'Office Minor'!H132</f>
        <v>62</v>
      </c>
    </row>
    <row r="114" spans="1:8" s="389" customFormat="1" ht="16.5" customHeight="1">
      <c r="A114" s="118">
        <v>14</v>
      </c>
      <c r="B114" s="295" t="s">
        <v>40</v>
      </c>
      <c r="C114" s="67">
        <f>'Office Minor'!C163</f>
        <v>744</v>
      </c>
      <c r="D114" s="67">
        <f>'Office Minor'!D163</f>
        <v>4036.1424</v>
      </c>
      <c r="E114" s="67">
        <f>'Office Minor'!E163</f>
        <v>536486</v>
      </c>
      <c r="F114" s="67">
        <f>'Office Minor'!F163</f>
        <v>268243000</v>
      </c>
      <c r="G114" s="67">
        <f>'Office Minor'!G163</f>
        <v>70475222</v>
      </c>
      <c r="H114" s="67">
        <f>'Office Minor'!H163</f>
        <v>3188</v>
      </c>
    </row>
    <row r="115" spans="1:8" s="389" customFormat="1" ht="16.5" customHeight="1">
      <c r="A115" s="118">
        <v>15</v>
      </c>
      <c r="B115" s="299" t="s">
        <v>39</v>
      </c>
      <c r="C115" s="67">
        <f>'Office Minor'!C164+'Office Minor'!C133</f>
        <v>2</v>
      </c>
      <c r="D115" s="67">
        <f>'Office Minor'!D164+'Office Minor'!D133</f>
        <v>9.72</v>
      </c>
      <c r="E115" s="67">
        <f>'Office Minor'!E164+'Office Minor'!E133</f>
        <v>53590</v>
      </c>
      <c r="F115" s="67">
        <f>'Office Minor'!F164+'Office Minor'!F133</f>
        <v>26555000</v>
      </c>
      <c r="G115" s="67">
        <f>'Office Minor'!G164+'Office Minor'!G133</f>
        <v>24000</v>
      </c>
      <c r="H115" s="67">
        <f>'Office Minor'!H164+'Office Minor'!H133</f>
        <v>8</v>
      </c>
    </row>
    <row r="116" spans="1:8" s="389" customFormat="1" ht="16.5" customHeight="1">
      <c r="A116" s="118">
        <v>16</v>
      </c>
      <c r="B116" s="299" t="s">
        <v>43</v>
      </c>
      <c r="C116" s="67">
        <f>'Office Minor'!C165</f>
        <v>1</v>
      </c>
      <c r="D116" s="67">
        <f>'Office Minor'!D165</f>
        <v>5</v>
      </c>
      <c r="E116" s="67">
        <f>'Office Minor'!E165</f>
        <v>0</v>
      </c>
      <c r="F116" s="67">
        <f>'Office Minor'!F165</f>
        <v>0</v>
      </c>
      <c r="G116" s="67">
        <f>'Office Minor'!G165</f>
        <v>0</v>
      </c>
      <c r="H116" s="67">
        <f>'Office Minor'!H165</f>
        <v>0</v>
      </c>
    </row>
    <row r="117" spans="1:8" s="389" customFormat="1" ht="16.5" customHeight="1">
      <c r="A117" s="118">
        <v>17</v>
      </c>
      <c r="B117" s="67" t="s">
        <v>70</v>
      </c>
      <c r="C117" s="67">
        <f>'Office Minor'!C127</f>
        <v>0</v>
      </c>
      <c r="D117" s="67">
        <f>'Office Minor'!D127</f>
        <v>0</v>
      </c>
      <c r="E117" s="67">
        <f>'Office Minor'!E127</f>
        <v>2101040</v>
      </c>
      <c r="F117" s="67">
        <f>'Office Minor'!F127</f>
        <v>2101040000</v>
      </c>
      <c r="G117" s="67">
        <f>'Office Minor'!G127</f>
        <v>275033000</v>
      </c>
      <c r="H117" s="67">
        <f>'Office Minor'!H127</f>
        <v>12000</v>
      </c>
    </row>
    <row r="118" spans="1:8" s="389" customFormat="1" ht="16.5" customHeight="1">
      <c r="A118" s="118"/>
      <c r="B118" s="67" t="s">
        <v>74</v>
      </c>
      <c r="C118" s="67"/>
      <c r="D118" s="67"/>
      <c r="E118" s="67"/>
      <c r="F118" s="67"/>
      <c r="G118" s="67">
        <f>'Office Minor'!G166+'Office Minor'!G134</f>
        <v>45771983</v>
      </c>
      <c r="H118" s="67"/>
    </row>
    <row r="119" spans="1:8" s="389" customFormat="1" ht="16.5" customHeight="1">
      <c r="A119" s="118"/>
      <c r="B119" s="67" t="s">
        <v>48</v>
      </c>
      <c r="C119" s="67"/>
      <c r="D119" s="67"/>
      <c r="E119" s="67"/>
      <c r="F119" s="67"/>
      <c r="G119" s="67">
        <f>'Office Minor'!G167+'Office Minor'!G135</f>
        <v>31085297</v>
      </c>
      <c r="H119" s="67"/>
    </row>
    <row r="120" spans="1:8" s="389" customFormat="1" ht="16.5" customHeight="1">
      <c r="A120" s="956" t="s">
        <v>49</v>
      </c>
      <c r="B120" s="957"/>
      <c r="C120" s="617">
        <f aca="true" t="shared" si="5" ref="C120:H120">SUM(C101:C119)</f>
        <v>1144</v>
      </c>
      <c r="D120" s="618">
        <f t="shared" si="5"/>
        <v>16234.2837</v>
      </c>
      <c r="E120" s="617">
        <f t="shared" si="5"/>
        <v>18535995</v>
      </c>
      <c r="F120" s="614">
        <f t="shared" si="5"/>
        <v>8313393450</v>
      </c>
      <c r="G120" s="614">
        <f t="shared" si="5"/>
        <v>1018089940</v>
      </c>
      <c r="H120" s="331">
        <f t="shared" si="5"/>
        <v>29134</v>
      </c>
    </row>
    <row r="121" spans="1:8" s="389" customFormat="1" ht="16.5" customHeight="1">
      <c r="A121" s="444"/>
      <c r="B121" s="444"/>
      <c r="C121" s="444"/>
      <c r="D121" s="444"/>
      <c r="E121" s="444"/>
      <c r="F121" s="444"/>
      <c r="G121" s="444"/>
      <c r="H121" s="444"/>
    </row>
    <row r="122" spans="1:8" s="389" customFormat="1" ht="16.5" customHeight="1">
      <c r="A122" s="882" t="s">
        <v>252</v>
      </c>
      <c r="B122" s="882"/>
      <c r="C122" s="882"/>
      <c r="D122" s="882"/>
      <c r="E122" s="882"/>
      <c r="F122" s="882"/>
      <c r="G122" s="882"/>
      <c r="H122" s="882"/>
    </row>
    <row r="123" spans="1:8" s="389" customFormat="1" ht="16.5" customHeight="1">
      <c r="A123" s="860" t="s">
        <v>183</v>
      </c>
      <c r="B123" s="860" t="s">
        <v>3</v>
      </c>
      <c r="C123" s="860" t="s">
        <v>4</v>
      </c>
      <c r="D123" s="699" t="s">
        <v>5</v>
      </c>
      <c r="E123" s="55" t="s">
        <v>6</v>
      </c>
      <c r="F123" s="54" t="s">
        <v>7</v>
      </c>
      <c r="G123" s="54" t="s">
        <v>8</v>
      </c>
      <c r="H123" s="55" t="s">
        <v>9</v>
      </c>
    </row>
    <row r="124" spans="1:8" s="389" customFormat="1" ht="16.5" customHeight="1">
      <c r="A124" s="861"/>
      <c r="B124" s="861"/>
      <c r="C124" s="861"/>
      <c r="D124" s="382" t="s">
        <v>77</v>
      </c>
      <c r="E124" s="58" t="s">
        <v>78</v>
      </c>
      <c r="F124" s="61" t="s">
        <v>79</v>
      </c>
      <c r="G124" s="61" t="s">
        <v>79</v>
      </c>
      <c r="H124" s="58" t="s">
        <v>12</v>
      </c>
    </row>
    <row r="125" spans="1:8" s="389" customFormat="1" ht="16.5" customHeight="1">
      <c r="A125" s="118">
        <v>1</v>
      </c>
      <c r="B125" s="67" t="s">
        <v>58</v>
      </c>
      <c r="C125" s="67">
        <f>'Office Minor'!C173</f>
        <v>64</v>
      </c>
      <c r="D125" s="67">
        <f>'Office Minor'!D173</f>
        <v>197.15</v>
      </c>
      <c r="E125" s="67">
        <f>'Office Minor'!E173</f>
        <v>9216081</v>
      </c>
      <c r="F125" s="67">
        <f>'Office Minor'!F173</f>
        <v>921608100</v>
      </c>
      <c r="G125" s="67">
        <f>'Office Minor'!G173</f>
        <v>344330106</v>
      </c>
      <c r="H125" s="67">
        <f>'Office Minor'!H173</f>
        <v>800</v>
      </c>
    </row>
    <row r="126" spans="1:8" s="389" customFormat="1" ht="16.5" customHeight="1">
      <c r="A126" s="118">
        <f>+A125+1</f>
        <v>2</v>
      </c>
      <c r="B126" s="67" t="s">
        <v>194</v>
      </c>
      <c r="C126" s="67">
        <f>'Office Minor'!C174</f>
        <v>1</v>
      </c>
      <c r="D126" s="67">
        <f>'Office Minor'!D174</f>
        <v>164</v>
      </c>
      <c r="E126" s="67">
        <f>'Office Minor'!E174</f>
        <v>1395</v>
      </c>
      <c r="F126" s="67">
        <f>'Office Minor'!F174</f>
        <v>383625</v>
      </c>
      <c r="G126" s="67">
        <f>'Office Minor'!G174</f>
        <v>284705</v>
      </c>
      <c r="H126" s="67">
        <f>'Office Minor'!H174</f>
        <v>3</v>
      </c>
    </row>
    <row r="127" spans="1:8" s="389" customFormat="1" ht="16.5" customHeight="1">
      <c r="A127" s="118">
        <f>+A126+1</f>
        <v>3</v>
      </c>
      <c r="B127" s="67" t="s">
        <v>59</v>
      </c>
      <c r="C127" s="67">
        <f>'Office Minor'!C175</f>
        <v>12</v>
      </c>
      <c r="D127" s="67">
        <f>'Office Minor'!D175</f>
        <v>50.29</v>
      </c>
      <c r="E127" s="67">
        <f>'Office Minor'!E175</f>
        <v>25455</v>
      </c>
      <c r="F127" s="67">
        <f>'Office Minor'!F175</f>
        <v>6363750</v>
      </c>
      <c r="G127" s="67">
        <f>'Office Minor'!G175</f>
        <v>1654573</v>
      </c>
      <c r="H127" s="67">
        <f>'Office Minor'!H175</f>
        <v>25</v>
      </c>
    </row>
    <row r="128" spans="1:8" s="389" customFormat="1" ht="16.5" customHeight="1">
      <c r="A128" s="118">
        <f>+A127+1</f>
        <v>4</v>
      </c>
      <c r="B128" s="67" t="s">
        <v>62</v>
      </c>
      <c r="C128" s="67">
        <f>'Office Minor'!C176</f>
        <v>10</v>
      </c>
      <c r="D128" s="67">
        <f>'Office Minor'!D176</f>
        <v>10</v>
      </c>
      <c r="E128" s="67">
        <f>'Office Minor'!E176</f>
        <v>10400</v>
      </c>
      <c r="F128" s="67">
        <f>'Office Minor'!F176</f>
        <v>832000</v>
      </c>
      <c r="G128" s="67">
        <f>'Office Minor'!G176</f>
        <v>238815</v>
      </c>
      <c r="H128" s="67">
        <f>'Office Minor'!H176</f>
        <v>30</v>
      </c>
    </row>
    <row r="129" spans="1:8" s="389" customFormat="1" ht="16.5" customHeight="1">
      <c r="A129" s="118">
        <f>+A128+1</f>
        <v>5</v>
      </c>
      <c r="B129" s="67" t="s">
        <v>148</v>
      </c>
      <c r="C129" s="67">
        <f>'Office Minor'!C177</f>
        <v>0</v>
      </c>
      <c r="D129" s="67">
        <f>'Office Minor'!D177</f>
        <v>0</v>
      </c>
      <c r="E129" s="67">
        <f>'Office Minor'!E177</f>
        <v>0</v>
      </c>
      <c r="F129" s="67">
        <f>'Office Minor'!F177</f>
        <v>0</v>
      </c>
      <c r="G129" s="67">
        <f>'Office Minor'!G177</f>
        <v>0</v>
      </c>
      <c r="H129" s="67">
        <f>'Office Minor'!H177</f>
        <v>0</v>
      </c>
    </row>
    <row r="130" spans="1:8" s="389" customFormat="1" ht="16.5" customHeight="1">
      <c r="A130" s="118">
        <f>+A129+1</f>
        <v>6</v>
      </c>
      <c r="B130" s="67" t="s">
        <v>61</v>
      </c>
      <c r="C130" s="67">
        <f>'Office Minor'!C178</f>
        <v>0</v>
      </c>
      <c r="D130" s="67">
        <f>'Office Minor'!D178</f>
        <v>0</v>
      </c>
      <c r="E130" s="67">
        <f>'Office Minor'!E178</f>
        <v>0</v>
      </c>
      <c r="F130" s="67">
        <f>'Office Minor'!F178</f>
        <v>0</v>
      </c>
      <c r="G130" s="67">
        <f>'Office Minor'!G178</f>
        <v>0</v>
      </c>
      <c r="H130" s="67">
        <f>'Office Minor'!H178</f>
        <v>0</v>
      </c>
    </row>
    <row r="131" spans="1:8" s="389" customFormat="1" ht="16.5" customHeight="1">
      <c r="A131" s="118">
        <v>7</v>
      </c>
      <c r="B131" s="67" t="s">
        <v>53</v>
      </c>
      <c r="C131" s="67">
        <f>'Office Minor'!C179</f>
        <v>0</v>
      </c>
      <c r="D131" s="67">
        <f>'Office Minor'!D179</f>
        <v>0</v>
      </c>
      <c r="E131" s="67">
        <f>'Office Minor'!E179</f>
        <v>720000</v>
      </c>
      <c r="F131" s="67">
        <f>'Office Minor'!F179</f>
        <v>504000000</v>
      </c>
      <c r="G131" s="67">
        <f>'Office Minor'!G179</f>
        <v>17242892</v>
      </c>
      <c r="H131" s="67">
        <f>'Office Minor'!H179</f>
        <v>850</v>
      </c>
    </row>
    <row r="132" spans="1:8" s="389" customFormat="1" ht="16.5" customHeight="1">
      <c r="A132" s="118">
        <v>8</v>
      </c>
      <c r="B132" s="67" t="s">
        <v>70</v>
      </c>
      <c r="C132" s="67">
        <f>'Office Minor'!C180</f>
        <v>0</v>
      </c>
      <c r="D132" s="67">
        <f>'Office Minor'!D180</f>
        <v>0</v>
      </c>
      <c r="E132" s="67">
        <f>'Office Minor'!E180</f>
        <v>25833</v>
      </c>
      <c r="F132" s="67">
        <f>'Office Minor'!F180</f>
        <v>2066640</v>
      </c>
      <c r="G132" s="67">
        <f>'Office Minor'!G180</f>
        <v>1156479</v>
      </c>
      <c r="H132" s="67">
        <f>'Office Minor'!H180</f>
        <v>80</v>
      </c>
    </row>
    <row r="133" spans="1:8" s="389" customFormat="1" ht="16.5" customHeight="1">
      <c r="A133" s="118">
        <v>9</v>
      </c>
      <c r="B133" s="299" t="s">
        <v>30</v>
      </c>
      <c r="C133" s="67">
        <f>'Office Minor'!C181</f>
        <v>37</v>
      </c>
      <c r="D133" s="67">
        <f>'Office Minor'!D181</f>
        <v>5464.54</v>
      </c>
      <c r="E133" s="67">
        <f>'Office Minor'!E181</f>
        <v>1337838</v>
      </c>
      <c r="F133" s="67">
        <f>'Office Minor'!F181</f>
        <v>668919200</v>
      </c>
      <c r="G133" s="67">
        <f>'Office Minor'!G181</f>
        <v>169263795</v>
      </c>
      <c r="H133" s="67">
        <f>'Office Minor'!H181</f>
        <v>500</v>
      </c>
    </row>
    <row r="134" spans="1:8" s="389" customFormat="1" ht="16.5" customHeight="1">
      <c r="A134" s="118">
        <v>10</v>
      </c>
      <c r="B134" s="299" t="s">
        <v>22</v>
      </c>
      <c r="C134" s="67">
        <f>'Office Minor'!C182</f>
        <v>114</v>
      </c>
      <c r="D134" s="67">
        <f>'Office Minor'!D182</f>
        <v>5353.75</v>
      </c>
      <c r="E134" s="67">
        <f>'Office Minor'!E182</f>
        <v>3402161</v>
      </c>
      <c r="F134" s="67">
        <f>'Office Minor'!F182</f>
        <v>2381512700</v>
      </c>
      <c r="G134" s="67">
        <f>'Office Minor'!G182</f>
        <v>206079292</v>
      </c>
      <c r="H134" s="67">
        <f>'Office Minor'!H182</f>
        <v>700</v>
      </c>
    </row>
    <row r="135" spans="1:8" s="389" customFormat="1" ht="16.5" customHeight="1">
      <c r="A135" s="118"/>
      <c r="B135" s="67" t="s">
        <v>74</v>
      </c>
      <c r="C135" s="67"/>
      <c r="D135" s="67"/>
      <c r="E135" s="67"/>
      <c r="F135" s="67"/>
      <c r="G135" s="67">
        <f>'Office Minor'!G183</f>
        <v>1079435</v>
      </c>
      <c r="H135" s="67"/>
    </row>
    <row r="136" spans="1:8" s="389" customFormat="1" ht="16.5" customHeight="1">
      <c r="A136" s="118"/>
      <c r="B136" s="67" t="s">
        <v>48</v>
      </c>
      <c r="C136" s="67"/>
      <c r="D136" s="67"/>
      <c r="E136" s="67"/>
      <c r="F136" s="67"/>
      <c r="G136" s="67">
        <f>'Office Minor'!G184</f>
        <v>14374957</v>
      </c>
      <c r="H136" s="67"/>
    </row>
    <row r="137" spans="1:8" s="389" customFormat="1" ht="16.5" customHeight="1">
      <c r="A137" s="988" t="s">
        <v>49</v>
      </c>
      <c r="B137" s="957"/>
      <c r="C137" s="617">
        <f aca="true" t="shared" si="6" ref="C137:H137">SUM(C125:C136)</f>
        <v>238</v>
      </c>
      <c r="D137" s="618">
        <f t="shared" si="6"/>
        <v>11239.73</v>
      </c>
      <c r="E137" s="617">
        <f t="shared" si="6"/>
        <v>14739163</v>
      </c>
      <c r="F137" s="614">
        <f t="shared" si="6"/>
        <v>4485686015</v>
      </c>
      <c r="G137" s="614">
        <f t="shared" si="6"/>
        <v>755705049</v>
      </c>
      <c r="H137" s="331">
        <f t="shared" si="6"/>
        <v>2988</v>
      </c>
    </row>
    <row r="138" spans="1:8" s="389" customFormat="1" ht="16.5" customHeight="1">
      <c r="A138" s="704"/>
      <c r="B138" s="705"/>
      <c r="C138" s="705"/>
      <c r="D138" s="706"/>
      <c r="E138" s="705"/>
      <c r="F138" s="707"/>
      <c r="G138" s="707"/>
      <c r="H138" s="704"/>
    </row>
    <row r="139" spans="1:8" s="389" customFormat="1" ht="16.5" customHeight="1">
      <c r="A139" s="882" t="s">
        <v>288</v>
      </c>
      <c r="B139" s="882"/>
      <c r="C139" s="882"/>
      <c r="D139" s="882"/>
      <c r="E139" s="882"/>
      <c r="F139" s="882"/>
      <c r="G139" s="882"/>
      <c r="H139" s="882"/>
    </row>
    <row r="140" spans="1:8" s="389" customFormat="1" ht="16.5" customHeight="1">
      <c r="A140" s="860" t="s">
        <v>183</v>
      </c>
      <c r="B140" s="860" t="s">
        <v>3</v>
      </c>
      <c r="C140" s="860" t="s">
        <v>4</v>
      </c>
      <c r="D140" s="699" t="s">
        <v>5</v>
      </c>
      <c r="E140" s="55" t="s">
        <v>6</v>
      </c>
      <c r="F140" s="54" t="s">
        <v>7</v>
      </c>
      <c r="G140" s="54" t="s">
        <v>8</v>
      </c>
      <c r="H140" s="55" t="s">
        <v>9</v>
      </c>
    </row>
    <row r="141" spans="1:8" s="389" customFormat="1" ht="16.5" customHeight="1">
      <c r="A141" s="861"/>
      <c r="B141" s="861"/>
      <c r="C141" s="861"/>
      <c r="D141" s="378" t="s">
        <v>77</v>
      </c>
      <c r="E141" s="59" t="s">
        <v>78</v>
      </c>
      <c r="F141" s="57" t="s">
        <v>79</v>
      </c>
      <c r="G141" s="57" t="s">
        <v>79</v>
      </c>
      <c r="H141" s="59" t="s">
        <v>12</v>
      </c>
    </row>
    <row r="142" spans="1:8" s="389" customFormat="1" ht="16.5" customHeight="1">
      <c r="A142" s="121">
        <v>1</v>
      </c>
      <c r="B142" s="143" t="s">
        <v>70</v>
      </c>
      <c r="C142" s="192">
        <v>817</v>
      </c>
      <c r="D142" s="192">
        <v>1977.227</v>
      </c>
      <c r="E142" s="268">
        <v>1383702</v>
      </c>
      <c r="F142" s="192">
        <v>1298981900</v>
      </c>
      <c r="G142" s="192">
        <v>403811000</v>
      </c>
      <c r="H142" s="192">
        <v>9243</v>
      </c>
    </row>
    <row r="143" spans="1:8" s="389" customFormat="1" ht="16.5" customHeight="1">
      <c r="A143" s="121">
        <v>2</v>
      </c>
      <c r="B143" s="143" t="s">
        <v>62</v>
      </c>
      <c r="C143" s="192">
        <v>93</v>
      </c>
      <c r="D143" s="192">
        <v>94.68</v>
      </c>
      <c r="E143" s="192">
        <v>1788498</v>
      </c>
      <c r="F143" s="192">
        <v>351552450</v>
      </c>
      <c r="G143" s="192">
        <v>38976265</v>
      </c>
      <c r="H143" s="192">
        <v>614</v>
      </c>
    </row>
    <row r="144" spans="1:8" s="389" customFormat="1" ht="16.5" customHeight="1">
      <c r="A144" s="121">
        <v>3</v>
      </c>
      <c r="B144" s="67" t="s">
        <v>61</v>
      </c>
      <c r="C144" s="192">
        <f>'Office Minor'!C200</f>
        <v>15</v>
      </c>
      <c r="D144" s="192">
        <f>'Office Minor'!D200</f>
        <v>40.96</v>
      </c>
      <c r="E144" s="192">
        <f>'Office Minor'!E200</f>
        <v>107776</v>
      </c>
      <c r="F144" s="192">
        <f>'Office Minor'!F200</f>
        <v>18914400</v>
      </c>
      <c r="G144" s="192">
        <f>'Office Minor'!G200</f>
        <v>9271485</v>
      </c>
      <c r="H144" s="192">
        <f>'Office Minor'!H200</f>
        <v>120</v>
      </c>
    </row>
    <row r="145" spans="1:8" s="389" customFormat="1" ht="16.5" customHeight="1">
      <c r="A145" s="121">
        <v>4</v>
      </c>
      <c r="B145" s="67" t="s">
        <v>72</v>
      </c>
      <c r="C145" s="192">
        <f>'Office Minor'!C201</f>
        <v>0</v>
      </c>
      <c r="D145" s="192">
        <f>'Office Minor'!D201</f>
        <v>0</v>
      </c>
      <c r="E145" s="192">
        <f>'Office Minor'!E201</f>
        <v>0</v>
      </c>
      <c r="F145" s="192">
        <f>'Office Minor'!F201</f>
        <v>0</v>
      </c>
      <c r="G145" s="192">
        <f>'Office Minor'!G201</f>
        <v>0</v>
      </c>
      <c r="H145" s="192">
        <f>'Office Minor'!H201</f>
        <v>0</v>
      </c>
    </row>
    <row r="146" spans="1:8" s="389" customFormat="1" ht="16.5" customHeight="1">
      <c r="A146" s="121">
        <v>5</v>
      </c>
      <c r="B146" s="67" t="s">
        <v>59</v>
      </c>
      <c r="C146" s="192">
        <f>'Office Minor'!C202+'Office Minor'!C433</f>
        <v>17</v>
      </c>
      <c r="D146" s="192">
        <f>'Office Minor'!D202+'Office Minor'!D433</f>
        <v>33.513400000000004</v>
      </c>
      <c r="E146" s="192">
        <f>'Office Minor'!E202+'Office Minor'!E433</f>
        <v>222130</v>
      </c>
      <c r="F146" s="192">
        <f>'Office Minor'!F202+'Office Minor'!F433</f>
        <v>34159500</v>
      </c>
      <c r="G146" s="192">
        <f>'Office Minor'!G202+'Office Minor'!G433</f>
        <v>18882000</v>
      </c>
      <c r="H146" s="192">
        <f>'Office Minor'!H202+'Office Minor'!H433</f>
        <v>135</v>
      </c>
    </row>
    <row r="147" spans="1:8" s="389" customFormat="1" ht="16.5" customHeight="1">
      <c r="A147" s="121">
        <v>6</v>
      </c>
      <c r="B147" s="143" t="s">
        <v>58</v>
      </c>
      <c r="C147" s="192">
        <f>'Office Minor'!C203+'Office Minor'!C435</f>
        <v>1</v>
      </c>
      <c r="D147" s="192">
        <f>'Office Minor'!D203+'Office Minor'!D435</f>
        <v>173.51</v>
      </c>
      <c r="E147" s="192">
        <f>'Office Minor'!E203+'Office Minor'!E435</f>
        <v>200427</v>
      </c>
      <c r="F147" s="192">
        <f>'Office Minor'!F203+'Office Minor'!F435</f>
        <v>74442700</v>
      </c>
      <c r="G147" s="192">
        <f>'Office Minor'!G203+'Office Minor'!G435</f>
        <v>2366550</v>
      </c>
      <c r="H147" s="192">
        <f>'Office Minor'!H203+'Office Minor'!H435</f>
        <v>200</v>
      </c>
    </row>
    <row r="148" spans="1:8" s="389" customFormat="1" ht="16.5" customHeight="1">
      <c r="A148" s="121">
        <v>7</v>
      </c>
      <c r="B148" s="379" t="s">
        <v>43</v>
      </c>
      <c r="C148" s="192">
        <f>'Office Minor'!C204</f>
        <v>1</v>
      </c>
      <c r="D148" s="192">
        <f>'Office Minor'!D204</f>
        <v>59.511</v>
      </c>
      <c r="E148" s="192">
        <f>'Office Minor'!E204</f>
        <v>34533</v>
      </c>
      <c r="F148" s="192">
        <f>'Office Minor'!F204</f>
        <v>34533000</v>
      </c>
      <c r="G148" s="192">
        <f>'Office Minor'!G204</f>
        <v>6436000</v>
      </c>
      <c r="H148" s="192">
        <f>'Office Minor'!H204</f>
        <v>143</v>
      </c>
    </row>
    <row r="149" spans="1:8" s="389" customFormat="1" ht="16.5" customHeight="1">
      <c r="A149" s="121">
        <v>8</v>
      </c>
      <c r="B149" s="380" t="s">
        <v>332</v>
      </c>
      <c r="C149" s="192">
        <f>'Office Minor'!C205</f>
        <v>4</v>
      </c>
      <c r="D149" s="192">
        <f>'Office Minor'!D205</f>
        <v>74.493</v>
      </c>
      <c r="E149" s="192">
        <f>'Office Minor'!E205</f>
        <v>9225</v>
      </c>
      <c r="F149" s="192">
        <f>'Office Minor'!F205</f>
        <v>2306250</v>
      </c>
      <c r="G149" s="192">
        <f>'Office Minor'!G205</f>
        <v>462000</v>
      </c>
      <c r="H149" s="192">
        <f>'Office Minor'!H205</f>
        <v>8</v>
      </c>
    </row>
    <row r="150" spans="1:8" s="389" customFormat="1" ht="16.5" customHeight="1">
      <c r="A150" s="121"/>
      <c r="B150" s="67" t="s">
        <v>74</v>
      </c>
      <c r="C150" s="192">
        <f>'Office Minor'!C206+'Office Minor'!C191</f>
        <v>0</v>
      </c>
      <c r="D150" s="192">
        <f>'Office Minor'!D206+'Office Minor'!D191</f>
        <v>0</v>
      </c>
      <c r="E150" s="192">
        <f>'Office Minor'!E206+'Office Minor'!E191</f>
        <v>0</v>
      </c>
      <c r="F150" s="192">
        <f>'Office Minor'!F206+'Office Minor'!F191</f>
        <v>0</v>
      </c>
      <c r="G150" s="192">
        <v>22050000</v>
      </c>
      <c r="H150" s="192">
        <f>'Office Minor'!H206+'Office Minor'!H191</f>
        <v>0</v>
      </c>
    </row>
    <row r="151" spans="1:8" s="389" customFormat="1" ht="16.5" customHeight="1">
      <c r="A151" s="121"/>
      <c r="B151" s="67" t="s">
        <v>48</v>
      </c>
      <c r="C151" s="192">
        <f>'Office Minor'!C207+'Office Minor'!C192</f>
        <v>0</v>
      </c>
      <c r="D151" s="192">
        <f>'Office Minor'!D207+'Office Minor'!D192</f>
        <v>0</v>
      </c>
      <c r="E151" s="192">
        <f>'Office Minor'!E207+'Office Minor'!E192</f>
        <v>0</v>
      </c>
      <c r="F151" s="192">
        <f>'Office Minor'!F207+'Office Minor'!F192</f>
        <v>0</v>
      </c>
      <c r="G151" s="192">
        <f>'Office Minor'!G207+'Office Minor'!G192</f>
        <v>12882495</v>
      </c>
      <c r="H151" s="192">
        <f>'Office Minor'!H207+'Office Minor'!H192</f>
        <v>0</v>
      </c>
    </row>
    <row r="152" spans="1:8" s="389" customFormat="1" ht="16.5" customHeight="1">
      <c r="A152" s="956" t="s">
        <v>49</v>
      </c>
      <c r="B152" s="957"/>
      <c r="C152" s="617">
        <f aca="true" t="shared" si="7" ref="C152:H152">SUM(C142:C151)</f>
        <v>948</v>
      </c>
      <c r="D152" s="618">
        <f t="shared" si="7"/>
        <v>2453.8944</v>
      </c>
      <c r="E152" s="617">
        <f t="shared" si="7"/>
        <v>3746291</v>
      </c>
      <c r="F152" s="617">
        <f t="shared" si="7"/>
        <v>1814890200</v>
      </c>
      <c r="G152" s="617">
        <f t="shared" si="7"/>
        <v>515137795</v>
      </c>
      <c r="H152" s="617">
        <f t="shared" si="7"/>
        <v>10463</v>
      </c>
    </row>
    <row r="153" spans="1:8" s="389" customFormat="1" ht="16.5" customHeight="1">
      <c r="A153" s="444"/>
      <c r="B153" s="444"/>
      <c r="C153" s="444"/>
      <c r="D153" s="444"/>
      <c r="E153" s="444"/>
      <c r="F153" s="444"/>
      <c r="G153" s="444"/>
      <c r="H153" s="444"/>
    </row>
    <row r="154" spans="1:8" s="389" customFormat="1" ht="16.5" customHeight="1">
      <c r="A154" s="882" t="s">
        <v>254</v>
      </c>
      <c r="B154" s="882"/>
      <c r="C154" s="882"/>
      <c r="D154" s="882"/>
      <c r="E154" s="882"/>
      <c r="F154" s="882"/>
      <c r="G154" s="882"/>
      <c r="H154" s="882"/>
    </row>
    <row r="155" spans="1:8" s="389" customFormat="1" ht="16.5" customHeight="1">
      <c r="A155" s="860" t="s">
        <v>183</v>
      </c>
      <c r="B155" s="860" t="s">
        <v>3</v>
      </c>
      <c r="C155" s="860" t="s">
        <v>4</v>
      </c>
      <c r="D155" s="708" t="s">
        <v>5</v>
      </c>
      <c r="E155" s="260" t="s">
        <v>6</v>
      </c>
      <c r="F155" s="63" t="s">
        <v>7</v>
      </c>
      <c r="G155" s="63" t="s">
        <v>8</v>
      </c>
      <c r="H155" s="260" t="s">
        <v>9</v>
      </c>
    </row>
    <row r="156" spans="1:8" s="389" customFormat="1" ht="16.5" customHeight="1">
      <c r="A156" s="861"/>
      <c r="B156" s="861"/>
      <c r="C156" s="861"/>
      <c r="D156" s="386" t="s">
        <v>77</v>
      </c>
      <c r="E156" s="4" t="s">
        <v>78</v>
      </c>
      <c r="F156" s="65" t="s">
        <v>79</v>
      </c>
      <c r="G156" s="65" t="s">
        <v>79</v>
      </c>
      <c r="H156" s="4" t="s">
        <v>12</v>
      </c>
    </row>
    <row r="157" spans="1:8" s="389" customFormat="1" ht="16.5" customHeight="1">
      <c r="A157" s="118">
        <v>1</v>
      </c>
      <c r="B157" s="67" t="s">
        <v>59</v>
      </c>
      <c r="C157" s="143">
        <f>'Office Minor'!C226+'Office Minor'!C507</f>
        <v>18</v>
      </c>
      <c r="D157" s="143">
        <f>'Office Minor'!D226+'Office Minor'!D507</f>
        <v>149.04999999999998</v>
      </c>
      <c r="E157" s="143">
        <f>'Office Minor'!E226+'Office Minor'!E507</f>
        <v>21995.09</v>
      </c>
      <c r="F157" s="143">
        <f>'Office Minor'!F226+'Office Minor'!F507</f>
        <v>2419459.9</v>
      </c>
      <c r="G157" s="143">
        <f>'Office Minor'!G226+'Office Minor'!G507</f>
        <v>3667622</v>
      </c>
      <c r="H157" s="143">
        <f>'Office Minor'!H226+'Office Minor'!H507</f>
        <v>3</v>
      </c>
    </row>
    <row r="158" spans="1:8" s="389" customFormat="1" ht="16.5" customHeight="1">
      <c r="A158" s="118">
        <v>2</v>
      </c>
      <c r="B158" s="67" t="s">
        <v>62</v>
      </c>
      <c r="C158" s="143">
        <v>14</v>
      </c>
      <c r="D158" s="143">
        <v>14</v>
      </c>
      <c r="E158" s="143">
        <v>365596.945</v>
      </c>
      <c r="F158" s="143">
        <v>71977397.8</v>
      </c>
      <c r="G158" s="143">
        <v>759736</v>
      </c>
      <c r="H158" s="143">
        <v>10</v>
      </c>
    </row>
    <row r="159" spans="1:8" s="389" customFormat="1" ht="16.5" customHeight="1">
      <c r="A159" s="118">
        <v>3</v>
      </c>
      <c r="B159" s="67" t="s">
        <v>58</v>
      </c>
      <c r="C159" s="143">
        <f>'Office Minor'!C228+'Office Minor'!C512</f>
        <v>0</v>
      </c>
      <c r="D159" s="143">
        <f>'Office Minor'!D228+'Office Minor'!D512</f>
        <v>1831.8</v>
      </c>
      <c r="E159" s="143">
        <f>'Office Minor'!E228+'Office Minor'!E512</f>
        <v>413857</v>
      </c>
      <c r="F159" s="143">
        <f>'Office Minor'!F228+'Office Minor'!F512</f>
        <v>77569400</v>
      </c>
      <c r="G159" s="143">
        <f>'Office Minor'!G228+'Office Minor'!G512</f>
        <v>15673307</v>
      </c>
      <c r="H159" s="143">
        <f>'Office Minor'!H228+'Office Minor'!H512</f>
        <v>0</v>
      </c>
    </row>
    <row r="160" spans="1:8" s="389" customFormat="1" ht="16.5" customHeight="1">
      <c r="A160" s="118">
        <v>4</v>
      </c>
      <c r="B160" s="67" t="s">
        <v>143</v>
      </c>
      <c r="C160" s="143">
        <f>'Office Minor'!C229+'Office Minor'!C434</f>
        <v>4</v>
      </c>
      <c r="D160" s="143">
        <f>'Office Minor'!D229+'Office Minor'!D434</f>
        <v>4</v>
      </c>
      <c r="E160" s="143">
        <f>'Office Minor'!E229+'Office Minor'!E434</f>
        <v>797530</v>
      </c>
      <c r="F160" s="143">
        <f>'Office Minor'!F229+'Office Minor'!F434</f>
        <v>518894500</v>
      </c>
      <c r="G160" s="143">
        <f>'Office Minor'!G229+'Office Minor'!G434</f>
        <v>22390125</v>
      </c>
      <c r="H160" s="143">
        <f>'Office Minor'!H229+'Office Minor'!H434</f>
        <v>12</v>
      </c>
    </row>
    <row r="161" spans="1:8" s="389" customFormat="1" ht="16.5" customHeight="1">
      <c r="A161" s="118">
        <v>5</v>
      </c>
      <c r="B161" s="354" t="s">
        <v>66</v>
      </c>
      <c r="C161" s="143">
        <f>'Office Minor'!C511</f>
        <v>0</v>
      </c>
      <c r="D161" s="143">
        <f>'Office Minor'!D511</f>
        <v>0</v>
      </c>
      <c r="E161" s="143">
        <f>'Office Minor'!E511</f>
        <v>1340718</v>
      </c>
      <c r="F161" s="143">
        <f>'Office Minor'!F511</f>
        <v>53628739.32</v>
      </c>
      <c r="G161" s="143">
        <f>'Office Minor'!G511</f>
        <v>71544237</v>
      </c>
      <c r="H161" s="143">
        <f>'Office Minor'!H511</f>
        <v>3200</v>
      </c>
    </row>
    <row r="162" spans="1:8" s="389" customFormat="1" ht="16.5" customHeight="1">
      <c r="A162" s="118">
        <v>6</v>
      </c>
      <c r="B162" s="67" t="s">
        <v>70</v>
      </c>
      <c r="C162" s="143">
        <f>'Office Minor'!C230</f>
        <v>0</v>
      </c>
      <c r="D162" s="143">
        <f>'Office Minor'!D230</f>
        <v>0</v>
      </c>
      <c r="E162" s="143">
        <f>'Office Minor'!E230</f>
        <v>47243</v>
      </c>
      <c r="F162" s="143">
        <f>'Office Minor'!F230</f>
        <v>23621500</v>
      </c>
      <c r="G162" s="143">
        <f>'Office Minor'!G230</f>
        <v>4724314</v>
      </c>
      <c r="H162" s="143">
        <f>'Office Minor'!H230</f>
        <v>0</v>
      </c>
    </row>
    <row r="163" spans="1:8" s="389" customFormat="1" ht="16.5" customHeight="1">
      <c r="A163" s="118">
        <v>7</v>
      </c>
      <c r="B163" s="67" t="s">
        <v>53</v>
      </c>
      <c r="C163" s="143">
        <f>'Office Minor'!C231</f>
        <v>0</v>
      </c>
      <c r="D163" s="143">
        <f>'Office Minor'!D231</f>
        <v>0</v>
      </c>
      <c r="E163" s="143">
        <f>'Office Minor'!E231</f>
        <v>91725</v>
      </c>
      <c r="F163" s="143">
        <f>'Office Minor'!F231</f>
        <v>11007000</v>
      </c>
      <c r="G163" s="143">
        <f>'Office Minor'!G231</f>
        <v>2751757</v>
      </c>
      <c r="H163" s="143">
        <f>'Office Minor'!H231</f>
        <v>0</v>
      </c>
    </row>
    <row r="164" spans="1:8" s="389" customFormat="1" ht="16.5" customHeight="1">
      <c r="A164" s="118">
        <v>8</v>
      </c>
      <c r="B164" s="67" t="s">
        <v>205</v>
      </c>
      <c r="C164" s="143">
        <f>'Office Minor'!C506</f>
        <v>3</v>
      </c>
      <c r="D164" s="143">
        <f>'Office Minor'!D506</f>
        <v>2.02</v>
      </c>
      <c r="E164" s="143">
        <f>'Office Minor'!E506</f>
        <v>0</v>
      </c>
      <c r="F164" s="143">
        <f>'Office Minor'!F506</f>
        <v>0</v>
      </c>
      <c r="G164" s="143">
        <f>'Office Minor'!G506</f>
        <v>172832</v>
      </c>
      <c r="H164" s="143">
        <f>'Office Minor'!H506</f>
        <v>3</v>
      </c>
    </row>
    <row r="165" spans="1:8" s="389" customFormat="1" ht="16.5" customHeight="1">
      <c r="A165" s="118">
        <v>9</v>
      </c>
      <c r="B165" s="67" t="s">
        <v>64</v>
      </c>
      <c r="C165" s="143">
        <f>'Office Minor'!C232</f>
        <v>0</v>
      </c>
      <c r="D165" s="143">
        <f>'Office Minor'!D232</f>
        <v>0</v>
      </c>
      <c r="E165" s="143">
        <f>'Office Minor'!E232</f>
        <v>229773</v>
      </c>
      <c r="F165" s="143">
        <f>'Office Minor'!F232</f>
        <v>25275030</v>
      </c>
      <c r="G165" s="143">
        <f>'Office Minor'!G232</f>
        <v>12831702</v>
      </c>
      <c r="H165" s="143">
        <f>'Office Minor'!H232</f>
        <v>0</v>
      </c>
    </row>
    <row r="166" spans="1:8" s="389" customFormat="1" ht="16.5" customHeight="1">
      <c r="A166" s="118">
        <v>10</v>
      </c>
      <c r="B166" s="67" t="s">
        <v>73</v>
      </c>
      <c r="C166" s="143">
        <f>'Office Minor'!C233</f>
        <v>0</v>
      </c>
      <c r="D166" s="143">
        <f>'Office Minor'!D233</f>
        <v>0</v>
      </c>
      <c r="E166" s="143">
        <f>'Office Minor'!E233</f>
        <v>0</v>
      </c>
      <c r="F166" s="143">
        <f>'Office Minor'!F233</f>
        <v>0</v>
      </c>
      <c r="G166" s="143">
        <f>'Office Minor'!G233</f>
        <v>0</v>
      </c>
      <c r="H166" s="143">
        <f>'Office Minor'!H233</f>
        <v>0</v>
      </c>
    </row>
    <row r="167" spans="1:8" s="389" customFormat="1" ht="16.5" customHeight="1">
      <c r="A167" s="118">
        <v>11</v>
      </c>
      <c r="B167" s="67" t="s">
        <v>195</v>
      </c>
      <c r="C167" s="143">
        <f>'Office Minor'!C234</f>
        <v>0</v>
      </c>
      <c r="D167" s="143">
        <f>'Office Minor'!D234</f>
        <v>0</v>
      </c>
      <c r="E167" s="143">
        <f>'Office Minor'!E234</f>
        <v>20712</v>
      </c>
      <c r="F167" s="143">
        <f>'Office Minor'!F234</f>
        <v>2899680</v>
      </c>
      <c r="G167" s="143">
        <f>'Office Minor'!G234</f>
        <v>1156661</v>
      </c>
      <c r="H167" s="143">
        <f>'Office Minor'!H234</f>
        <v>0</v>
      </c>
    </row>
    <row r="168" spans="1:8" s="389" customFormat="1" ht="16.5" customHeight="1">
      <c r="A168" s="118">
        <v>12</v>
      </c>
      <c r="B168" s="67" t="s">
        <v>189</v>
      </c>
      <c r="C168" s="143">
        <f>'Office Minor'!C235</f>
        <v>0</v>
      </c>
      <c r="D168" s="143">
        <f>'Office Minor'!D235</f>
        <v>0</v>
      </c>
      <c r="E168" s="143">
        <f>'Office Minor'!E235</f>
        <v>20520</v>
      </c>
      <c r="F168" s="143">
        <f>'Office Minor'!F235</f>
        <v>2257200</v>
      </c>
      <c r="G168" s="143">
        <f>'Office Minor'!G235</f>
        <v>1145939</v>
      </c>
      <c r="H168" s="143">
        <f>'Office Minor'!H235</f>
        <v>0</v>
      </c>
    </row>
    <row r="169" spans="1:8" s="389" customFormat="1" ht="16.5" customHeight="1">
      <c r="A169" s="118">
        <v>13</v>
      </c>
      <c r="B169" s="67" t="s">
        <v>57</v>
      </c>
      <c r="C169" s="143">
        <f>'Office Minor'!C510</f>
        <v>1</v>
      </c>
      <c r="D169" s="143">
        <f>'Office Minor'!D510</f>
        <v>3</v>
      </c>
      <c r="E169" s="143">
        <f>'Office Minor'!E510</f>
        <v>595</v>
      </c>
      <c r="F169" s="143">
        <f>'Office Minor'!F510</f>
        <v>154700</v>
      </c>
      <c r="G169" s="143">
        <f>'Office Minor'!G510</f>
        <v>78750</v>
      </c>
      <c r="H169" s="143">
        <f>'Office Minor'!H510</f>
        <v>1</v>
      </c>
    </row>
    <row r="170" spans="1:8" s="389" customFormat="1" ht="16.5" customHeight="1">
      <c r="A170" s="118">
        <v>14</v>
      </c>
      <c r="B170" s="67" t="s">
        <v>61</v>
      </c>
      <c r="C170" s="143">
        <f>'Office Minor'!C236+'Office Minor'!C509</f>
        <v>25</v>
      </c>
      <c r="D170" s="143">
        <f>'Office Minor'!D236+'Office Minor'!D509</f>
        <v>91.39</v>
      </c>
      <c r="E170" s="143">
        <f>'Office Minor'!E236+'Office Minor'!E509</f>
        <v>6743</v>
      </c>
      <c r="F170" s="143">
        <f>'Office Minor'!F236+'Office Minor'!F509</f>
        <v>7200500</v>
      </c>
      <c r="G170" s="143">
        <f>'Office Minor'!G236+'Office Minor'!G509</f>
        <v>7525531</v>
      </c>
      <c r="H170" s="143">
        <f>'Office Minor'!H236+'Office Minor'!H509</f>
        <v>4</v>
      </c>
    </row>
    <row r="171" spans="1:8" s="389" customFormat="1" ht="16.5" customHeight="1">
      <c r="A171" s="118">
        <v>15</v>
      </c>
      <c r="B171" s="67" t="s">
        <v>43</v>
      </c>
      <c r="C171" s="143">
        <f>'Office Minor'!C237</f>
        <v>0</v>
      </c>
      <c r="D171" s="143">
        <f>'Office Minor'!D237</f>
        <v>0</v>
      </c>
      <c r="E171" s="143">
        <f>'Office Minor'!E237</f>
        <v>169800</v>
      </c>
      <c r="F171" s="143">
        <f>'Office Minor'!F237</f>
        <v>84900000</v>
      </c>
      <c r="G171" s="143">
        <f>'Office Minor'!G237</f>
        <v>13535000</v>
      </c>
      <c r="H171" s="143">
        <f>'Office Minor'!H237</f>
        <v>0</v>
      </c>
    </row>
    <row r="172" spans="1:8" s="389" customFormat="1" ht="16.5" customHeight="1">
      <c r="A172" s="118">
        <v>16</v>
      </c>
      <c r="B172" s="182" t="s">
        <v>25</v>
      </c>
      <c r="C172" s="143">
        <f>'Office Minor'!C238+'Office Minor'!C514</f>
        <v>12</v>
      </c>
      <c r="D172" s="143">
        <f>'Office Minor'!D238+'Office Minor'!D514</f>
        <v>193.5761</v>
      </c>
      <c r="E172" s="143">
        <f>'Office Minor'!E238+'Office Minor'!E514</f>
        <v>286590.3</v>
      </c>
      <c r="F172" s="143">
        <f>'Office Minor'!F238+'Office Minor'!F514</f>
        <v>101076118</v>
      </c>
      <c r="G172" s="143">
        <f>'Office Minor'!G238+'Office Minor'!G514</f>
        <v>13456671</v>
      </c>
      <c r="H172" s="143">
        <f>'Office Minor'!H238+'Office Minor'!H514</f>
        <v>295</v>
      </c>
    </row>
    <row r="173" spans="1:8" s="389" customFormat="1" ht="16.5" customHeight="1">
      <c r="A173" s="118">
        <v>17</v>
      </c>
      <c r="B173" s="381" t="s">
        <v>164</v>
      </c>
      <c r="C173" s="143">
        <f>'Office Minor'!C239+'Office Minor'!C513</f>
        <v>49</v>
      </c>
      <c r="D173" s="143">
        <f>'Office Minor'!D239+'Office Minor'!D513</f>
        <v>691.2202</v>
      </c>
      <c r="E173" s="143">
        <f>'Office Minor'!E239+'Office Minor'!E513</f>
        <v>6681738</v>
      </c>
      <c r="F173" s="143">
        <f>'Office Minor'!F239+'Office Minor'!F513</f>
        <v>1150485700</v>
      </c>
      <c r="G173" s="143">
        <f>'Office Minor'!G239+'Office Minor'!G513</f>
        <v>47837307</v>
      </c>
      <c r="H173" s="143">
        <f>'Office Minor'!H239+'Office Minor'!H513</f>
        <v>1576</v>
      </c>
    </row>
    <row r="174" spans="1:8" s="389" customFormat="1" ht="16.5" customHeight="1">
      <c r="A174" s="118">
        <v>18</v>
      </c>
      <c r="B174" s="295" t="s">
        <v>39</v>
      </c>
      <c r="C174" s="143">
        <f>'Office Minor'!C240+'Office Minor'!C515</f>
        <v>32</v>
      </c>
      <c r="D174" s="143">
        <f>'Office Minor'!D240+'Office Minor'!D515</f>
        <v>144.9259</v>
      </c>
      <c r="E174" s="143">
        <f>'Office Minor'!E240+'Office Minor'!E515</f>
        <v>26096.8</v>
      </c>
      <c r="F174" s="143">
        <f>'Office Minor'!F240+'Office Minor'!F515</f>
        <v>7829040</v>
      </c>
      <c r="G174" s="143">
        <f>'Office Minor'!G240+'Office Minor'!G515</f>
        <v>1402445.5</v>
      </c>
      <c r="H174" s="143">
        <f>'Office Minor'!H240+'Office Minor'!H515</f>
        <v>250</v>
      </c>
    </row>
    <row r="175" spans="1:8" s="389" customFormat="1" ht="16.5" customHeight="1">
      <c r="A175" s="118">
        <v>19</v>
      </c>
      <c r="B175" s="295" t="s">
        <v>40</v>
      </c>
      <c r="C175" s="143">
        <f>'Office Minor'!C241</f>
        <v>0</v>
      </c>
      <c r="D175" s="143">
        <f>'Office Minor'!D241</f>
        <v>0</v>
      </c>
      <c r="E175" s="143">
        <f>'Office Minor'!E241</f>
        <v>25289.4</v>
      </c>
      <c r="F175" s="143">
        <f>'Office Minor'!F241</f>
        <v>7586820</v>
      </c>
      <c r="G175" s="143">
        <f>'Office Minor'!G241</f>
        <v>1402445.5</v>
      </c>
      <c r="H175" s="143">
        <f>'Office Minor'!H241</f>
        <v>0</v>
      </c>
    </row>
    <row r="176" spans="1:8" s="389" customFormat="1" ht="16.5" customHeight="1">
      <c r="A176" s="121"/>
      <c r="B176" s="67" t="s">
        <v>74</v>
      </c>
      <c r="C176" s="143"/>
      <c r="D176" s="143"/>
      <c r="E176" s="143"/>
      <c r="F176" s="143"/>
      <c r="G176" s="143">
        <v>18432361</v>
      </c>
      <c r="H176" s="143"/>
    </row>
    <row r="177" spans="1:8" s="389" customFormat="1" ht="16.5" customHeight="1">
      <c r="A177" s="121"/>
      <c r="B177" s="67" t="s">
        <v>48</v>
      </c>
      <c r="C177" s="143"/>
      <c r="D177" s="143"/>
      <c r="E177" s="143"/>
      <c r="F177" s="143"/>
      <c r="G177" s="143">
        <f>'Office Minor'!G243+'Office Minor'!G517</f>
        <v>8020802</v>
      </c>
      <c r="H177" s="143"/>
    </row>
    <row r="178" spans="1:8" s="389" customFormat="1" ht="16.5" customHeight="1">
      <c r="A178" s="956" t="s">
        <v>49</v>
      </c>
      <c r="B178" s="957"/>
      <c r="C178" s="617">
        <f aca="true" t="shared" si="8" ref="C178:H178">SUM(C157:C177)</f>
        <v>158</v>
      </c>
      <c r="D178" s="618">
        <f t="shared" si="8"/>
        <v>3124.9821999999995</v>
      </c>
      <c r="E178" s="617">
        <f t="shared" si="8"/>
        <v>10546522.535000002</v>
      </c>
      <c r="F178" s="617">
        <f t="shared" si="8"/>
        <v>2148782785.02</v>
      </c>
      <c r="G178" s="617">
        <f t="shared" si="8"/>
        <v>248509545</v>
      </c>
      <c r="H178" s="617">
        <f t="shared" si="8"/>
        <v>5354</v>
      </c>
    </row>
    <row r="179" spans="1:8" s="389" customFormat="1" ht="16.5" customHeight="1">
      <c r="A179" s="444"/>
      <c r="B179" s="444"/>
      <c r="C179" s="444"/>
      <c r="D179" s="444"/>
      <c r="E179" s="444"/>
      <c r="F179" s="444"/>
      <c r="G179" s="444"/>
      <c r="H179" s="444"/>
    </row>
    <row r="180" spans="1:8" s="389" customFormat="1" ht="16.5" customHeight="1">
      <c r="A180" s="882" t="s">
        <v>289</v>
      </c>
      <c r="B180" s="882"/>
      <c r="C180" s="882"/>
      <c r="D180" s="882"/>
      <c r="E180" s="882"/>
      <c r="F180" s="882"/>
      <c r="G180" s="882"/>
      <c r="H180" s="882"/>
    </row>
    <row r="181" spans="1:8" s="389" customFormat="1" ht="16.5" customHeight="1">
      <c r="A181" s="860" t="s">
        <v>183</v>
      </c>
      <c r="B181" s="860" t="s">
        <v>3</v>
      </c>
      <c r="C181" s="860" t="s">
        <v>4</v>
      </c>
      <c r="D181" s="699" t="s">
        <v>5</v>
      </c>
      <c r="E181" s="55" t="s">
        <v>6</v>
      </c>
      <c r="F181" s="54" t="s">
        <v>7</v>
      </c>
      <c r="G181" s="54" t="s">
        <v>8</v>
      </c>
      <c r="H181" s="55" t="s">
        <v>9</v>
      </c>
    </row>
    <row r="182" spans="1:8" s="389" customFormat="1" ht="16.5" customHeight="1">
      <c r="A182" s="861"/>
      <c r="B182" s="861"/>
      <c r="C182" s="861"/>
      <c r="D182" s="382" t="s">
        <v>77</v>
      </c>
      <c r="E182" s="58" t="s">
        <v>78</v>
      </c>
      <c r="F182" s="61" t="s">
        <v>79</v>
      </c>
      <c r="G182" s="61" t="s">
        <v>79</v>
      </c>
      <c r="H182" s="58" t="s">
        <v>12</v>
      </c>
    </row>
    <row r="183" spans="1:8" s="389" customFormat="1" ht="16.5" customHeight="1">
      <c r="A183" s="118">
        <v>1</v>
      </c>
      <c r="B183" s="67" t="s">
        <v>61</v>
      </c>
      <c r="C183" s="67">
        <f>'Office Minor'!C214</f>
        <v>53</v>
      </c>
      <c r="D183" s="67">
        <f>'Office Minor'!D214</f>
        <v>118.44</v>
      </c>
      <c r="E183" s="67">
        <f>'Office Minor'!E214</f>
        <v>108253</v>
      </c>
      <c r="F183" s="67">
        <f>'Office Minor'!F214</f>
        <v>378885500</v>
      </c>
      <c r="G183" s="67">
        <f>'Office Minor'!G214</f>
        <v>25885000</v>
      </c>
      <c r="H183" s="67">
        <f>'Office Minor'!H214</f>
        <v>4</v>
      </c>
    </row>
    <row r="184" spans="1:8" s="389" customFormat="1" ht="16.5" customHeight="1">
      <c r="A184" s="118">
        <v>2</v>
      </c>
      <c r="B184" s="67" t="s">
        <v>62</v>
      </c>
      <c r="C184" s="67">
        <f>'Office Minor'!C215</f>
        <v>156</v>
      </c>
      <c r="D184" s="67">
        <f>'Office Minor'!D215</f>
        <v>121.95</v>
      </c>
      <c r="E184" s="67">
        <f>'Office Minor'!E215</f>
        <v>3936998</v>
      </c>
      <c r="F184" s="67">
        <f>'Office Minor'!F215</f>
        <v>688974650</v>
      </c>
      <c r="G184" s="67">
        <f>'Office Minor'!G215</f>
        <v>90658360</v>
      </c>
      <c r="H184" s="67">
        <f>'Office Minor'!H215</f>
        <v>11</v>
      </c>
    </row>
    <row r="185" spans="1:8" s="389" customFormat="1" ht="16.5" customHeight="1">
      <c r="A185" s="118">
        <f>+A184+1</f>
        <v>3</v>
      </c>
      <c r="B185" s="67" t="s">
        <v>53</v>
      </c>
      <c r="C185" s="67">
        <f>'Office Minor'!C216</f>
        <v>11</v>
      </c>
      <c r="D185" s="67">
        <f>'Office Minor'!D216</f>
        <v>11</v>
      </c>
      <c r="E185" s="67">
        <f>'Office Minor'!E216</f>
        <v>405240</v>
      </c>
      <c r="F185" s="67">
        <f>'Office Minor'!F216</f>
        <v>648384000</v>
      </c>
      <c r="G185" s="67">
        <f>'Office Minor'!G216</f>
        <v>10131013</v>
      </c>
      <c r="H185" s="67">
        <f>'Office Minor'!H216</f>
        <v>15</v>
      </c>
    </row>
    <row r="186" spans="1:8" s="389" customFormat="1" ht="16.5" customHeight="1">
      <c r="A186" s="118">
        <f>+A185+1</f>
        <v>4</v>
      </c>
      <c r="B186" s="67" t="s">
        <v>70</v>
      </c>
      <c r="C186" s="67">
        <f>'Office Minor'!C217</f>
        <v>0</v>
      </c>
      <c r="D186" s="67">
        <f>'Office Minor'!D217</f>
        <v>0</v>
      </c>
      <c r="E186" s="67">
        <f>'Office Minor'!E217</f>
        <v>168981</v>
      </c>
      <c r="F186" s="67">
        <f>'Office Minor'!F217</f>
        <v>27036960</v>
      </c>
      <c r="G186" s="67">
        <f>'Office Minor'!G217</f>
        <v>3886572</v>
      </c>
      <c r="H186" s="67">
        <f>'Office Minor'!H217</f>
        <v>5</v>
      </c>
    </row>
    <row r="187" spans="1:8" s="389" customFormat="1" ht="16.5" customHeight="1">
      <c r="A187" s="118"/>
      <c r="B187" s="67" t="s">
        <v>74</v>
      </c>
      <c r="C187" s="67"/>
      <c r="D187" s="67"/>
      <c r="E187" s="67"/>
      <c r="F187" s="67"/>
      <c r="G187" s="67">
        <f>'Office Minor'!G218</f>
        <v>9492589</v>
      </c>
      <c r="H187" s="67"/>
    </row>
    <row r="188" spans="1:8" s="389" customFormat="1" ht="16.5" customHeight="1">
      <c r="A188" s="118"/>
      <c r="B188" s="67" t="s">
        <v>48</v>
      </c>
      <c r="C188" s="67"/>
      <c r="D188" s="67"/>
      <c r="E188" s="67"/>
      <c r="F188" s="67"/>
      <c r="G188" s="67">
        <f>'Office Minor'!G219</f>
        <v>13658448</v>
      </c>
      <c r="H188" s="67"/>
    </row>
    <row r="189" spans="1:8" s="389" customFormat="1" ht="16.5" customHeight="1">
      <c r="A189" s="956" t="s">
        <v>49</v>
      </c>
      <c r="B189" s="957"/>
      <c r="C189" s="256">
        <f aca="true" t="shared" si="9" ref="C189:H189">SUM(C183:C188)</f>
        <v>220</v>
      </c>
      <c r="D189" s="700">
        <f t="shared" si="9"/>
        <v>251.39</v>
      </c>
      <c r="E189" s="256">
        <f t="shared" si="9"/>
        <v>4619472</v>
      </c>
      <c r="F189" s="613">
        <f t="shared" si="9"/>
        <v>1743281110</v>
      </c>
      <c r="G189" s="613">
        <f t="shared" si="9"/>
        <v>153711982</v>
      </c>
      <c r="H189" s="612">
        <f t="shared" si="9"/>
        <v>35</v>
      </c>
    </row>
    <row r="190" spans="1:8" s="389" customFormat="1" ht="16.5" customHeight="1">
      <c r="A190" s="444"/>
      <c r="B190" s="444"/>
      <c r="C190" s="444"/>
      <c r="D190" s="444"/>
      <c r="E190" s="444"/>
      <c r="F190" s="444"/>
      <c r="G190" s="444"/>
      <c r="H190" s="444"/>
    </row>
    <row r="191" spans="1:8" s="389" customFormat="1" ht="16.5" customHeight="1">
      <c r="A191" s="882" t="s">
        <v>255</v>
      </c>
      <c r="B191" s="882"/>
      <c r="C191" s="882"/>
      <c r="D191" s="882"/>
      <c r="E191" s="882"/>
      <c r="F191" s="882"/>
      <c r="G191" s="882"/>
      <c r="H191" s="882"/>
    </row>
    <row r="192" spans="1:8" s="389" customFormat="1" ht="16.5" customHeight="1">
      <c r="A192" s="860" t="s">
        <v>183</v>
      </c>
      <c r="B192" s="860" t="s">
        <v>3</v>
      </c>
      <c r="C192" s="860" t="s">
        <v>4</v>
      </c>
      <c r="D192" s="699" t="s">
        <v>5</v>
      </c>
      <c r="E192" s="55" t="s">
        <v>6</v>
      </c>
      <c r="F192" s="54" t="s">
        <v>7</v>
      </c>
      <c r="G192" s="54" t="s">
        <v>8</v>
      </c>
      <c r="H192" s="55" t="s">
        <v>9</v>
      </c>
    </row>
    <row r="193" spans="1:8" s="389" customFormat="1" ht="16.5" customHeight="1">
      <c r="A193" s="861"/>
      <c r="B193" s="861"/>
      <c r="C193" s="863"/>
      <c r="D193" s="382" t="s">
        <v>77</v>
      </c>
      <c r="E193" s="382" t="s">
        <v>78</v>
      </c>
      <c r="F193" s="61" t="s">
        <v>79</v>
      </c>
      <c r="G193" s="61" t="s">
        <v>79</v>
      </c>
      <c r="H193" s="58" t="s">
        <v>12</v>
      </c>
    </row>
    <row r="194" spans="1:8" s="389" customFormat="1" ht="16.5" customHeight="1">
      <c r="A194" s="118">
        <v>1</v>
      </c>
      <c r="B194" s="67" t="s">
        <v>197</v>
      </c>
      <c r="C194" s="309">
        <f>'Office Minor'!C250</f>
        <v>104</v>
      </c>
      <c r="D194" s="309">
        <f>'Office Minor'!D250</f>
        <v>217.85</v>
      </c>
      <c r="E194" s="309">
        <f>'Office Minor'!E250</f>
        <v>160198</v>
      </c>
      <c r="F194" s="309">
        <f>'Office Minor'!F250</f>
        <v>36845540</v>
      </c>
      <c r="G194" s="309">
        <f>'Office Minor'!G250</f>
        <v>50392958</v>
      </c>
      <c r="H194" s="309">
        <f>'Office Minor'!H250</f>
        <v>360</v>
      </c>
    </row>
    <row r="195" spans="1:8" s="389" customFormat="1" ht="16.5" customHeight="1">
      <c r="A195" s="118">
        <v>2</v>
      </c>
      <c r="B195" s="67" t="s">
        <v>61</v>
      </c>
      <c r="C195" s="309">
        <f>'Office Minor'!C251</f>
        <v>2</v>
      </c>
      <c r="D195" s="309">
        <f>'Office Minor'!D251</f>
        <v>5.295</v>
      </c>
      <c r="E195" s="309">
        <f>'Office Minor'!E251</f>
        <v>0</v>
      </c>
      <c r="F195" s="309">
        <f>'Office Minor'!F251</f>
        <v>0</v>
      </c>
      <c r="G195" s="309">
        <f>'Office Minor'!G251</f>
        <v>272000</v>
      </c>
      <c r="H195" s="309">
        <f>'Office Minor'!H251</f>
        <v>0</v>
      </c>
    </row>
    <row r="196" spans="1:8" s="389" customFormat="1" ht="16.5" customHeight="1">
      <c r="A196" s="118">
        <v>3</v>
      </c>
      <c r="B196" s="301" t="s">
        <v>53</v>
      </c>
      <c r="C196" s="309">
        <f>'Office Minor'!C252</f>
        <v>0</v>
      </c>
      <c r="D196" s="309">
        <f>'Office Minor'!D252</f>
        <v>64.53</v>
      </c>
      <c r="E196" s="309">
        <f>'Office Minor'!E252</f>
        <v>235200</v>
      </c>
      <c r="F196" s="309">
        <f>'Office Minor'!F252</f>
        <v>58800000</v>
      </c>
      <c r="G196" s="309">
        <f>'Office Minor'!G252</f>
        <v>6874000</v>
      </c>
      <c r="H196" s="309">
        <f>'Office Minor'!H252</f>
        <v>0</v>
      </c>
    </row>
    <row r="197" spans="1:8" s="389" customFormat="1" ht="16.5" customHeight="1">
      <c r="A197" s="118">
        <v>4</v>
      </c>
      <c r="B197" s="301" t="s">
        <v>58</v>
      </c>
      <c r="C197" s="309">
        <f>'Office Minor'!C253</f>
        <v>0</v>
      </c>
      <c r="D197" s="309">
        <f>'Office Minor'!D253</f>
        <v>0</v>
      </c>
      <c r="E197" s="309">
        <f>'Office Minor'!E253</f>
        <v>0</v>
      </c>
      <c r="F197" s="309">
        <f>'Office Minor'!F253</f>
        <v>0</v>
      </c>
      <c r="G197" s="309">
        <f>'Office Minor'!G253</f>
        <v>10709450</v>
      </c>
      <c r="H197" s="309">
        <f>'Office Minor'!H253</f>
        <v>0</v>
      </c>
    </row>
    <row r="198" spans="1:8" s="389" customFormat="1" ht="16.5" customHeight="1">
      <c r="A198" s="118">
        <v>5</v>
      </c>
      <c r="B198" s="301" t="s">
        <v>39</v>
      </c>
      <c r="C198" s="309">
        <f>'Office Minor'!C254</f>
        <v>1</v>
      </c>
      <c r="D198" s="309">
        <f>'Office Minor'!D254</f>
        <v>99.39</v>
      </c>
      <c r="E198" s="309">
        <f>'Office Minor'!E254</f>
        <v>0</v>
      </c>
      <c r="F198" s="309">
        <f>'Office Minor'!F254</f>
        <v>0</v>
      </c>
      <c r="G198" s="309">
        <f>'Office Minor'!G254</f>
        <v>0</v>
      </c>
      <c r="H198" s="309">
        <f>'Office Minor'!H254</f>
        <v>0</v>
      </c>
    </row>
    <row r="199" spans="1:8" s="389" customFormat="1" ht="16.5" customHeight="1">
      <c r="A199" s="118">
        <v>6</v>
      </c>
      <c r="B199" s="301" t="s">
        <v>45</v>
      </c>
      <c r="C199" s="309">
        <f>'Office Minor'!C255</f>
        <v>4</v>
      </c>
      <c r="D199" s="309">
        <f>'Office Minor'!D255</f>
        <v>72.05</v>
      </c>
      <c r="E199" s="309">
        <f>'Office Minor'!E255</f>
        <v>0</v>
      </c>
      <c r="F199" s="309">
        <f>'Office Minor'!F255</f>
        <v>0</v>
      </c>
      <c r="G199" s="309">
        <f>'Office Minor'!G255</f>
        <v>0</v>
      </c>
      <c r="H199" s="309">
        <f>'Office Minor'!H255</f>
        <v>0</v>
      </c>
    </row>
    <row r="200" spans="1:8" s="389" customFormat="1" ht="16.5" customHeight="1">
      <c r="A200" s="118">
        <v>7</v>
      </c>
      <c r="B200" s="299" t="s">
        <v>43</v>
      </c>
      <c r="C200" s="309">
        <f>'Office Minor'!C256</f>
        <v>8</v>
      </c>
      <c r="D200" s="309">
        <f>'Office Minor'!D256</f>
        <v>165.15</v>
      </c>
      <c r="E200" s="309">
        <f>'Office Minor'!E256</f>
        <v>83460</v>
      </c>
      <c r="F200" s="309">
        <f>'Office Minor'!F256</f>
        <v>58422000</v>
      </c>
      <c r="G200" s="309">
        <f>'Office Minor'!G256</f>
        <v>6836150</v>
      </c>
      <c r="H200" s="309">
        <f>'Office Minor'!H256</f>
        <v>40</v>
      </c>
    </row>
    <row r="201" spans="1:8" s="389" customFormat="1" ht="16.5" customHeight="1">
      <c r="A201" s="118"/>
      <c r="B201" s="67" t="s">
        <v>74</v>
      </c>
      <c r="C201" s="309"/>
      <c r="D201" s="309"/>
      <c r="E201" s="309"/>
      <c r="F201" s="309"/>
      <c r="G201" s="309">
        <f>'Office Minor'!G257</f>
        <v>4275000</v>
      </c>
      <c r="H201" s="309"/>
    </row>
    <row r="202" spans="1:8" s="389" customFormat="1" ht="16.5" customHeight="1">
      <c r="A202" s="118"/>
      <c r="B202" s="67" t="s">
        <v>48</v>
      </c>
      <c r="C202" s="309"/>
      <c r="D202" s="309"/>
      <c r="E202" s="309"/>
      <c r="F202" s="309"/>
      <c r="G202" s="309">
        <f>'Office Minor'!G258</f>
        <v>6692094</v>
      </c>
      <c r="H202" s="309"/>
    </row>
    <row r="203" spans="1:8" s="389" customFormat="1" ht="16.5" customHeight="1">
      <c r="A203" s="956" t="s">
        <v>49</v>
      </c>
      <c r="B203" s="957"/>
      <c r="C203" s="55">
        <f aca="true" t="shared" si="10" ref="C203:H203">SUM(C194:C202)</f>
        <v>119</v>
      </c>
      <c r="D203" s="330">
        <f t="shared" si="10"/>
        <v>624.265</v>
      </c>
      <c r="E203" s="55">
        <f t="shared" si="10"/>
        <v>478858</v>
      </c>
      <c r="F203" s="55">
        <f t="shared" si="10"/>
        <v>154067540</v>
      </c>
      <c r="G203" s="55">
        <f t="shared" si="10"/>
        <v>86051652</v>
      </c>
      <c r="H203" s="55">
        <f t="shared" si="10"/>
        <v>400</v>
      </c>
    </row>
    <row r="204" spans="1:8" s="389" customFormat="1" ht="16.5" customHeight="1">
      <c r="A204" s="410"/>
      <c r="B204" s="410"/>
      <c r="C204" s="410"/>
      <c r="D204" s="410"/>
      <c r="E204" s="410"/>
      <c r="F204" s="410"/>
      <c r="G204" s="410"/>
      <c r="H204" s="410"/>
    </row>
    <row r="205" spans="1:8" s="389" customFormat="1" ht="16.5" customHeight="1">
      <c r="A205" s="882" t="s">
        <v>290</v>
      </c>
      <c r="B205" s="882"/>
      <c r="C205" s="882"/>
      <c r="D205" s="882"/>
      <c r="E205" s="882"/>
      <c r="F205" s="882"/>
      <c r="G205" s="882"/>
      <c r="H205" s="882"/>
    </row>
    <row r="206" spans="1:8" s="389" customFormat="1" ht="16.5" customHeight="1">
      <c r="A206" s="860" t="s">
        <v>183</v>
      </c>
      <c r="B206" s="860" t="s">
        <v>3</v>
      </c>
      <c r="C206" s="860" t="s">
        <v>4</v>
      </c>
      <c r="D206" s="699" t="s">
        <v>5</v>
      </c>
      <c r="E206" s="55" t="s">
        <v>6</v>
      </c>
      <c r="F206" s="54" t="s">
        <v>7</v>
      </c>
      <c r="G206" s="54" t="s">
        <v>8</v>
      </c>
      <c r="H206" s="55" t="s">
        <v>9</v>
      </c>
    </row>
    <row r="207" spans="1:8" s="389" customFormat="1" ht="16.5" customHeight="1">
      <c r="A207" s="861"/>
      <c r="B207" s="861"/>
      <c r="C207" s="861"/>
      <c r="D207" s="378" t="s">
        <v>77</v>
      </c>
      <c r="E207" s="378" t="s">
        <v>78</v>
      </c>
      <c r="F207" s="57" t="s">
        <v>79</v>
      </c>
      <c r="G207" s="57" t="s">
        <v>79</v>
      </c>
      <c r="H207" s="59" t="s">
        <v>12</v>
      </c>
    </row>
    <row r="208" spans="1:8" s="389" customFormat="1" ht="16.5" customHeight="1">
      <c r="A208" s="121">
        <v>1</v>
      </c>
      <c r="B208" s="67" t="s">
        <v>198</v>
      </c>
      <c r="C208" s="192">
        <f>'Office Minor'!C264</f>
        <v>140</v>
      </c>
      <c r="D208" s="192">
        <f>'Office Minor'!D264</f>
        <v>1691.73</v>
      </c>
      <c r="E208" s="192">
        <f>'Office Minor'!E264</f>
        <v>233914</v>
      </c>
      <c r="F208" s="192">
        <f>'Office Minor'!F264</f>
        <v>175435500</v>
      </c>
      <c r="G208" s="192">
        <f>'Office Minor'!G264</f>
        <v>146332131</v>
      </c>
      <c r="H208" s="192">
        <f>'Office Minor'!H264</f>
        <v>750</v>
      </c>
    </row>
    <row r="209" spans="1:8" s="389" customFormat="1" ht="16.5" customHeight="1">
      <c r="A209" s="121">
        <v>2</v>
      </c>
      <c r="B209" s="67" t="s">
        <v>62</v>
      </c>
      <c r="C209" s="192">
        <f>'Office Minor'!C265</f>
        <v>27</v>
      </c>
      <c r="D209" s="192">
        <f>'Office Minor'!D265</f>
        <v>169.73</v>
      </c>
      <c r="E209" s="192">
        <f>'Office Minor'!E265</f>
        <v>113896</v>
      </c>
      <c r="F209" s="192">
        <f>'Office Minor'!F265</f>
        <v>14237000</v>
      </c>
      <c r="G209" s="192">
        <f>'Office Minor'!G265</f>
        <v>292802</v>
      </c>
      <c r="H209" s="192">
        <f>'Office Minor'!H265</f>
        <v>150</v>
      </c>
    </row>
    <row r="210" spans="1:8" s="389" customFormat="1" ht="16.5" customHeight="1">
      <c r="A210" s="121">
        <v>3</v>
      </c>
      <c r="B210" s="67" t="s">
        <v>53</v>
      </c>
      <c r="C210" s="192">
        <f>'Office Minor'!C266</f>
        <v>0</v>
      </c>
      <c r="D210" s="192">
        <f>'Office Minor'!D266</f>
        <v>0</v>
      </c>
      <c r="E210" s="192">
        <f>'Office Minor'!E266</f>
        <v>1062600</v>
      </c>
      <c r="F210" s="192">
        <f>'Office Minor'!F266</f>
        <v>850080000</v>
      </c>
      <c r="G210" s="192">
        <f>'Office Minor'!G266</f>
        <v>27752870</v>
      </c>
      <c r="H210" s="192">
        <f>'Office Minor'!H266</f>
        <v>800</v>
      </c>
    </row>
    <row r="211" spans="1:8" s="389" customFormat="1" ht="16.5" customHeight="1">
      <c r="A211" s="121">
        <v>4</v>
      </c>
      <c r="B211" s="67" t="s">
        <v>58</v>
      </c>
      <c r="C211" s="192">
        <f>'Office Minor'!C267</f>
        <v>0</v>
      </c>
      <c r="D211" s="192">
        <f>'Office Minor'!D267</f>
        <v>0</v>
      </c>
      <c r="E211" s="192">
        <f>'Office Minor'!E267</f>
        <v>0</v>
      </c>
      <c r="F211" s="192">
        <f>'Office Minor'!F267</f>
        <v>0</v>
      </c>
      <c r="G211" s="192">
        <f>'Office Minor'!G267</f>
        <v>797363</v>
      </c>
      <c r="H211" s="192">
        <f>'Office Minor'!H267</f>
        <v>0</v>
      </c>
    </row>
    <row r="212" spans="1:8" s="389" customFormat="1" ht="16.5" customHeight="1">
      <c r="A212" s="315"/>
      <c r="B212" s="67" t="s">
        <v>74</v>
      </c>
      <c r="C212" s="192"/>
      <c r="D212" s="192"/>
      <c r="E212" s="192"/>
      <c r="F212" s="192"/>
      <c r="G212" s="192">
        <f>'Office Minor'!G268</f>
        <v>32622624</v>
      </c>
      <c r="H212" s="192"/>
    </row>
    <row r="213" spans="1:8" s="389" customFormat="1" ht="16.5" customHeight="1">
      <c r="A213" s="315"/>
      <c r="B213" s="67" t="s">
        <v>48</v>
      </c>
      <c r="C213" s="192"/>
      <c r="D213" s="192"/>
      <c r="E213" s="192"/>
      <c r="F213" s="192"/>
      <c r="G213" s="192">
        <f>'Office Minor'!G269</f>
        <v>19422210</v>
      </c>
      <c r="H213" s="192"/>
    </row>
    <row r="214" spans="1:8" s="389" customFormat="1" ht="16.5" customHeight="1">
      <c r="A214" s="956" t="s">
        <v>49</v>
      </c>
      <c r="B214" s="957"/>
      <c r="C214" s="617">
        <f aca="true" t="shared" si="11" ref="C214:H214">SUM(C208:C213)</f>
        <v>167</v>
      </c>
      <c r="D214" s="618">
        <f t="shared" si="11"/>
        <v>1861.46</v>
      </c>
      <c r="E214" s="617">
        <f t="shared" si="11"/>
        <v>1410410</v>
      </c>
      <c r="F214" s="614">
        <f t="shared" si="11"/>
        <v>1039752500</v>
      </c>
      <c r="G214" s="614">
        <f t="shared" si="11"/>
        <v>227220000</v>
      </c>
      <c r="H214" s="331">
        <f t="shared" si="11"/>
        <v>1700</v>
      </c>
    </row>
    <row r="215" spans="1:8" s="389" customFormat="1" ht="16.5" customHeight="1">
      <c r="A215" s="410"/>
      <c r="B215" s="410"/>
      <c r="C215" s="410"/>
      <c r="D215" s="410"/>
      <c r="E215" s="410"/>
      <c r="F215" s="410"/>
      <c r="G215" s="410"/>
      <c r="H215" s="410"/>
    </row>
    <row r="216" spans="1:8" s="389" customFormat="1" ht="16.5" customHeight="1">
      <c r="A216" s="882" t="s">
        <v>256</v>
      </c>
      <c r="B216" s="882"/>
      <c r="C216" s="882"/>
      <c r="D216" s="882"/>
      <c r="E216" s="882"/>
      <c r="F216" s="882"/>
      <c r="G216" s="882"/>
      <c r="H216" s="882"/>
    </row>
    <row r="217" spans="1:8" s="389" customFormat="1" ht="16.5" customHeight="1">
      <c r="A217" s="860" t="s">
        <v>183</v>
      </c>
      <c r="B217" s="860" t="s">
        <v>3</v>
      </c>
      <c r="C217" s="860" t="s">
        <v>4</v>
      </c>
      <c r="D217" s="699" t="s">
        <v>5</v>
      </c>
      <c r="E217" s="55" t="s">
        <v>6</v>
      </c>
      <c r="F217" s="54" t="s">
        <v>7</v>
      </c>
      <c r="G217" s="54" t="s">
        <v>8</v>
      </c>
      <c r="H217" s="55" t="s">
        <v>9</v>
      </c>
    </row>
    <row r="218" spans="1:8" s="389" customFormat="1" ht="16.5" customHeight="1">
      <c r="A218" s="861"/>
      <c r="B218" s="861"/>
      <c r="C218" s="861"/>
      <c r="D218" s="378" t="s">
        <v>77</v>
      </c>
      <c r="E218" s="378" t="s">
        <v>78</v>
      </c>
      <c r="F218" s="57" t="s">
        <v>79</v>
      </c>
      <c r="G218" s="57" t="s">
        <v>79</v>
      </c>
      <c r="H218" s="59" t="s">
        <v>12</v>
      </c>
    </row>
    <row r="219" spans="1:8" s="389" customFormat="1" ht="16.5" customHeight="1">
      <c r="A219" s="194">
        <v>1</v>
      </c>
      <c r="B219" s="67" t="s">
        <v>71</v>
      </c>
      <c r="C219" s="192">
        <f>'Office Minor'!C275</f>
        <v>105</v>
      </c>
      <c r="D219" s="192">
        <f>'Office Minor'!D275</f>
        <v>134.4084</v>
      </c>
      <c r="E219" s="192">
        <f>'Office Minor'!E275</f>
        <v>429574.87</v>
      </c>
      <c r="F219" s="192">
        <f>'Office Minor'!F275</f>
        <v>644362306</v>
      </c>
      <c r="G219" s="192">
        <f>'Office Minor'!G275</f>
        <v>103097969</v>
      </c>
      <c r="H219" s="192">
        <f>'Office Minor'!H275</f>
        <v>1050</v>
      </c>
    </row>
    <row r="220" spans="1:8" s="389" customFormat="1" ht="16.5" customHeight="1">
      <c r="A220" s="118">
        <f>+A219+1</f>
        <v>2</v>
      </c>
      <c r="B220" s="67" t="s">
        <v>62</v>
      </c>
      <c r="C220" s="192">
        <f>'Office Minor'!C276</f>
        <v>12</v>
      </c>
      <c r="D220" s="192">
        <f>'Office Minor'!D276</f>
        <v>12.28</v>
      </c>
      <c r="E220" s="192">
        <f>'Office Minor'!E276</f>
        <v>139231.57</v>
      </c>
      <c r="F220" s="192">
        <f>'Office Minor'!F276</f>
        <v>20884734.78</v>
      </c>
      <c r="G220" s="192">
        <f>'Office Minor'!G276</f>
        <v>3202326</v>
      </c>
      <c r="H220" s="192">
        <f>'Office Minor'!H276</f>
        <v>85</v>
      </c>
    </row>
    <row r="221" spans="1:8" s="389" customFormat="1" ht="16.5" customHeight="1">
      <c r="A221" s="194">
        <v>3</v>
      </c>
      <c r="B221" s="67" t="s">
        <v>61</v>
      </c>
      <c r="C221" s="192">
        <v>19</v>
      </c>
      <c r="D221" s="192">
        <v>19</v>
      </c>
      <c r="E221" s="192">
        <v>41021</v>
      </c>
      <c r="F221" s="192">
        <v>49225200</v>
      </c>
      <c r="G221" s="192">
        <v>3749440</v>
      </c>
      <c r="H221" s="192">
        <v>320</v>
      </c>
    </row>
    <row r="222" spans="1:8" s="389" customFormat="1" ht="16.5" customHeight="1">
      <c r="A222" s="194">
        <v>4</v>
      </c>
      <c r="B222" s="67" t="s">
        <v>187</v>
      </c>
      <c r="C222" s="192">
        <f>'Office Minor'!C277+'Office Minor'!C607</f>
        <v>0</v>
      </c>
      <c r="D222" s="192">
        <f>'Office Minor'!D277+'Office Minor'!D607</f>
        <v>0</v>
      </c>
      <c r="E222" s="192">
        <f>'Office Minor'!E277+'Office Minor'!E607</f>
        <v>24326.78</v>
      </c>
      <c r="F222" s="192">
        <f>'Office Minor'!F277+'Office Minor'!F607</f>
        <v>19360626.09</v>
      </c>
      <c r="G222" s="192">
        <f>'Office Minor'!G277+'Office Minor'!G607</f>
        <v>570652</v>
      </c>
      <c r="H222" s="192">
        <f>'Office Minor'!H277+'Office Minor'!H607</f>
        <v>27</v>
      </c>
    </row>
    <row r="223" spans="1:8" s="389" customFormat="1" ht="16.5" customHeight="1">
      <c r="A223" s="118">
        <v>5</v>
      </c>
      <c r="B223" s="301" t="s">
        <v>26</v>
      </c>
      <c r="C223" s="192">
        <f>'Office Minor'!C278</f>
        <v>0</v>
      </c>
      <c r="D223" s="192">
        <f>'Office Minor'!D278</f>
        <v>0</v>
      </c>
      <c r="E223" s="192">
        <v>5575</v>
      </c>
      <c r="F223" s="192">
        <v>3902500</v>
      </c>
      <c r="G223" s="192">
        <v>503750</v>
      </c>
      <c r="H223" s="192">
        <v>0</v>
      </c>
    </row>
    <row r="224" spans="1:8" s="389" customFormat="1" ht="16.5" customHeight="1">
      <c r="A224" s="194">
        <v>6</v>
      </c>
      <c r="B224" s="301" t="s">
        <v>53</v>
      </c>
      <c r="C224" s="192">
        <f>'Office Minor'!C279</f>
        <v>0</v>
      </c>
      <c r="D224" s="192">
        <f>'Office Minor'!D279</f>
        <v>0</v>
      </c>
      <c r="E224" s="192">
        <f>'Office Minor'!E279</f>
        <v>43865.4</v>
      </c>
      <c r="F224" s="192">
        <f>'Office Minor'!F279</f>
        <v>24125750</v>
      </c>
      <c r="G224" s="192">
        <f>'Office Minor'!G279</f>
        <v>1096635</v>
      </c>
      <c r="H224" s="192">
        <f>'Office Minor'!H279</f>
        <v>0</v>
      </c>
    </row>
    <row r="225" spans="1:8" s="389" customFormat="1" ht="16.5" customHeight="1">
      <c r="A225" s="194">
        <v>7</v>
      </c>
      <c r="B225" s="295" t="s">
        <v>45</v>
      </c>
      <c r="C225" s="192">
        <v>30</v>
      </c>
      <c r="D225" s="192">
        <v>1019.2911</v>
      </c>
      <c r="E225" s="192">
        <v>96537.6</v>
      </c>
      <c r="F225" s="192">
        <v>44708000</v>
      </c>
      <c r="G225" s="192">
        <v>10427723</v>
      </c>
      <c r="H225" s="192">
        <v>230</v>
      </c>
    </row>
    <row r="226" spans="1:8" s="389" customFormat="1" ht="16.5" customHeight="1">
      <c r="A226" s="118"/>
      <c r="B226" s="301" t="s">
        <v>74</v>
      </c>
      <c r="C226" s="192"/>
      <c r="D226" s="192"/>
      <c r="E226" s="192"/>
      <c r="F226" s="192"/>
      <c r="G226" s="192">
        <v>30834000</v>
      </c>
      <c r="H226" s="192"/>
    </row>
    <row r="227" spans="1:8" s="389" customFormat="1" ht="16.5" customHeight="1">
      <c r="A227" s="118"/>
      <c r="B227" s="67" t="s">
        <v>48</v>
      </c>
      <c r="C227" s="192"/>
      <c r="D227" s="192"/>
      <c r="E227" s="192"/>
      <c r="F227" s="192"/>
      <c r="G227" s="192">
        <v>55329154</v>
      </c>
      <c r="H227" s="192"/>
    </row>
    <row r="228" spans="1:8" s="389" customFormat="1" ht="16.5" customHeight="1">
      <c r="A228" s="956" t="s">
        <v>49</v>
      </c>
      <c r="B228" s="957"/>
      <c r="C228" s="617">
        <f>SUM(C219:C227)</f>
        <v>166</v>
      </c>
      <c r="D228" s="617">
        <f>SUM(D219:D227)</f>
        <v>1184.9795</v>
      </c>
      <c r="E228" s="617">
        <f>SUM(E219:E227)</f>
        <v>780132.22</v>
      </c>
      <c r="F228" s="617">
        <f>SUM(F219:F227)</f>
        <v>806569116.87</v>
      </c>
      <c r="G228" s="617">
        <f>SUM(G219:G227)</f>
        <v>208811649</v>
      </c>
      <c r="H228" s="617">
        <f>SUM(H219:H227)</f>
        <v>1712</v>
      </c>
    </row>
    <row r="229" spans="1:8" s="389" customFormat="1" ht="16.5" customHeight="1">
      <c r="A229" s="444"/>
      <c r="B229" s="444"/>
      <c r="C229" s="444"/>
      <c r="D229" s="444"/>
      <c r="E229" s="444"/>
      <c r="F229" s="444"/>
      <c r="G229" s="444"/>
      <c r="H229" s="444"/>
    </row>
    <row r="230" spans="1:8" s="389" customFormat="1" ht="16.5" customHeight="1">
      <c r="A230" s="882" t="s">
        <v>257</v>
      </c>
      <c r="B230" s="882"/>
      <c r="C230" s="882"/>
      <c r="D230" s="882"/>
      <c r="E230" s="882"/>
      <c r="F230" s="882"/>
      <c r="G230" s="882"/>
      <c r="H230" s="882"/>
    </row>
    <row r="231" spans="1:8" s="389" customFormat="1" ht="16.5" customHeight="1">
      <c r="A231" s="860" t="s">
        <v>183</v>
      </c>
      <c r="B231" s="860" t="s">
        <v>3</v>
      </c>
      <c r="C231" s="860" t="s">
        <v>4</v>
      </c>
      <c r="D231" s="699" t="s">
        <v>5</v>
      </c>
      <c r="E231" s="55" t="s">
        <v>6</v>
      </c>
      <c r="F231" s="54" t="s">
        <v>7</v>
      </c>
      <c r="G231" s="54" t="s">
        <v>8</v>
      </c>
      <c r="H231" s="55" t="s">
        <v>9</v>
      </c>
    </row>
    <row r="232" spans="1:8" s="389" customFormat="1" ht="16.5" customHeight="1">
      <c r="A232" s="861"/>
      <c r="B232" s="861"/>
      <c r="C232" s="861"/>
      <c r="D232" s="378" t="s">
        <v>77</v>
      </c>
      <c r="E232" s="378" t="s">
        <v>78</v>
      </c>
      <c r="F232" s="57" t="s">
        <v>79</v>
      </c>
      <c r="G232" s="57" t="s">
        <v>79</v>
      </c>
      <c r="H232" s="59" t="s">
        <v>12</v>
      </c>
    </row>
    <row r="233" spans="1:8" s="389" customFormat="1" ht="16.5" customHeight="1">
      <c r="A233" s="118">
        <v>1</v>
      </c>
      <c r="B233" s="67" t="s">
        <v>53</v>
      </c>
      <c r="C233" s="67">
        <f>'Office Minor'!C301</f>
        <v>0</v>
      </c>
      <c r="D233" s="67">
        <f>'Office Minor'!D301</f>
        <v>0</v>
      </c>
      <c r="E233" s="67">
        <f>'Office Minor'!E301</f>
        <v>4484025</v>
      </c>
      <c r="F233" s="67">
        <f>'Office Minor'!F301</f>
        <v>3833841375</v>
      </c>
      <c r="G233" s="67">
        <f>'Office Minor'!G301</f>
        <v>139125639</v>
      </c>
      <c r="H233" s="67">
        <f>'Office Minor'!H301</f>
        <v>12</v>
      </c>
    </row>
    <row r="234" spans="1:8" s="389" customFormat="1" ht="16.5" customHeight="1">
      <c r="A234" s="118">
        <v>2</v>
      </c>
      <c r="B234" s="67" t="s">
        <v>69</v>
      </c>
      <c r="C234" s="67">
        <f>'Office Minor'!C302</f>
        <v>0</v>
      </c>
      <c r="D234" s="67">
        <f>'Office Minor'!D302</f>
        <v>0</v>
      </c>
      <c r="E234" s="67">
        <f>'Office Minor'!E302</f>
        <v>0</v>
      </c>
      <c r="F234" s="67">
        <f>'Office Minor'!F302</f>
        <v>0</v>
      </c>
      <c r="G234" s="67">
        <f>'Office Minor'!G302</f>
        <v>0</v>
      </c>
      <c r="H234" s="67">
        <f>'Office Minor'!H302</f>
        <v>0</v>
      </c>
    </row>
    <row r="235" spans="1:8" s="389" customFormat="1" ht="16.5" customHeight="1">
      <c r="A235" s="118">
        <v>3</v>
      </c>
      <c r="B235" s="299" t="s">
        <v>30</v>
      </c>
      <c r="C235" s="67">
        <f>'Office Minor'!C303</f>
        <v>5</v>
      </c>
      <c r="D235" s="67">
        <f>'Office Minor'!D303</f>
        <v>2923.38</v>
      </c>
      <c r="E235" s="67">
        <f>'Office Minor'!E303</f>
        <v>0</v>
      </c>
      <c r="F235" s="67">
        <f>'Office Minor'!F303</f>
        <v>0</v>
      </c>
      <c r="G235" s="67">
        <f>'Office Minor'!G303</f>
        <v>7596892</v>
      </c>
      <c r="H235" s="67">
        <f>'Office Minor'!H303</f>
        <v>0</v>
      </c>
    </row>
    <row r="236" spans="1:8" s="389" customFormat="1" ht="16.5" customHeight="1">
      <c r="A236" s="118"/>
      <c r="B236" s="67" t="s">
        <v>74</v>
      </c>
      <c r="C236" s="67"/>
      <c r="D236" s="67"/>
      <c r="E236" s="67"/>
      <c r="F236" s="67"/>
      <c r="G236" s="67">
        <f>'Office Minor'!G304</f>
        <v>9808388</v>
      </c>
      <c r="H236" s="67"/>
    </row>
    <row r="237" spans="1:8" s="389" customFormat="1" ht="16.5" customHeight="1">
      <c r="A237" s="118"/>
      <c r="B237" s="67" t="s">
        <v>48</v>
      </c>
      <c r="C237" s="67"/>
      <c r="D237" s="67"/>
      <c r="E237" s="67"/>
      <c r="F237" s="67"/>
      <c r="G237" s="67">
        <f>'Office Minor'!G305</f>
        <v>1652188</v>
      </c>
      <c r="H237" s="67"/>
    </row>
    <row r="238" spans="1:8" s="389" customFormat="1" ht="16.5" customHeight="1">
      <c r="A238" s="956" t="s">
        <v>49</v>
      </c>
      <c r="B238" s="957"/>
      <c r="C238" s="709">
        <f aca="true" t="shared" si="12" ref="C238:H238">SUM(C232:C237)</f>
        <v>5</v>
      </c>
      <c r="D238" s="710">
        <f t="shared" si="12"/>
        <v>2923.38</v>
      </c>
      <c r="E238" s="709">
        <f t="shared" si="12"/>
        <v>4484025</v>
      </c>
      <c r="F238" s="709">
        <f t="shared" si="12"/>
        <v>3833841375</v>
      </c>
      <c r="G238" s="709">
        <f t="shared" si="12"/>
        <v>158183107</v>
      </c>
      <c r="H238" s="709">
        <f t="shared" si="12"/>
        <v>12</v>
      </c>
    </row>
    <row r="239" spans="1:8" s="389" customFormat="1" ht="16.5" customHeight="1">
      <c r="A239" s="987"/>
      <c r="B239" s="987"/>
      <c r="C239" s="711"/>
      <c r="D239" s="711"/>
      <c r="E239" s="712"/>
      <c r="F239" s="713"/>
      <c r="G239" s="713"/>
      <c r="H239" s="713"/>
    </row>
    <row r="240" spans="1:8" s="389" customFormat="1" ht="16.5" customHeight="1">
      <c r="A240" s="444"/>
      <c r="B240" s="444"/>
      <c r="C240" s="444"/>
      <c r="D240" s="444"/>
      <c r="E240" s="444"/>
      <c r="F240" s="444"/>
      <c r="G240" s="444"/>
      <c r="H240" s="444"/>
    </row>
    <row r="241" spans="1:8" s="389" customFormat="1" ht="16.5" customHeight="1">
      <c r="A241" s="882" t="s">
        <v>260</v>
      </c>
      <c r="B241" s="882"/>
      <c r="C241" s="882"/>
      <c r="D241" s="882"/>
      <c r="E241" s="882"/>
      <c r="F241" s="882"/>
      <c r="G241" s="882"/>
      <c r="H241" s="882"/>
    </row>
    <row r="242" spans="1:8" s="389" customFormat="1" ht="16.5" customHeight="1">
      <c r="A242" s="860" t="s">
        <v>183</v>
      </c>
      <c r="B242" s="860" t="s">
        <v>3</v>
      </c>
      <c r="C242" s="860" t="s">
        <v>4</v>
      </c>
      <c r="D242" s="699" t="s">
        <v>5</v>
      </c>
      <c r="E242" s="55" t="s">
        <v>6</v>
      </c>
      <c r="F242" s="54" t="s">
        <v>7</v>
      </c>
      <c r="G242" s="54" t="s">
        <v>8</v>
      </c>
      <c r="H242" s="55" t="s">
        <v>9</v>
      </c>
    </row>
    <row r="243" spans="1:8" s="389" customFormat="1" ht="16.5" customHeight="1">
      <c r="A243" s="861"/>
      <c r="B243" s="861"/>
      <c r="C243" s="861"/>
      <c r="D243" s="382" t="s">
        <v>77</v>
      </c>
      <c r="E243" s="382" t="s">
        <v>78</v>
      </c>
      <c r="F243" s="61" t="s">
        <v>79</v>
      </c>
      <c r="G243" s="61" t="s">
        <v>79</v>
      </c>
      <c r="H243" s="58" t="s">
        <v>12</v>
      </c>
    </row>
    <row r="244" spans="1:8" s="389" customFormat="1" ht="16.5" customHeight="1">
      <c r="A244" s="118">
        <v>1</v>
      </c>
      <c r="B244" s="67" t="s">
        <v>57</v>
      </c>
      <c r="C244" s="67">
        <f>'Office Minor'!C311</f>
        <v>112</v>
      </c>
      <c r="D244" s="67">
        <f>'Office Minor'!D311</f>
        <v>305.5</v>
      </c>
      <c r="E244" s="67">
        <f>'Office Minor'!E311</f>
        <v>255326</v>
      </c>
      <c r="F244" s="67">
        <f>'Office Minor'!F311</f>
        <v>891093200</v>
      </c>
      <c r="G244" s="67">
        <f>'Office Minor'!G311</f>
        <v>70947000</v>
      </c>
      <c r="H244" s="67">
        <f>'Office Minor'!H311</f>
        <v>720</v>
      </c>
    </row>
    <row r="245" spans="1:8" s="389" customFormat="1" ht="16.5" customHeight="1">
      <c r="A245" s="118">
        <v>2</v>
      </c>
      <c r="B245" s="67" t="s">
        <v>61</v>
      </c>
      <c r="C245" s="67">
        <f>'Office Minor'!C312</f>
        <v>58</v>
      </c>
      <c r="D245" s="67">
        <f>'Office Minor'!D312</f>
        <v>206.3</v>
      </c>
      <c r="E245" s="67">
        <f>'Office Minor'!E312</f>
        <v>39564.725</v>
      </c>
      <c r="F245" s="67">
        <f>'Office Minor'!F312</f>
        <v>35608252.5</v>
      </c>
      <c r="G245" s="67">
        <f>'Office Minor'!G312</f>
        <v>18893001</v>
      </c>
      <c r="H245" s="67">
        <f>'Office Minor'!H312</f>
        <v>270</v>
      </c>
    </row>
    <row r="246" spans="1:8" s="389" customFormat="1" ht="16.5" customHeight="1">
      <c r="A246" s="118">
        <v>3</v>
      </c>
      <c r="B246" s="67" t="s">
        <v>143</v>
      </c>
      <c r="C246" s="67">
        <f>'Office Minor'!C313</f>
        <v>346</v>
      </c>
      <c r="D246" s="67">
        <f>'Office Minor'!D313</f>
        <v>350</v>
      </c>
      <c r="E246" s="67">
        <f>'Office Minor'!E313</f>
        <v>192959.52</v>
      </c>
      <c r="F246" s="67">
        <f>'Office Minor'!F313</f>
        <v>96479760</v>
      </c>
      <c r="G246" s="67">
        <f>'Office Minor'!G313</f>
        <v>37427000</v>
      </c>
      <c r="H246" s="67">
        <f>'Office Minor'!H313</f>
        <v>2650</v>
      </c>
    </row>
    <row r="247" spans="1:8" s="389" customFormat="1" ht="16.5" customHeight="1">
      <c r="A247" s="118">
        <v>4</v>
      </c>
      <c r="B247" s="299" t="s">
        <v>30</v>
      </c>
      <c r="C247" s="67">
        <f>'Office Minor'!C314</f>
        <v>3</v>
      </c>
      <c r="D247" s="67">
        <f>'Office Minor'!D314</f>
        <v>922.476</v>
      </c>
      <c r="E247" s="67">
        <f>'Office Minor'!E314</f>
        <v>163670.1</v>
      </c>
      <c r="F247" s="67">
        <f>'Office Minor'!F314</f>
        <v>122752575</v>
      </c>
      <c r="G247" s="67">
        <f>'Office Minor'!G314</f>
        <v>21599000</v>
      </c>
      <c r="H247" s="67">
        <f>'Office Minor'!H314</f>
        <v>80</v>
      </c>
    </row>
    <row r="248" spans="1:8" s="389" customFormat="1" ht="16.5" customHeight="1">
      <c r="A248" s="118">
        <v>5</v>
      </c>
      <c r="B248" s="299" t="s">
        <v>26</v>
      </c>
      <c r="C248" s="67">
        <f>'Office Minor'!C315</f>
        <v>1</v>
      </c>
      <c r="D248" s="67">
        <f>'Office Minor'!D315</f>
        <v>32.37</v>
      </c>
      <c r="E248" s="67">
        <f>'Office Minor'!E315</f>
        <v>28.2</v>
      </c>
      <c r="F248" s="67">
        <f>'Office Minor'!F315</f>
        <v>18330</v>
      </c>
      <c r="G248" s="67">
        <f>'Office Minor'!G315</f>
        <v>67000</v>
      </c>
      <c r="H248" s="67">
        <f>'Office Minor'!H315</f>
        <v>10</v>
      </c>
    </row>
    <row r="249" spans="1:8" s="389" customFormat="1" ht="16.5" customHeight="1">
      <c r="A249" s="118">
        <v>6</v>
      </c>
      <c r="B249" s="67" t="s">
        <v>355</v>
      </c>
      <c r="C249" s="67">
        <f>'Office Minor'!C316</f>
        <v>3</v>
      </c>
      <c r="D249" s="67">
        <f>'Office Minor'!D316</f>
        <v>14.75</v>
      </c>
      <c r="E249" s="67">
        <f>'Office Minor'!E316</f>
        <v>209.98</v>
      </c>
      <c r="F249" s="67">
        <f>'Office Minor'!F316</f>
        <v>83992</v>
      </c>
      <c r="G249" s="67">
        <f>'Office Minor'!G316</f>
        <v>9000</v>
      </c>
      <c r="H249" s="67">
        <f>'Office Minor'!H316</f>
        <v>5</v>
      </c>
    </row>
    <row r="250" spans="1:8" s="389" customFormat="1" ht="16.5" customHeight="1">
      <c r="A250" s="118">
        <v>7</v>
      </c>
      <c r="B250" s="67" t="s">
        <v>316</v>
      </c>
      <c r="C250" s="67">
        <f>'Office Minor'!C317</f>
        <v>1</v>
      </c>
      <c r="D250" s="67">
        <f>'Office Minor'!D317</f>
        <v>4.5</v>
      </c>
      <c r="E250" s="67">
        <f>'Office Minor'!E317</f>
        <v>0</v>
      </c>
      <c r="F250" s="67">
        <f>'Office Minor'!F317</f>
        <v>0</v>
      </c>
      <c r="G250" s="67">
        <f>'Office Minor'!G317</f>
        <v>13000</v>
      </c>
      <c r="H250" s="67">
        <f>'Office Minor'!H317</f>
        <v>0</v>
      </c>
    </row>
    <row r="251" spans="1:8" s="389" customFormat="1" ht="16.5" customHeight="1">
      <c r="A251" s="118">
        <v>8</v>
      </c>
      <c r="B251" s="67" t="s">
        <v>62</v>
      </c>
      <c r="C251" s="67">
        <f>'Office Minor'!C318</f>
        <v>38</v>
      </c>
      <c r="D251" s="67">
        <f>'Office Minor'!D318</f>
        <v>40</v>
      </c>
      <c r="E251" s="67">
        <f>'Office Minor'!E318</f>
        <v>539913.91</v>
      </c>
      <c r="F251" s="67">
        <f>'Office Minor'!F318</f>
        <v>12892608.3</v>
      </c>
      <c r="G251" s="67">
        <f>'Office Minor'!G318</f>
        <v>10108200</v>
      </c>
      <c r="H251" s="67">
        <f>'Office Minor'!H318</f>
        <v>140</v>
      </c>
    </row>
    <row r="252" spans="1:8" s="389" customFormat="1" ht="16.5" customHeight="1">
      <c r="A252" s="118">
        <v>9</v>
      </c>
      <c r="B252" s="67" t="s">
        <v>22</v>
      </c>
      <c r="C252" s="67">
        <f>'Office Minor'!C319</f>
        <v>2</v>
      </c>
      <c r="D252" s="67">
        <f>'Office Minor'!D319</f>
        <v>9</v>
      </c>
      <c r="E252" s="67">
        <f>'Office Minor'!E319</f>
        <v>0</v>
      </c>
      <c r="F252" s="67">
        <f>'Office Minor'!F319</f>
        <v>0</v>
      </c>
      <c r="G252" s="67">
        <f>'Office Minor'!G319</f>
        <v>0</v>
      </c>
      <c r="H252" s="67">
        <f>'Office Minor'!H319</f>
        <v>0</v>
      </c>
    </row>
    <row r="253" spans="1:8" s="389" customFormat="1" ht="16.5" customHeight="1">
      <c r="A253" s="118">
        <v>10</v>
      </c>
      <c r="B253" s="67" t="s">
        <v>58</v>
      </c>
      <c r="C253" s="67">
        <f>'Office Minor'!C320</f>
        <v>0</v>
      </c>
      <c r="D253" s="67">
        <f>'Office Minor'!D320</f>
        <v>72</v>
      </c>
      <c r="E253" s="67">
        <f>'Office Minor'!E320</f>
        <v>117400</v>
      </c>
      <c r="F253" s="67">
        <f>'Office Minor'!F320</f>
        <v>17610000</v>
      </c>
      <c r="G253" s="67">
        <f>'Office Minor'!G320</f>
        <v>3225000</v>
      </c>
      <c r="H253" s="67">
        <f>'Office Minor'!H320</f>
        <v>30</v>
      </c>
    </row>
    <row r="254" spans="1:8" s="389" customFormat="1" ht="16.5" customHeight="1">
      <c r="A254" s="118">
        <v>11</v>
      </c>
      <c r="B254" s="67" t="s">
        <v>53</v>
      </c>
      <c r="C254" s="67">
        <f>'Office Minor'!C321</f>
        <v>0</v>
      </c>
      <c r="D254" s="67">
        <f>'Office Minor'!D321</f>
        <v>40</v>
      </c>
      <c r="E254" s="67">
        <f>'Office Minor'!E321</f>
        <v>0</v>
      </c>
      <c r="F254" s="67">
        <f>'Office Minor'!F321</f>
        <v>0</v>
      </c>
      <c r="G254" s="67">
        <f>'Office Minor'!G321</f>
        <v>1240000</v>
      </c>
      <c r="H254" s="67">
        <f>'Office Minor'!H321</f>
        <v>50</v>
      </c>
    </row>
    <row r="255" spans="1:8" s="389" customFormat="1" ht="16.5" customHeight="1">
      <c r="A255" s="118">
        <v>12</v>
      </c>
      <c r="B255" s="67" t="s">
        <v>317</v>
      </c>
      <c r="C255" s="67">
        <f>'Office Minor'!C322</f>
        <v>0</v>
      </c>
      <c r="D255" s="67">
        <f>'Office Minor'!D322</f>
        <v>0</v>
      </c>
      <c r="E255" s="67">
        <f>'Office Minor'!E322</f>
        <v>559767</v>
      </c>
      <c r="F255" s="67">
        <f>'Office Minor'!F322</f>
        <v>13994175</v>
      </c>
      <c r="G255" s="67">
        <f>'Office Minor'!G322</f>
        <v>1679300</v>
      </c>
      <c r="H255" s="67">
        <f>'Office Minor'!H322</f>
        <v>0</v>
      </c>
    </row>
    <row r="256" spans="1:8" s="389" customFormat="1" ht="16.5" customHeight="1">
      <c r="A256" s="118">
        <v>13</v>
      </c>
      <c r="B256" s="67" t="s">
        <v>188</v>
      </c>
      <c r="C256" s="67">
        <f>'Office Minor'!C323</f>
        <v>0</v>
      </c>
      <c r="D256" s="67">
        <f>'Office Minor'!D323</f>
        <v>0</v>
      </c>
      <c r="E256" s="67">
        <f>'Office Minor'!E323</f>
        <v>1614237</v>
      </c>
      <c r="F256" s="67">
        <f>'Office Minor'!F323</f>
        <v>161423700</v>
      </c>
      <c r="G256" s="67">
        <f>'Office Minor'!G323</f>
        <v>31308800</v>
      </c>
      <c r="H256" s="67">
        <f>'Office Minor'!H323</f>
        <v>0</v>
      </c>
    </row>
    <row r="257" spans="1:8" s="389" customFormat="1" ht="16.5" customHeight="1">
      <c r="A257" s="446"/>
      <c r="B257" s="67" t="s">
        <v>74</v>
      </c>
      <c r="C257" s="67"/>
      <c r="D257" s="67"/>
      <c r="E257" s="67"/>
      <c r="F257" s="67"/>
      <c r="G257" s="67">
        <f>'Office Minor'!G324</f>
        <v>31906700</v>
      </c>
      <c r="H257" s="67"/>
    </row>
    <row r="258" spans="1:8" s="389" customFormat="1" ht="16.5" customHeight="1">
      <c r="A258" s="446"/>
      <c r="B258" s="67" t="s">
        <v>48</v>
      </c>
      <c r="C258" s="67"/>
      <c r="D258" s="67"/>
      <c r="E258" s="67"/>
      <c r="F258" s="67"/>
      <c r="G258" s="67">
        <f>'Office Minor'!G325</f>
        <v>13943999</v>
      </c>
      <c r="H258" s="67"/>
    </row>
    <row r="259" spans="1:8" s="389" customFormat="1" ht="16.5" customHeight="1">
      <c r="A259" s="972" t="s">
        <v>49</v>
      </c>
      <c r="B259" s="973"/>
      <c r="C259" s="714">
        <f aca="true" t="shared" si="13" ref="C259:H259">SUM(C244:C258)</f>
        <v>564</v>
      </c>
      <c r="D259" s="383">
        <f t="shared" si="13"/>
        <v>1996.8959999999997</v>
      </c>
      <c r="E259" s="384">
        <f t="shared" si="13"/>
        <v>3483076.435</v>
      </c>
      <c r="F259" s="715">
        <f t="shared" si="13"/>
        <v>1351956592.8</v>
      </c>
      <c r="G259" s="716">
        <f t="shared" si="13"/>
        <v>242367000</v>
      </c>
      <c r="H259" s="716">
        <f t="shared" si="13"/>
        <v>3955</v>
      </c>
    </row>
    <row r="260" spans="1:8" s="389" customFormat="1" ht="16.5" customHeight="1">
      <c r="A260" s="717"/>
      <c r="B260" s="405"/>
      <c r="C260" s="573"/>
      <c r="D260" s="83"/>
      <c r="E260" s="84"/>
      <c r="F260" s="573"/>
      <c r="G260" s="575"/>
      <c r="H260" s="575"/>
    </row>
    <row r="261" spans="1:8" s="389" customFormat="1" ht="16.5" customHeight="1">
      <c r="A261" s="882" t="s">
        <v>258</v>
      </c>
      <c r="B261" s="882"/>
      <c r="C261" s="882"/>
      <c r="D261" s="882"/>
      <c r="E261" s="882"/>
      <c r="F261" s="882"/>
      <c r="G261" s="882"/>
      <c r="H261" s="882"/>
    </row>
    <row r="262" spans="1:8" s="389" customFormat="1" ht="16.5" customHeight="1">
      <c r="A262" s="860" t="s">
        <v>183</v>
      </c>
      <c r="B262" s="860" t="s">
        <v>3</v>
      </c>
      <c r="C262" s="860" t="s">
        <v>4</v>
      </c>
      <c r="D262" s="699" t="s">
        <v>5</v>
      </c>
      <c r="E262" s="55" t="s">
        <v>6</v>
      </c>
      <c r="F262" s="54" t="s">
        <v>7</v>
      </c>
      <c r="G262" s="54" t="s">
        <v>8</v>
      </c>
      <c r="H262" s="55" t="s">
        <v>9</v>
      </c>
    </row>
    <row r="263" spans="1:8" s="389" customFormat="1" ht="16.5" customHeight="1">
      <c r="A263" s="861"/>
      <c r="B263" s="861"/>
      <c r="C263" s="861"/>
      <c r="D263" s="378" t="s">
        <v>77</v>
      </c>
      <c r="E263" s="378" t="s">
        <v>78</v>
      </c>
      <c r="F263" s="57" t="s">
        <v>79</v>
      </c>
      <c r="G263" s="57" t="s">
        <v>79</v>
      </c>
      <c r="H263" s="59" t="s">
        <v>12</v>
      </c>
    </row>
    <row r="264" spans="1:8" s="389" customFormat="1" ht="16.5" customHeight="1">
      <c r="A264" s="118">
        <v>1</v>
      </c>
      <c r="B264" s="67" t="s">
        <v>62</v>
      </c>
      <c r="C264" s="67">
        <v>988</v>
      </c>
      <c r="D264" s="67">
        <v>1006.517</v>
      </c>
      <c r="E264" s="67">
        <v>17811569.33</v>
      </c>
      <c r="F264" s="67">
        <v>1823348319.6</v>
      </c>
      <c r="G264" s="67">
        <v>676455000</v>
      </c>
      <c r="H264" s="67">
        <v>10250</v>
      </c>
    </row>
    <row r="265" spans="1:8" s="389" customFormat="1" ht="16.5" customHeight="1">
      <c r="A265" s="118">
        <v>2</v>
      </c>
      <c r="B265" s="67" t="s">
        <v>61</v>
      </c>
      <c r="C265" s="67">
        <f>'Office Minor'!C332+'Office Minor'!C447</f>
        <v>34</v>
      </c>
      <c r="D265" s="67">
        <f>'Office Minor'!D332+'Office Minor'!D447</f>
        <v>52.6352</v>
      </c>
      <c r="E265" s="67">
        <f>'Office Minor'!E332+'Office Minor'!E447</f>
        <v>345246.66</v>
      </c>
      <c r="F265" s="67">
        <f>'Office Minor'!F332+'Office Minor'!F447</f>
        <v>271251994</v>
      </c>
      <c r="G265" s="67">
        <f>'Office Minor'!G332+'Office Minor'!G447</f>
        <v>57446000</v>
      </c>
      <c r="H265" s="67">
        <f>'Office Minor'!H332+'Office Minor'!H447</f>
        <v>660</v>
      </c>
    </row>
    <row r="266" spans="1:8" s="389" customFormat="1" ht="16.5" customHeight="1">
      <c r="A266" s="118">
        <v>3</v>
      </c>
      <c r="B266" s="67" t="s">
        <v>59</v>
      </c>
      <c r="C266" s="67">
        <f>'Office Minor'!C333+'Office Minor'!C446</f>
        <v>11</v>
      </c>
      <c r="D266" s="67">
        <f>'Office Minor'!D333+'Office Minor'!D446</f>
        <v>400.6993</v>
      </c>
      <c r="E266" s="67">
        <f>'Office Minor'!E333+'Office Minor'!E446</f>
        <v>339740</v>
      </c>
      <c r="F266" s="67">
        <f>'Office Minor'!F333+'Office Minor'!F446</f>
        <v>50961000</v>
      </c>
      <c r="G266" s="67">
        <f>'Office Minor'!G333+'Office Minor'!G446</f>
        <v>18011000</v>
      </c>
      <c r="H266" s="67">
        <f>'Office Minor'!H333+'Office Minor'!H446</f>
        <v>60</v>
      </c>
    </row>
    <row r="267" spans="1:8" s="389" customFormat="1" ht="16.5" customHeight="1">
      <c r="A267" s="118">
        <v>4</v>
      </c>
      <c r="B267" s="299" t="s">
        <v>24</v>
      </c>
      <c r="C267" s="67">
        <f>'Office Minor'!C457</f>
        <v>1</v>
      </c>
      <c r="D267" s="67">
        <f>'Office Minor'!D457</f>
        <v>296.41</v>
      </c>
      <c r="E267" s="67">
        <f>'Office Minor'!E457</f>
        <v>0</v>
      </c>
      <c r="F267" s="67">
        <f>'Office Minor'!F457</f>
        <v>0</v>
      </c>
      <c r="G267" s="67">
        <f>'Office Minor'!G457</f>
        <v>0</v>
      </c>
      <c r="H267" s="67">
        <f>'Office Minor'!H457</f>
        <v>0</v>
      </c>
    </row>
    <row r="268" spans="1:8" s="389" customFormat="1" ht="16.5" customHeight="1">
      <c r="A268" s="118">
        <v>5</v>
      </c>
      <c r="B268" s="67" t="s">
        <v>57</v>
      </c>
      <c r="C268" s="67">
        <f>'Office Minor'!C334</f>
        <v>5</v>
      </c>
      <c r="D268" s="67">
        <f>'Office Minor'!D334</f>
        <v>10.612</v>
      </c>
      <c r="E268" s="67">
        <f>'Office Minor'!E334</f>
        <v>0</v>
      </c>
      <c r="F268" s="67">
        <f>'Office Minor'!F334</f>
        <v>0</v>
      </c>
      <c r="G268" s="67">
        <f>'Office Minor'!G334</f>
        <v>1048000</v>
      </c>
      <c r="H268" s="67">
        <f>'Office Minor'!H334</f>
        <v>25</v>
      </c>
    </row>
    <row r="269" spans="1:8" s="389" customFormat="1" ht="16.5" customHeight="1">
      <c r="A269" s="118">
        <v>6</v>
      </c>
      <c r="B269" s="67" t="s">
        <v>53</v>
      </c>
      <c r="C269" s="67">
        <f>'Office Minor'!C335</f>
        <v>0</v>
      </c>
      <c r="D269" s="67">
        <f>'Office Minor'!D335</f>
        <v>0</v>
      </c>
      <c r="E269" s="67">
        <f>'Office Minor'!E335</f>
        <v>2584000</v>
      </c>
      <c r="F269" s="67">
        <f>'Office Minor'!F335</f>
        <v>64600000</v>
      </c>
      <c r="G269" s="67">
        <v>64160000</v>
      </c>
      <c r="H269" s="67">
        <f>'Office Minor'!H335</f>
        <v>3500</v>
      </c>
    </row>
    <row r="270" spans="1:8" s="389" customFormat="1" ht="16.5" customHeight="1">
      <c r="A270" s="118">
        <v>7</v>
      </c>
      <c r="B270" s="191" t="s">
        <v>58</v>
      </c>
      <c r="C270" s="67">
        <f>'Office Minor'!C336</f>
        <v>0</v>
      </c>
      <c r="D270" s="67">
        <f>'Office Minor'!D336</f>
        <v>0</v>
      </c>
      <c r="E270" s="67">
        <f>'Office Minor'!E336</f>
        <v>392000</v>
      </c>
      <c r="F270" s="67">
        <f>'Office Minor'!F336</f>
        <v>39200000</v>
      </c>
      <c r="G270" s="67">
        <f>'Office Minor'!G336</f>
        <v>25743000</v>
      </c>
      <c r="H270" s="67">
        <f>'Office Minor'!H336</f>
        <v>900</v>
      </c>
    </row>
    <row r="271" spans="1:8" s="389" customFormat="1" ht="16.5" customHeight="1">
      <c r="A271" s="118">
        <v>8</v>
      </c>
      <c r="B271" s="299" t="s">
        <v>43</v>
      </c>
      <c r="C271" s="67">
        <f>'Office Minor'!C337+'Office Minor'!C456</f>
        <v>5</v>
      </c>
      <c r="D271" s="67">
        <f>'Office Minor'!D337+'Office Minor'!D456</f>
        <v>236.2</v>
      </c>
      <c r="E271" s="67">
        <f>'Office Minor'!E337+'Office Minor'!E456</f>
        <v>2000</v>
      </c>
      <c r="F271" s="67">
        <f>'Office Minor'!F337+'Office Minor'!F456</f>
        <v>480000</v>
      </c>
      <c r="G271" s="67">
        <f>'Office Minor'!G337+'Office Minor'!G456</f>
        <v>946000</v>
      </c>
      <c r="H271" s="67">
        <f>'Office Minor'!H337+'Office Minor'!H456</f>
        <v>60</v>
      </c>
    </row>
    <row r="272" spans="1:8" s="389" customFormat="1" ht="16.5" customHeight="1">
      <c r="A272" s="118">
        <v>9</v>
      </c>
      <c r="B272" s="385" t="s">
        <v>25</v>
      </c>
      <c r="C272" s="67">
        <f>'Office Minor'!C338+'Office Minor'!C453</f>
        <v>7</v>
      </c>
      <c r="D272" s="67">
        <f>'Office Minor'!D338+'Office Minor'!D453</f>
        <v>1647.0112</v>
      </c>
      <c r="E272" s="67">
        <f>'Office Minor'!E338+'Office Minor'!E453</f>
        <v>73228.53</v>
      </c>
      <c r="F272" s="67">
        <f>'Office Minor'!F338+'Office Minor'!F453</f>
        <v>35222922.93</v>
      </c>
      <c r="G272" s="67">
        <f>'Office Minor'!G338+'Office Minor'!G453</f>
        <v>4505000</v>
      </c>
      <c r="H272" s="67">
        <f>'Office Minor'!H338+'Office Minor'!H453</f>
        <v>200</v>
      </c>
    </row>
    <row r="273" spans="1:8" s="389" customFormat="1" ht="16.5" customHeight="1">
      <c r="A273" s="118">
        <v>10</v>
      </c>
      <c r="B273" s="295" t="s">
        <v>40</v>
      </c>
      <c r="C273" s="67">
        <f>'Office Minor'!C339+'Office Minor'!C451</f>
        <v>41</v>
      </c>
      <c r="D273" s="67">
        <f>'Office Minor'!D339+'Office Minor'!D451</f>
        <v>187.85</v>
      </c>
      <c r="E273" s="67">
        <f>'Office Minor'!E339+'Office Minor'!E451</f>
        <v>665466.66</v>
      </c>
      <c r="F273" s="67">
        <f>'Office Minor'!F339+'Office Minor'!F451</f>
        <v>191987414.74</v>
      </c>
      <c r="G273" s="67">
        <f>'Office Minor'!G339+'Office Minor'!G451</f>
        <v>39745000</v>
      </c>
      <c r="H273" s="67">
        <f>'Office Minor'!H339+'Office Minor'!H451</f>
        <v>300</v>
      </c>
    </row>
    <row r="274" spans="1:8" s="389" customFormat="1" ht="16.5" customHeight="1">
      <c r="A274" s="118">
        <v>11</v>
      </c>
      <c r="B274" s="299" t="s">
        <v>321</v>
      </c>
      <c r="C274" s="67">
        <f>'Office Minor'!C454</f>
        <v>2</v>
      </c>
      <c r="D274" s="67">
        <f>'Office Minor'!D454</f>
        <v>212.96</v>
      </c>
      <c r="E274" s="67">
        <f>'Office Minor'!E454</f>
        <v>0</v>
      </c>
      <c r="F274" s="67">
        <f>'Office Minor'!F454</f>
        <v>0</v>
      </c>
      <c r="G274" s="67">
        <f>'Office Minor'!G454</f>
        <v>0</v>
      </c>
      <c r="H274" s="67">
        <f>'Office Minor'!H454</f>
        <v>0</v>
      </c>
    </row>
    <row r="275" spans="1:8" s="389" customFormat="1" ht="16.5" customHeight="1">
      <c r="A275" s="118">
        <v>12</v>
      </c>
      <c r="B275" s="299" t="s">
        <v>39</v>
      </c>
      <c r="C275" s="67">
        <f>'Office Minor'!C340+'Office Minor'!C452</f>
        <v>40</v>
      </c>
      <c r="D275" s="67">
        <f>'Office Minor'!D340+'Office Minor'!D452</f>
        <v>293.9937</v>
      </c>
      <c r="E275" s="67">
        <f>'Office Minor'!E340+'Office Minor'!E452</f>
        <v>2050</v>
      </c>
      <c r="F275" s="67">
        <f>'Office Minor'!F340+'Office Minor'!F452</f>
        <v>410000</v>
      </c>
      <c r="G275" s="67">
        <f>'Office Minor'!G340+'Office Minor'!G452</f>
        <v>4580000</v>
      </c>
      <c r="H275" s="67">
        <f>'Office Minor'!H340+'Office Minor'!H452</f>
        <v>150</v>
      </c>
    </row>
    <row r="276" spans="1:8" s="389" customFormat="1" ht="16.5" customHeight="1">
      <c r="A276" s="118">
        <v>13</v>
      </c>
      <c r="B276" s="380" t="s">
        <v>67</v>
      </c>
      <c r="C276" s="67">
        <f>'Office Minor'!C458</f>
        <v>2</v>
      </c>
      <c r="D276" s="67">
        <f>'Office Minor'!D458</f>
        <v>9.9077</v>
      </c>
      <c r="E276" s="67">
        <f>'Office Minor'!E458</f>
        <v>0</v>
      </c>
      <c r="F276" s="67">
        <f>'Office Minor'!F458</f>
        <v>0</v>
      </c>
      <c r="G276" s="67">
        <f>'Office Minor'!G458</f>
        <v>0</v>
      </c>
      <c r="H276" s="67">
        <f>'Office Minor'!H458</f>
        <v>0</v>
      </c>
    </row>
    <row r="277" spans="1:8" s="389" customFormat="1" ht="16.5" customHeight="1">
      <c r="A277" s="118">
        <v>14</v>
      </c>
      <c r="B277" s="385" t="s">
        <v>45</v>
      </c>
      <c r="C277" s="67">
        <f>'Office Minor'!C341</f>
        <v>5</v>
      </c>
      <c r="D277" s="67">
        <f>'Office Minor'!D341</f>
        <v>510.18</v>
      </c>
      <c r="E277" s="67">
        <f>'Office Minor'!E341</f>
        <v>0</v>
      </c>
      <c r="F277" s="67">
        <f>'Office Minor'!F341</f>
        <v>0</v>
      </c>
      <c r="G277" s="67">
        <f>'Office Minor'!G341</f>
        <v>3999000</v>
      </c>
      <c r="H277" s="67">
        <f>'Office Minor'!H341</f>
        <v>15</v>
      </c>
    </row>
    <row r="278" spans="1:8" s="389" customFormat="1" ht="16.5" customHeight="1">
      <c r="A278" s="118">
        <v>15</v>
      </c>
      <c r="B278" s="385" t="s">
        <v>26</v>
      </c>
      <c r="C278" s="67">
        <f>'Office Minor'!C342+'Office Minor'!C455</f>
        <v>2</v>
      </c>
      <c r="D278" s="67">
        <f>'Office Minor'!D342+'Office Minor'!D455</f>
        <v>116.3664</v>
      </c>
      <c r="E278" s="67">
        <f>'Office Minor'!E342+'Office Minor'!E455</f>
        <v>0</v>
      </c>
      <c r="F278" s="67">
        <f>'Office Minor'!F342+'Office Minor'!F455</f>
        <v>0</v>
      </c>
      <c r="G278" s="67">
        <f>'Office Minor'!G342+'Office Minor'!G455</f>
        <v>25000</v>
      </c>
      <c r="H278" s="67">
        <f>'Office Minor'!H342+'Office Minor'!H455</f>
        <v>70</v>
      </c>
    </row>
    <row r="279" spans="1:8" s="389" customFormat="1" ht="16.5" customHeight="1">
      <c r="A279" s="118">
        <v>16</v>
      </c>
      <c r="B279" s="182" t="s">
        <v>259</v>
      </c>
      <c r="C279" s="67">
        <f>'Office Minor'!C343</f>
        <v>5</v>
      </c>
      <c r="D279" s="67">
        <f>'Office Minor'!D343</f>
        <v>53.13</v>
      </c>
      <c r="E279" s="67">
        <f>'Office Minor'!E343</f>
        <v>0</v>
      </c>
      <c r="F279" s="67">
        <f>'Office Minor'!F343</f>
        <v>0</v>
      </c>
      <c r="G279" s="67">
        <f>'Office Minor'!G343</f>
        <v>0</v>
      </c>
      <c r="H279" s="67">
        <f>'Office Minor'!H343</f>
        <v>0</v>
      </c>
    </row>
    <row r="280" spans="1:8" s="389" customFormat="1" ht="16.5" customHeight="1">
      <c r="A280" s="118">
        <v>17</v>
      </c>
      <c r="B280" s="182" t="s">
        <v>164</v>
      </c>
      <c r="C280" s="67">
        <f>'Office Minor'!C344</f>
        <v>1</v>
      </c>
      <c r="D280" s="67">
        <f>'Office Minor'!D344</f>
        <v>5</v>
      </c>
      <c r="E280" s="67">
        <f>'Office Minor'!E344</f>
        <v>0</v>
      </c>
      <c r="F280" s="67">
        <f>'Office Minor'!F344</f>
        <v>0</v>
      </c>
      <c r="G280" s="67">
        <f>'Office Minor'!G344</f>
        <v>0</v>
      </c>
      <c r="H280" s="67">
        <f>'Office Minor'!H344</f>
        <v>0</v>
      </c>
    </row>
    <row r="281" spans="1:8" s="718" customFormat="1" ht="16.5" customHeight="1">
      <c r="A281" s="194"/>
      <c r="B281" s="250" t="s">
        <v>74</v>
      </c>
      <c r="C281" s="67">
        <f>'Office Minor'!C345</f>
        <v>0</v>
      </c>
      <c r="D281" s="67">
        <f>'Office Minor'!D345</f>
        <v>0</v>
      </c>
      <c r="E281" s="67">
        <f>'Office Minor'!E345</f>
        <v>0</v>
      </c>
      <c r="F281" s="67">
        <f>'Office Minor'!F345</f>
        <v>0</v>
      </c>
      <c r="G281" s="67">
        <f>'Office Minor'!G345</f>
        <v>69858000</v>
      </c>
      <c r="H281" s="67">
        <f>'Office Minor'!H345</f>
        <v>0</v>
      </c>
    </row>
    <row r="282" spans="1:8" s="389" customFormat="1" ht="16.5" customHeight="1">
      <c r="A282" s="118"/>
      <c r="B282" s="67" t="s">
        <v>48</v>
      </c>
      <c r="C282" s="67">
        <f>'Office Minor'!C346</f>
        <v>0</v>
      </c>
      <c r="D282" s="67">
        <f>'Office Minor'!D346</f>
        <v>0</v>
      </c>
      <c r="E282" s="67">
        <f>'Office Minor'!E346</f>
        <v>0</v>
      </c>
      <c r="F282" s="67">
        <f>'Office Minor'!F346</f>
        <v>0</v>
      </c>
      <c r="G282" s="67">
        <v>83799000</v>
      </c>
      <c r="H282" s="67">
        <f>'Office Minor'!H346</f>
        <v>0</v>
      </c>
    </row>
    <row r="283" spans="1:8" s="389" customFormat="1" ht="16.5" customHeight="1">
      <c r="A283" s="974" t="s">
        <v>49</v>
      </c>
      <c r="B283" s="975"/>
      <c r="C283" s="614">
        <f>SUM(C264:C282)</f>
        <v>1149</v>
      </c>
      <c r="D283" s="614">
        <f>SUM(D264:D282)</f>
        <v>5039.4725</v>
      </c>
      <c r="E283" s="614">
        <f>SUM(E264:E282)</f>
        <v>22215301.18</v>
      </c>
      <c r="F283" s="614">
        <f>SUM(F264:F282)</f>
        <v>2477461651.2699995</v>
      </c>
      <c r="G283" s="614">
        <f>SUM(G264:G282)</f>
        <v>1050320000</v>
      </c>
      <c r="H283" s="614">
        <f>SUM(H264:H282)</f>
        <v>16190</v>
      </c>
    </row>
    <row r="284" spans="1:8" s="389" customFormat="1" ht="16.5" customHeight="1">
      <c r="A284" s="444"/>
      <c r="B284" s="444"/>
      <c r="C284" s="444"/>
      <c r="D284" s="444"/>
      <c r="E284" s="444"/>
      <c r="F284" s="444"/>
      <c r="G284" s="444"/>
      <c r="H284" s="444"/>
    </row>
    <row r="285" spans="1:8" s="389" customFormat="1" ht="16.5" customHeight="1">
      <c r="A285" s="882" t="s">
        <v>261</v>
      </c>
      <c r="B285" s="882"/>
      <c r="C285" s="882"/>
      <c r="D285" s="882"/>
      <c r="E285" s="882"/>
      <c r="F285" s="882"/>
      <c r="G285" s="882"/>
      <c r="H285" s="882"/>
    </row>
    <row r="286" spans="1:8" s="389" customFormat="1" ht="16.5" customHeight="1">
      <c r="A286" s="860" t="s">
        <v>183</v>
      </c>
      <c r="B286" s="860" t="s">
        <v>3</v>
      </c>
      <c r="C286" s="860" t="s">
        <v>4</v>
      </c>
      <c r="D286" s="699" t="s">
        <v>5</v>
      </c>
      <c r="E286" s="55" t="s">
        <v>6</v>
      </c>
      <c r="F286" s="54" t="s">
        <v>7</v>
      </c>
      <c r="G286" s="54" t="s">
        <v>8</v>
      </c>
      <c r="H286" s="55" t="s">
        <v>9</v>
      </c>
    </row>
    <row r="287" spans="1:8" s="389" customFormat="1" ht="16.5" customHeight="1">
      <c r="A287" s="861"/>
      <c r="B287" s="861"/>
      <c r="C287" s="861"/>
      <c r="D287" s="378" t="s">
        <v>77</v>
      </c>
      <c r="E287" s="378" t="s">
        <v>78</v>
      </c>
      <c r="F287" s="57" t="s">
        <v>79</v>
      </c>
      <c r="G287" s="57" t="s">
        <v>79</v>
      </c>
      <c r="H287" s="59" t="s">
        <v>12</v>
      </c>
    </row>
    <row r="288" spans="1:8" s="389" customFormat="1" ht="16.5" customHeight="1">
      <c r="A288" s="118">
        <v>1</v>
      </c>
      <c r="B288" s="67" t="s">
        <v>57</v>
      </c>
      <c r="C288" s="67">
        <v>227</v>
      </c>
      <c r="D288" s="67">
        <v>480</v>
      </c>
      <c r="E288" s="67">
        <v>408114</v>
      </c>
      <c r="F288" s="67">
        <v>3913503841</v>
      </c>
      <c r="G288" s="67">
        <v>141163830</v>
      </c>
      <c r="H288" s="67">
        <v>1450</v>
      </c>
    </row>
    <row r="289" spans="1:8" s="389" customFormat="1" ht="16.5" customHeight="1">
      <c r="A289" s="118">
        <v>2</v>
      </c>
      <c r="B289" s="67" t="s">
        <v>58</v>
      </c>
      <c r="C289" s="67">
        <v>0</v>
      </c>
      <c r="D289" s="67">
        <v>23085.31</v>
      </c>
      <c r="E289" s="67">
        <v>2015380</v>
      </c>
      <c r="F289" s="67">
        <v>503845000</v>
      </c>
      <c r="G289" s="67">
        <v>76151450</v>
      </c>
      <c r="H289" s="67">
        <v>400</v>
      </c>
    </row>
    <row r="290" spans="1:8" s="389" customFormat="1" ht="16.5" customHeight="1">
      <c r="A290" s="118">
        <v>3</v>
      </c>
      <c r="B290" s="67" t="s">
        <v>62</v>
      </c>
      <c r="C290" s="67">
        <v>216</v>
      </c>
      <c r="D290" s="67">
        <v>220.5</v>
      </c>
      <c r="E290" s="67">
        <v>248479</v>
      </c>
      <c r="F290" s="67">
        <v>44726220</v>
      </c>
      <c r="G290" s="67">
        <v>31458107</v>
      </c>
      <c r="H290" s="67">
        <v>1050</v>
      </c>
    </row>
    <row r="291" spans="1:8" s="389" customFormat="1" ht="16.5" customHeight="1">
      <c r="A291" s="118">
        <v>4</v>
      </c>
      <c r="B291" s="299" t="s">
        <v>30</v>
      </c>
      <c r="C291" s="67">
        <f>'Office Minor'!C355</f>
        <v>1</v>
      </c>
      <c r="D291" s="67">
        <f>'Office Minor'!D355</f>
        <v>178.05</v>
      </c>
      <c r="E291" s="67">
        <f>'Office Minor'!E355</f>
        <v>0</v>
      </c>
      <c r="F291" s="67">
        <f>'Office Minor'!F355</f>
        <v>0</v>
      </c>
      <c r="G291" s="67">
        <f>'Office Minor'!G355</f>
        <v>178000</v>
      </c>
      <c r="H291" s="67">
        <f>'Office Minor'!H355</f>
        <v>0</v>
      </c>
    </row>
    <row r="292" spans="1:8" s="389" customFormat="1" ht="16.5" customHeight="1">
      <c r="A292" s="118">
        <v>5</v>
      </c>
      <c r="B292" s="299" t="s">
        <v>31</v>
      </c>
      <c r="C292" s="67">
        <f>'Office Minor'!C356</f>
        <v>1</v>
      </c>
      <c r="D292" s="67">
        <f>'Office Minor'!D356</f>
        <v>24.55</v>
      </c>
      <c r="E292" s="67">
        <f>'Office Minor'!E356</f>
        <v>0</v>
      </c>
      <c r="F292" s="67">
        <f>'Office Minor'!F356</f>
        <v>0</v>
      </c>
      <c r="G292" s="67">
        <f>'Office Minor'!G356</f>
        <v>30000</v>
      </c>
      <c r="H292" s="67">
        <f>'Office Minor'!H356</f>
        <v>0</v>
      </c>
    </row>
    <row r="293" spans="1:8" s="389" customFormat="1" ht="16.5" customHeight="1">
      <c r="A293" s="118">
        <v>6</v>
      </c>
      <c r="B293" s="299" t="s">
        <v>68</v>
      </c>
      <c r="C293" s="67">
        <f>'Office Minor'!C357</f>
        <v>5</v>
      </c>
      <c r="D293" s="67">
        <f>'Office Minor'!D357</f>
        <v>7.5</v>
      </c>
      <c r="E293" s="67">
        <f>'Office Minor'!E357</f>
        <v>53180</v>
      </c>
      <c r="F293" s="67">
        <f>'Office Minor'!F357</f>
        <v>11167800</v>
      </c>
      <c r="G293" s="67">
        <f>'Office Minor'!G357</f>
        <v>2030000</v>
      </c>
      <c r="H293" s="67">
        <f>'Office Minor'!H357</f>
        <v>75</v>
      </c>
    </row>
    <row r="294" spans="1:8" s="389" customFormat="1" ht="16.5" customHeight="1">
      <c r="A294" s="118"/>
      <c r="B294" s="67" t="s">
        <v>74</v>
      </c>
      <c r="C294" s="67"/>
      <c r="D294" s="67"/>
      <c r="E294" s="67"/>
      <c r="F294" s="67"/>
      <c r="G294" s="67">
        <v>30547000</v>
      </c>
      <c r="H294" s="67"/>
    </row>
    <row r="295" spans="1:8" s="389" customFormat="1" ht="16.5" customHeight="1">
      <c r="A295" s="118"/>
      <c r="B295" s="67" t="s">
        <v>48</v>
      </c>
      <c r="C295" s="67"/>
      <c r="D295" s="67"/>
      <c r="E295" s="67"/>
      <c r="F295" s="67"/>
      <c r="G295" s="67">
        <v>71311344</v>
      </c>
      <c r="H295" s="67"/>
    </row>
    <row r="296" spans="1:8" s="389" customFormat="1" ht="16.5" customHeight="1">
      <c r="A296" s="956" t="s">
        <v>49</v>
      </c>
      <c r="B296" s="957"/>
      <c r="C296" s="617">
        <f>SUM(C288:C295)</f>
        <v>450</v>
      </c>
      <c r="D296" s="617">
        <f>SUM(D288:D295)</f>
        <v>23995.91</v>
      </c>
      <c r="E296" s="617">
        <f>SUM(E288:E295)</f>
        <v>2725153</v>
      </c>
      <c r="F296" s="617">
        <f>SUM(F288:F295)</f>
        <v>4473242861</v>
      </c>
      <c r="G296" s="617">
        <f>SUM(G288:G295)</f>
        <v>352869731</v>
      </c>
      <c r="H296" s="617">
        <f>SUM(H288:H295)</f>
        <v>2975</v>
      </c>
    </row>
    <row r="297" spans="1:8" s="389" customFormat="1" ht="16.5" customHeight="1">
      <c r="A297" s="444"/>
      <c r="B297" s="444"/>
      <c r="C297" s="444"/>
      <c r="D297" s="444"/>
      <c r="E297" s="444"/>
      <c r="F297" s="444"/>
      <c r="G297" s="444"/>
      <c r="H297" s="444"/>
    </row>
    <row r="298" spans="1:8" s="389" customFormat="1" ht="16.5" customHeight="1">
      <c r="A298" s="882" t="s">
        <v>291</v>
      </c>
      <c r="B298" s="882"/>
      <c r="C298" s="882"/>
      <c r="D298" s="882"/>
      <c r="E298" s="882"/>
      <c r="F298" s="882"/>
      <c r="G298" s="882"/>
      <c r="H298" s="882"/>
    </row>
    <row r="299" spans="1:8" s="389" customFormat="1" ht="16.5" customHeight="1">
      <c r="A299" s="860" t="s">
        <v>183</v>
      </c>
      <c r="B299" s="860" t="s">
        <v>3</v>
      </c>
      <c r="C299" s="860" t="s">
        <v>4</v>
      </c>
      <c r="D299" s="699" t="s">
        <v>5</v>
      </c>
      <c r="E299" s="55" t="s">
        <v>6</v>
      </c>
      <c r="F299" s="54" t="s">
        <v>7</v>
      </c>
      <c r="G299" s="54" t="s">
        <v>8</v>
      </c>
      <c r="H299" s="55" t="s">
        <v>9</v>
      </c>
    </row>
    <row r="300" spans="1:8" s="389" customFormat="1" ht="16.5" customHeight="1">
      <c r="A300" s="861"/>
      <c r="B300" s="861"/>
      <c r="C300" s="861"/>
      <c r="D300" s="378" t="s">
        <v>77</v>
      </c>
      <c r="E300" s="378" t="s">
        <v>78</v>
      </c>
      <c r="F300" s="57" t="s">
        <v>79</v>
      </c>
      <c r="G300" s="57" t="s">
        <v>79</v>
      </c>
      <c r="H300" s="59" t="s">
        <v>12</v>
      </c>
    </row>
    <row r="301" spans="1:8" s="389" customFormat="1" ht="16.5" customHeight="1">
      <c r="A301" s="194">
        <v>1</v>
      </c>
      <c r="B301" s="67" t="s">
        <v>70</v>
      </c>
      <c r="C301" s="455">
        <f>'Office Minor'!C365</f>
        <v>45</v>
      </c>
      <c r="D301" s="455">
        <f>'Office Minor'!D365</f>
        <v>81.59</v>
      </c>
      <c r="E301" s="455">
        <f>'Office Minor'!E365</f>
        <v>26589</v>
      </c>
      <c r="F301" s="455">
        <f>'Office Minor'!F365</f>
        <v>21537090</v>
      </c>
      <c r="G301" s="455">
        <f>'Office Minor'!G365</f>
        <v>2535987</v>
      </c>
      <c r="H301" s="455">
        <f>'Office Minor'!H365</f>
        <v>225</v>
      </c>
    </row>
    <row r="302" spans="1:8" s="389" customFormat="1" ht="16.5" customHeight="1">
      <c r="A302" s="194">
        <v>2</v>
      </c>
      <c r="B302" s="67" t="s">
        <v>62</v>
      </c>
      <c r="C302" s="455">
        <f>'Office Minor'!C366</f>
        <v>19</v>
      </c>
      <c r="D302" s="455">
        <f>'Office Minor'!D366</f>
        <v>19.5</v>
      </c>
      <c r="E302" s="455">
        <f>'Office Minor'!E366</f>
        <v>1211686</v>
      </c>
      <c r="F302" s="455">
        <f>'Office Minor'!F366</f>
        <v>339272080</v>
      </c>
      <c r="G302" s="455">
        <f>'Office Minor'!G366</f>
        <v>87555000</v>
      </c>
      <c r="H302" s="455">
        <f>'Office Minor'!H366</f>
        <v>1420</v>
      </c>
    </row>
    <row r="303" spans="1:8" s="389" customFormat="1" ht="16.5" customHeight="1">
      <c r="A303" s="194">
        <v>3</v>
      </c>
      <c r="B303" s="67" t="s">
        <v>199</v>
      </c>
      <c r="C303" s="455">
        <f>'Office Minor'!C367</f>
        <v>6</v>
      </c>
      <c r="D303" s="455">
        <f>'Office Minor'!D367</f>
        <v>6.005</v>
      </c>
      <c r="E303" s="455">
        <f>'Office Minor'!E367</f>
        <v>5766</v>
      </c>
      <c r="F303" s="455">
        <f>'Office Minor'!F367</f>
        <v>4612800</v>
      </c>
      <c r="G303" s="455">
        <f>'Office Minor'!G367</f>
        <v>847000</v>
      </c>
      <c r="H303" s="455">
        <f>'Office Minor'!H367</f>
        <v>20</v>
      </c>
    </row>
    <row r="304" spans="1:8" s="389" customFormat="1" ht="16.5" customHeight="1">
      <c r="A304" s="194">
        <v>4</v>
      </c>
      <c r="B304" s="67" t="s">
        <v>60</v>
      </c>
      <c r="C304" s="455">
        <f>'Office Minor'!C368</f>
        <v>59</v>
      </c>
      <c r="D304" s="455">
        <f>'Office Minor'!D368</f>
        <v>250.83</v>
      </c>
      <c r="E304" s="455">
        <f>'Office Minor'!E368</f>
        <v>1406447</v>
      </c>
      <c r="F304" s="455">
        <f>'Office Minor'!F368</f>
        <v>1265802300</v>
      </c>
      <c r="G304" s="455">
        <f>'Office Minor'!G368</f>
        <v>23045774</v>
      </c>
      <c r="H304" s="455">
        <f>'Office Minor'!H368</f>
        <v>1860</v>
      </c>
    </row>
    <row r="305" spans="1:8" s="389" customFormat="1" ht="16.5" customHeight="1">
      <c r="A305" s="194">
        <v>5</v>
      </c>
      <c r="B305" s="67" t="s">
        <v>59</v>
      </c>
      <c r="C305" s="455">
        <f>'Office Minor'!C369</f>
        <v>1</v>
      </c>
      <c r="D305" s="455">
        <f>'Office Minor'!D369</f>
        <v>1</v>
      </c>
      <c r="E305" s="455">
        <f>'Office Minor'!E369</f>
        <v>0</v>
      </c>
      <c r="F305" s="455">
        <f>'Office Minor'!F369</f>
        <v>0</v>
      </c>
      <c r="G305" s="455">
        <f>'Office Minor'!G369</f>
        <v>34988</v>
      </c>
      <c r="H305" s="455">
        <f>'Office Minor'!H369</f>
        <v>0</v>
      </c>
    </row>
    <row r="306" spans="1:8" s="389" customFormat="1" ht="16.5" customHeight="1">
      <c r="A306" s="194">
        <v>6</v>
      </c>
      <c r="B306" s="67" t="s">
        <v>58</v>
      </c>
      <c r="C306" s="455">
        <f>'Office Minor'!C370</f>
        <v>2</v>
      </c>
      <c r="D306" s="455">
        <f>'Office Minor'!D370</f>
        <v>2874.9</v>
      </c>
      <c r="E306" s="455">
        <f>'Office Minor'!E370</f>
        <v>685951</v>
      </c>
      <c r="F306" s="455">
        <f>'Office Minor'!F370</f>
        <v>171487750</v>
      </c>
      <c r="G306" s="455">
        <f>'Office Minor'!G370</f>
        <v>2503000</v>
      </c>
      <c r="H306" s="455">
        <f>'Office Minor'!H370</f>
        <v>475</v>
      </c>
    </row>
    <row r="307" spans="1:8" s="389" customFormat="1" ht="16.5" customHeight="1">
      <c r="A307" s="194">
        <v>7</v>
      </c>
      <c r="B307" s="67" t="s">
        <v>195</v>
      </c>
      <c r="C307" s="455">
        <f>'Office Minor'!C371</f>
        <v>0</v>
      </c>
      <c r="D307" s="455">
        <f>'Office Minor'!D371</f>
        <v>0</v>
      </c>
      <c r="E307" s="455">
        <f>'Office Minor'!E371</f>
        <v>33180</v>
      </c>
      <c r="F307" s="455">
        <f>'Office Minor'!F371</f>
        <v>3318000</v>
      </c>
      <c r="G307" s="455">
        <f>'Office Minor'!G371</f>
        <v>800000</v>
      </c>
      <c r="H307" s="455">
        <f>'Office Minor'!H371</f>
        <v>125</v>
      </c>
    </row>
    <row r="308" spans="1:8" s="389" customFormat="1" ht="16.5" customHeight="1">
      <c r="A308" s="194">
        <v>8</v>
      </c>
      <c r="B308" s="67" t="s">
        <v>200</v>
      </c>
      <c r="C308" s="455">
        <f>'Office Minor'!C372</f>
        <v>0</v>
      </c>
      <c r="D308" s="455">
        <f>'Office Minor'!D372</f>
        <v>0</v>
      </c>
      <c r="E308" s="455">
        <f>'Office Minor'!E372</f>
        <v>1936878</v>
      </c>
      <c r="F308" s="455">
        <f>'Office Minor'!F372</f>
        <v>48421950</v>
      </c>
      <c r="G308" s="455">
        <f>'Office Minor'!G372</f>
        <v>2799000</v>
      </c>
      <c r="H308" s="455">
        <f>'Office Minor'!H372</f>
        <v>350</v>
      </c>
    </row>
    <row r="309" spans="1:8" s="389" customFormat="1" ht="16.5" customHeight="1">
      <c r="A309" s="194"/>
      <c r="B309" s="67" t="s">
        <v>74</v>
      </c>
      <c r="C309" s="455"/>
      <c r="D309" s="455"/>
      <c r="E309" s="455"/>
      <c r="F309" s="455"/>
      <c r="G309" s="455">
        <f>'Office Minor'!G373</f>
        <v>6114251</v>
      </c>
      <c r="H309" s="455"/>
    </row>
    <row r="310" spans="1:8" s="389" customFormat="1" ht="16.5" customHeight="1">
      <c r="A310" s="194"/>
      <c r="B310" s="67" t="s">
        <v>48</v>
      </c>
      <c r="C310" s="455"/>
      <c r="D310" s="455"/>
      <c r="E310" s="455"/>
      <c r="F310" s="455"/>
      <c r="G310" s="455">
        <f>'Office Minor'!G374</f>
        <v>38075000</v>
      </c>
      <c r="H310" s="455"/>
    </row>
    <row r="311" spans="1:8" s="389" customFormat="1" ht="16.5" customHeight="1">
      <c r="A311" s="956" t="s">
        <v>49</v>
      </c>
      <c r="B311" s="957"/>
      <c r="C311" s="617">
        <f aca="true" t="shared" si="14" ref="C311:H311">SUM(C301:C310)</f>
        <v>132</v>
      </c>
      <c r="D311" s="618">
        <f t="shared" si="14"/>
        <v>3233.8250000000003</v>
      </c>
      <c r="E311" s="614">
        <f t="shared" si="14"/>
        <v>5306497</v>
      </c>
      <c r="F311" s="617">
        <f t="shared" si="14"/>
        <v>1854451970</v>
      </c>
      <c r="G311" s="617">
        <f t="shared" si="14"/>
        <v>164310000</v>
      </c>
      <c r="H311" s="614">
        <f t="shared" si="14"/>
        <v>4475</v>
      </c>
    </row>
    <row r="312" spans="1:8" s="389" customFormat="1" ht="16.5" customHeight="1">
      <c r="A312" s="444"/>
      <c r="B312" s="444"/>
      <c r="C312" s="444"/>
      <c r="D312" s="444"/>
      <c r="E312" s="444"/>
      <c r="F312" s="444"/>
      <c r="G312" s="444"/>
      <c r="H312" s="444"/>
    </row>
    <row r="313" spans="1:8" s="389" customFormat="1" ht="16.5" customHeight="1">
      <c r="A313" s="882" t="s">
        <v>262</v>
      </c>
      <c r="B313" s="882"/>
      <c r="C313" s="882"/>
      <c r="D313" s="882"/>
      <c r="E313" s="882"/>
      <c r="F313" s="882"/>
      <c r="G313" s="882"/>
      <c r="H313" s="882"/>
    </row>
    <row r="314" spans="1:8" s="389" customFormat="1" ht="16.5" customHeight="1">
      <c r="A314" s="860" t="s">
        <v>183</v>
      </c>
      <c r="B314" s="860" t="s">
        <v>3</v>
      </c>
      <c r="C314" s="860" t="s">
        <v>4</v>
      </c>
      <c r="D314" s="699" t="s">
        <v>5</v>
      </c>
      <c r="E314" s="55" t="s">
        <v>6</v>
      </c>
      <c r="F314" s="54" t="s">
        <v>7</v>
      </c>
      <c r="G314" s="54" t="s">
        <v>8</v>
      </c>
      <c r="H314" s="55" t="s">
        <v>9</v>
      </c>
    </row>
    <row r="315" spans="1:8" s="389" customFormat="1" ht="16.5" customHeight="1">
      <c r="A315" s="861"/>
      <c r="B315" s="861"/>
      <c r="C315" s="861"/>
      <c r="D315" s="378" t="s">
        <v>77</v>
      </c>
      <c r="E315" s="378" t="s">
        <v>78</v>
      </c>
      <c r="F315" s="57" t="s">
        <v>79</v>
      </c>
      <c r="G315" s="57" t="s">
        <v>79</v>
      </c>
      <c r="H315" s="59" t="s">
        <v>12</v>
      </c>
    </row>
    <row r="316" spans="1:8" s="389" customFormat="1" ht="16.5" customHeight="1">
      <c r="A316" s="194">
        <v>1</v>
      </c>
      <c r="B316" s="67" t="s">
        <v>59</v>
      </c>
      <c r="C316" s="118">
        <f>'Office Minor'!C380</f>
        <v>4</v>
      </c>
      <c r="D316" s="118">
        <f>'Office Minor'!D380</f>
        <v>13.6719</v>
      </c>
      <c r="E316" s="118">
        <f>'Office Minor'!E380</f>
        <v>9333</v>
      </c>
      <c r="F316" s="118">
        <f>'Office Minor'!F380</f>
        <v>2799900</v>
      </c>
      <c r="G316" s="118">
        <f>'Office Minor'!G380</f>
        <v>1274000</v>
      </c>
      <c r="H316" s="118">
        <f>'Office Minor'!H380</f>
        <v>10</v>
      </c>
    </row>
    <row r="317" spans="1:8" s="389" customFormat="1" ht="16.5" customHeight="1">
      <c r="A317" s="194">
        <v>2</v>
      </c>
      <c r="B317" s="67" t="s">
        <v>61</v>
      </c>
      <c r="C317" s="118">
        <f>'Office Minor'!C381</f>
        <v>9</v>
      </c>
      <c r="D317" s="118">
        <f>'Office Minor'!D381</f>
        <v>21.48</v>
      </c>
      <c r="E317" s="118">
        <f>'Office Minor'!E381</f>
        <v>59966</v>
      </c>
      <c r="F317" s="118">
        <f>'Office Minor'!F381</f>
        <v>47972800</v>
      </c>
      <c r="G317" s="118">
        <f>'Office Minor'!G381</f>
        <v>5397000</v>
      </c>
      <c r="H317" s="118">
        <f>'Office Minor'!H381</f>
        <v>5</v>
      </c>
    </row>
    <row r="318" spans="1:8" s="389" customFormat="1" ht="16.5" customHeight="1">
      <c r="A318" s="194">
        <v>3</v>
      </c>
      <c r="B318" s="67" t="s">
        <v>57</v>
      </c>
      <c r="C318" s="118">
        <f>'Office Minor'!C382</f>
        <v>26</v>
      </c>
      <c r="D318" s="118">
        <f>'Office Minor'!D382</f>
        <v>100.483</v>
      </c>
      <c r="E318" s="118">
        <f>'Office Minor'!E382</f>
        <v>55745</v>
      </c>
      <c r="F318" s="118">
        <f>'Office Minor'!F382</f>
        <v>44596000</v>
      </c>
      <c r="G318" s="118">
        <f>'Office Minor'!G382</f>
        <v>5017000</v>
      </c>
      <c r="H318" s="118">
        <f>'Office Minor'!H382</f>
        <v>20</v>
      </c>
    </row>
    <row r="319" spans="1:8" s="389" customFormat="1" ht="16.5" customHeight="1">
      <c r="A319" s="194">
        <v>4</v>
      </c>
      <c r="B319" s="67" t="s">
        <v>67</v>
      </c>
      <c r="C319" s="118">
        <f>'Office Minor'!C383</f>
        <v>11</v>
      </c>
      <c r="D319" s="118">
        <f>'Office Minor'!D383</f>
        <v>14.914</v>
      </c>
      <c r="E319" s="118">
        <f>'Office Minor'!E383</f>
        <v>34918</v>
      </c>
      <c r="F319" s="118">
        <f>'Office Minor'!F383</f>
        <v>6983600</v>
      </c>
      <c r="G319" s="118">
        <f>'Office Minor'!G383</f>
        <v>2095000</v>
      </c>
      <c r="H319" s="118">
        <f>'Office Minor'!H383</f>
        <v>5</v>
      </c>
    </row>
    <row r="320" spans="1:8" s="389" customFormat="1" ht="16.5" customHeight="1">
      <c r="A320" s="194">
        <v>5</v>
      </c>
      <c r="B320" s="67" t="s">
        <v>62</v>
      </c>
      <c r="C320" s="118">
        <f>'Office Minor'!C384</f>
        <v>398</v>
      </c>
      <c r="D320" s="118">
        <f>'Office Minor'!D384</f>
        <v>567.73</v>
      </c>
      <c r="E320" s="118">
        <f>'Office Minor'!E384</f>
        <v>9911736</v>
      </c>
      <c r="F320" s="118">
        <f>'Office Minor'!F384</f>
        <v>2973520800</v>
      </c>
      <c r="G320" s="118">
        <f>'Office Minor'!G384</f>
        <v>297352000</v>
      </c>
      <c r="H320" s="118">
        <f>'Office Minor'!H384</f>
        <v>2000</v>
      </c>
    </row>
    <row r="321" spans="1:8" s="389" customFormat="1" ht="16.5" customHeight="1">
      <c r="A321" s="194">
        <v>6</v>
      </c>
      <c r="B321" s="67" t="s">
        <v>58</v>
      </c>
      <c r="C321" s="118">
        <f>'Office Minor'!C385</f>
        <v>0</v>
      </c>
      <c r="D321" s="118">
        <f>'Office Minor'!D385</f>
        <v>0</v>
      </c>
      <c r="E321" s="118">
        <f>'Office Minor'!E385</f>
        <v>0</v>
      </c>
      <c r="F321" s="118">
        <f>'Office Minor'!F385</f>
        <v>0</v>
      </c>
      <c r="G321" s="118">
        <f>'Office Minor'!G385</f>
        <v>266032000</v>
      </c>
      <c r="H321" s="118">
        <f>'Office Minor'!H385</f>
        <v>1440</v>
      </c>
    </row>
    <row r="322" spans="1:8" s="389" customFormat="1" ht="16.5" customHeight="1">
      <c r="A322" s="194">
        <v>7</v>
      </c>
      <c r="B322" s="67" t="s">
        <v>53</v>
      </c>
      <c r="C322" s="118">
        <f>'Office Minor'!C386</f>
        <v>0</v>
      </c>
      <c r="D322" s="118">
        <f>'Office Minor'!D386</f>
        <v>0</v>
      </c>
      <c r="E322" s="118">
        <f>'Office Minor'!E386</f>
        <v>0</v>
      </c>
      <c r="F322" s="118">
        <f>'Office Minor'!F386</f>
        <v>0</v>
      </c>
      <c r="G322" s="118">
        <f>'Office Minor'!G386</f>
        <v>14478000</v>
      </c>
      <c r="H322" s="118">
        <f>'Office Minor'!H386</f>
        <v>700</v>
      </c>
    </row>
    <row r="323" spans="1:8" s="389" customFormat="1" ht="16.5" customHeight="1">
      <c r="A323" s="194">
        <v>8</v>
      </c>
      <c r="B323" s="67" t="s">
        <v>201</v>
      </c>
      <c r="C323" s="118">
        <f>'Office Minor'!C387</f>
        <v>1</v>
      </c>
      <c r="D323" s="118">
        <f>'Office Minor'!D387</f>
        <v>1</v>
      </c>
      <c r="E323" s="118">
        <f>'Office Minor'!E387</f>
        <v>0</v>
      </c>
      <c r="F323" s="118">
        <f>'Office Minor'!F387</f>
        <v>0</v>
      </c>
      <c r="G323" s="118">
        <f>'Office Minor'!G387</f>
        <v>27000</v>
      </c>
      <c r="H323" s="118">
        <f>'Office Minor'!H387</f>
        <v>0</v>
      </c>
    </row>
    <row r="324" spans="1:8" s="389" customFormat="1" ht="16.5" customHeight="1">
      <c r="A324" s="194">
        <v>9</v>
      </c>
      <c r="B324" s="143" t="s">
        <v>24</v>
      </c>
      <c r="C324" s="118">
        <f>'Office Minor'!C388</f>
        <v>4</v>
      </c>
      <c r="D324" s="118">
        <f>'Office Minor'!D388</f>
        <v>19.88</v>
      </c>
      <c r="E324" s="118">
        <f>'Office Minor'!E388</f>
        <v>0</v>
      </c>
      <c r="F324" s="118">
        <f>'Office Minor'!F388</f>
        <v>0</v>
      </c>
      <c r="G324" s="118">
        <f>'Office Minor'!G388</f>
        <v>30000</v>
      </c>
      <c r="H324" s="118">
        <f>'Office Minor'!H388</f>
        <v>40</v>
      </c>
    </row>
    <row r="325" spans="1:8" s="389" customFormat="1" ht="16.5" customHeight="1">
      <c r="A325" s="194">
        <v>10</v>
      </c>
      <c r="B325" s="143" t="s">
        <v>168</v>
      </c>
      <c r="C325" s="118">
        <f>'Office Minor'!C389</f>
        <v>20</v>
      </c>
      <c r="D325" s="118">
        <f>'Office Minor'!D389</f>
        <v>90.1987</v>
      </c>
      <c r="E325" s="118">
        <f>'Office Minor'!E389</f>
        <v>72620</v>
      </c>
      <c r="F325" s="118">
        <f>'Office Minor'!F389</f>
        <v>21786000</v>
      </c>
      <c r="G325" s="118">
        <f>'Office Minor'!G389</f>
        <v>4462000</v>
      </c>
      <c r="H325" s="118">
        <f>'Office Minor'!H389</f>
        <v>200</v>
      </c>
    </row>
    <row r="326" spans="1:8" s="389" customFormat="1" ht="16.5" customHeight="1">
      <c r="A326" s="194">
        <v>11</v>
      </c>
      <c r="B326" s="143" t="s">
        <v>45</v>
      </c>
      <c r="C326" s="118">
        <f>'Office Minor'!C390</f>
        <v>3</v>
      </c>
      <c r="D326" s="118">
        <f>'Office Minor'!D390</f>
        <v>132.81</v>
      </c>
      <c r="E326" s="118">
        <f>'Office Minor'!E390</f>
        <v>0</v>
      </c>
      <c r="F326" s="118">
        <f>'Office Minor'!F390</f>
        <v>0</v>
      </c>
      <c r="G326" s="118">
        <f>'Office Minor'!G390</f>
        <v>0</v>
      </c>
      <c r="H326" s="118">
        <f>'Office Minor'!H390</f>
        <v>0</v>
      </c>
    </row>
    <row r="327" spans="1:8" s="389" customFormat="1" ht="16.5" customHeight="1">
      <c r="A327" s="194">
        <v>12</v>
      </c>
      <c r="B327" s="143" t="s">
        <v>169</v>
      </c>
      <c r="C327" s="118">
        <f>'Office Minor'!C391</f>
        <v>2</v>
      </c>
      <c r="D327" s="118">
        <f>'Office Minor'!D391</f>
        <v>54.98</v>
      </c>
      <c r="E327" s="118">
        <f>'Office Minor'!E391</f>
        <v>0</v>
      </c>
      <c r="F327" s="118">
        <f>'Office Minor'!F391</f>
        <v>0</v>
      </c>
      <c r="G327" s="118">
        <f>'Office Minor'!G391</f>
        <v>11000</v>
      </c>
      <c r="H327" s="118">
        <f>'Office Minor'!H391</f>
        <v>0</v>
      </c>
    </row>
    <row r="328" spans="1:8" s="389" customFormat="1" ht="16.5" customHeight="1">
      <c r="A328" s="194"/>
      <c r="B328" s="67" t="s">
        <v>74</v>
      </c>
      <c r="C328" s="118"/>
      <c r="D328" s="118"/>
      <c r="E328" s="118"/>
      <c r="F328" s="118"/>
      <c r="G328" s="118">
        <f>'Office Minor'!G392</f>
        <v>6034000</v>
      </c>
      <c r="H328" s="118"/>
    </row>
    <row r="329" spans="1:8" s="389" customFormat="1" ht="16.5" customHeight="1">
      <c r="A329" s="194"/>
      <c r="B329" s="67" t="s">
        <v>48</v>
      </c>
      <c r="C329" s="118"/>
      <c r="D329" s="118"/>
      <c r="E329" s="118"/>
      <c r="F329" s="118"/>
      <c r="G329" s="118">
        <f>'Office Minor'!G393</f>
        <v>116674000</v>
      </c>
      <c r="H329" s="118"/>
    </row>
    <row r="330" spans="1:8" s="389" customFormat="1" ht="16.5" customHeight="1">
      <c r="A330" s="956" t="s">
        <v>49</v>
      </c>
      <c r="B330" s="957"/>
      <c r="C330" s="617">
        <f aca="true" t="shared" si="15" ref="C330:H330">SUM(C316:C329)</f>
        <v>478</v>
      </c>
      <c r="D330" s="618">
        <f t="shared" si="15"/>
        <v>1017.1476</v>
      </c>
      <c r="E330" s="617">
        <f t="shared" si="15"/>
        <v>10144318</v>
      </c>
      <c r="F330" s="617">
        <f t="shared" si="15"/>
        <v>3097659100</v>
      </c>
      <c r="G330" s="617">
        <f t="shared" si="15"/>
        <v>718883000</v>
      </c>
      <c r="H330" s="617">
        <f t="shared" si="15"/>
        <v>4420</v>
      </c>
    </row>
    <row r="331" spans="1:8" s="389" customFormat="1" ht="16.5" customHeight="1">
      <c r="A331" s="444"/>
      <c r="B331" s="444"/>
      <c r="C331" s="444"/>
      <c r="D331" s="444"/>
      <c r="E331" s="444"/>
      <c r="F331" s="444"/>
      <c r="G331" s="444"/>
      <c r="H331" s="444"/>
    </row>
    <row r="332" spans="1:8" s="389" customFormat="1" ht="16.5" customHeight="1">
      <c r="A332" s="978" t="s">
        <v>292</v>
      </c>
      <c r="B332" s="978"/>
      <c r="C332" s="978"/>
      <c r="D332" s="978"/>
      <c r="E332" s="978"/>
      <c r="F332" s="978"/>
      <c r="G332" s="978"/>
      <c r="H332" s="978"/>
    </row>
    <row r="333" spans="1:8" s="389" customFormat="1" ht="16.5" customHeight="1">
      <c r="A333" s="979" t="s">
        <v>183</v>
      </c>
      <c r="B333" s="832" t="s">
        <v>3</v>
      </c>
      <c r="C333" s="832" t="s">
        <v>4</v>
      </c>
      <c r="D333" s="694" t="s">
        <v>5</v>
      </c>
      <c r="E333" s="264" t="s">
        <v>6</v>
      </c>
      <c r="F333" s="695" t="s">
        <v>7</v>
      </c>
      <c r="G333" s="695" t="s">
        <v>8</v>
      </c>
      <c r="H333" s="264" t="s">
        <v>9</v>
      </c>
    </row>
    <row r="334" spans="1:8" s="389" customFormat="1" ht="16.5" customHeight="1">
      <c r="A334" s="980"/>
      <c r="B334" s="832"/>
      <c r="C334" s="832"/>
      <c r="D334" s="386" t="s">
        <v>77</v>
      </c>
      <c r="E334" s="386" t="s">
        <v>78</v>
      </c>
      <c r="F334" s="65" t="s">
        <v>79</v>
      </c>
      <c r="G334" s="65" t="s">
        <v>79</v>
      </c>
      <c r="H334" s="4" t="s">
        <v>12</v>
      </c>
    </row>
    <row r="335" spans="1:8" s="389" customFormat="1" ht="16.5" customHeight="1">
      <c r="A335" s="118">
        <v>1</v>
      </c>
      <c r="B335" s="67" t="s">
        <v>59</v>
      </c>
      <c r="C335" s="250">
        <f>'Office Minor'!C399</f>
        <v>88</v>
      </c>
      <c r="D335" s="250">
        <f>'Office Minor'!D399</f>
        <v>1340.58</v>
      </c>
      <c r="E335" s="250">
        <f>'Office Minor'!E399</f>
        <v>2036792</v>
      </c>
      <c r="F335" s="250">
        <f>'Office Minor'!F399</f>
        <v>203679200</v>
      </c>
      <c r="G335" s="250">
        <f>'Office Minor'!G399</f>
        <v>167709000</v>
      </c>
      <c r="H335" s="250">
        <f>'Office Minor'!H399</f>
        <v>650</v>
      </c>
    </row>
    <row r="336" spans="1:8" s="389" customFormat="1" ht="16.5" customHeight="1">
      <c r="A336" s="118">
        <v>2</v>
      </c>
      <c r="B336" s="67" t="s">
        <v>68</v>
      </c>
      <c r="C336" s="250">
        <f>'Office Minor'!C400</f>
        <v>183</v>
      </c>
      <c r="D336" s="250">
        <f>'Office Minor'!D400</f>
        <v>183</v>
      </c>
      <c r="E336" s="250">
        <f>'Office Minor'!E400</f>
        <v>1394342</v>
      </c>
      <c r="F336" s="250">
        <f>'Office Minor'!F400</f>
        <v>104575650</v>
      </c>
      <c r="G336" s="250">
        <f>'Office Minor'!G400</f>
        <v>44507000</v>
      </c>
      <c r="H336" s="250">
        <f>'Office Minor'!H400</f>
        <v>705</v>
      </c>
    </row>
    <row r="337" spans="1:8" s="389" customFormat="1" ht="16.5" customHeight="1">
      <c r="A337" s="118">
        <v>3</v>
      </c>
      <c r="B337" s="67" t="s">
        <v>57</v>
      </c>
      <c r="C337" s="250">
        <f>'Office Minor'!C401</f>
        <v>274</v>
      </c>
      <c r="D337" s="250">
        <f>'Office Minor'!D401</f>
        <v>35.1</v>
      </c>
      <c r="E337" s="250">
        <f>'Office Minor'!E401</f>
        <v>6208</v>
      </c>
      <c r="F337" s="250">
        <f>'Office Minor'!F401</f>
        <v>4966400</v>
      </c>
      <c r="G337" s="250">
        <f>'Office Minor'!G401</f>
        <v>7217000</v>
      </c>
      <c r="H337" s="250">
        <f>'Office Minor'!H401</f>
        <v>45</v>
      </c>
    </row>
    <row r="338" spans="1:8" s="389" customFormat="1" ht="16.5" customHeight="1">
      <c r="A338" s="118">
        <v>4</v>
      </c>
      <c r="B338" s="67" t="s">
        <v>70</v>
      </c>
      <c r="C338" s="250">
        <f>'Office Minor'!C402+'Office Minor'!C54</f>
        <v>39</v>
      </c>
      <c r="D338" s="250">
        <f>'Office Minor'!D402+'Office Minor'!D54</f>
        <v>38.99</v>
      </c>
      <c r="E338" s="250">
        <f>'Office Minor'!E402+'Office Minor'!E54</f>
        <v>8837215</v>
      </c>
      <c r="F338" s="250">
        <f>'Office Minor'!F402+'Office Minor'!F54</f>
        <v>3297612050</v>
      </c>
      <c r="G338" s="250">
        <f>'Office Minor'!G402+'Office Minor'!G54</f>
        <v>763044660</v>
      </c>
      <c r="H338" s="250">
        <f>'Office Minor'!H402+'Office Minor'!H54</f>
        <v>23485</v>
      </c>
    </row>
    <row r="339" spans="1:8" s="389" customFormat="1" ht="16.5" customHeight="1">
      <c r="A339" s="118">
        <v>5</v>
      </c>
      <c r="B339" s="67" t="s">
        <v>62</v>
      </c>
      <c r="C339" s="250">
        <f>'Office Minor'!C403+'Office Minor'!C55</f>
        <v>146</v>
      </c>
      <c r="D339" s="250">
        <f>'Office Minor'!D403+'Office Minor'!D55</f>
        <v>146</v>
      </c>
      <c r="E339" s="250">
        <f>'Office Minor'!E403+'Office Minor'!E55</f>
        <v>2289582</v>
      </c>
      <c r="F339" s="250">
        <f>'Office Minor'!F403+'Office Minor'!F55</f>
        <v>303091150</v>
      </c>
      <c r="G339" s="250">
        <f>'Office Minor'!G403+'Office Minor'!G55</f>
        <v>127767728</v>
      </c>
      <c r="H339" s="250">
        <f>'Office Minor'!H403+'Office Minor'!H55</f>
        <v>9820</v>
      </c>
    </row>
    <row r="340" spans="1:8" s="389" customFormat="1" ht="16.5" customHeight="1">
      <c r="A340" s="118">
        <v>6</v>
      </c>
      <c r="B340" s="67" t="s">
        <v>61</v>
      </c>
      <c r="C340" s="250">
        <f>'Office Minor'!C53</f>
        <v>7</v>
      </c>
      <c r="D340" s="250">
        <f>'Office Minor'!D53</f>
        <v>27</v>
      </c>
      <c r="E340" s="250">
        <f>'Office Minor'!E53</f>
        <v>3385</v>
      </c>
      <c r="F340" s="250">
        <f>'Office Minor'!F53</f>
        <v>10155000</v>
      </c>
      <c r="G340" s="250">
        <f>'Office Minor'!G53</f>
        <v>3010000</v>
      </c>
      <c r="H340" s="250">
        <f>'Office Minor'!H53</f>
        <v>146</v>
      </c>
    </row>
    <row r="341" spans="1:8" s="389" customFormat="1" ht="16.5" customHeight="1">
      <c r="A341" s="118">
        <v>7</v>
      </c>
      <c r="B341" s="67" t="s">
        <v>64</v>
      </c>
      <c r="C341" s="250">
        <f>'Office Minor'!C404+'Office Minor'!C58</f>
        <v>7</v>
      </c>
      <c r="D341" s="250">
        <f>'Office Minor'!D404+'Office Minor'!D58</f>
        <v>7</v>
      </c>
      <c r="E341" s="250">
        <f>'Office Minor'!E404+'Office Minor'!E58</f>
        <v>48900</v>
      </c>
      <c r="F341" s="250">
        <f>'Office Minor'!F404+'Office Minor'!F58</f>
        <v>2200500</v>
      </c>
      <c r="G341" s="250">
        <f>'Office Minor'!G404+'Office Minor'!G58</f>
        <v>1420160</v>
      </c>
      <c r="H341" s="250">
        <f>'Office Minor'!H404+'Office Minor'!H58</f>
        <v>610</v>
      </c>
    </row>
    <row r="342" spans="1:8" s="389" customFormat="1" ht="16.5" customHeight="1">
      <c r="A342" s="118">
        <v>8</v>
      </c>
      <c r="B342" s="67" t="s">
        <v>188</v>
      </c>
      <c r="C342" s="250">
        <f>'Office Minor'!C57</f>
        <v>0</v>
      </c>
      <c r="D342" s="250">
        <f>'Office Minor'!D57</f>
        <v>0</v>
      </c>
      <c r="E342" s="250">
        <f>'Office Minor'!E57</f>
        <v>180400</v>
      </c>
      <c r="F342" s="250">
        <f>'Office Minor'!F57</f>
        <v>22550000</v>
      </c>
      <c r="G342" s="250">
        <f>'Office Minor'!G57</f>
        <v>820850</v>
      </c>
      <c r="H342" s="250">
        <f>'Office Minor'!H57</f>
        <v>1511</v>
      </c>
    </row>
    <row r="343" spans="1:8" s="389" customFormat="1" ht="16.5" customHeight="1">
      <c r="A343" s="118">
        <v>9</v>
      </c>
      <c r="B343" s="67" t="s">
        <v>58</v>
      </c>
      <c r="C343" s="250">
        <f>'Office Minor'!C405+'Office Minor'!C56</f>
        <v>4</v>
      </c>
      <c r="D343" s="250">
        <f>'Office Minor'!D405+'Office Minor'!D56</f>
        <v>0</v>
      </c>
      <c r="E343" s="250">
        <f>'Office Minor'!E405+'Office Minor'!E56</f>
        <v>1626733</v>
      </c>
      <c r="F343" s="250">
        <f>'Office Minor'!F405+'Office Minor'!F56</f>
        <v>102351180</v>
      </c>
      <c r="G343" s="250">
        <f>'Office Minor'!G405+'Office Minor'!G56</f>
        <v>127680340</v>
      </c>
      <c r="H343" s="250">
        <f>'Office Minor'!H405+'Office Minor'!H56</f>
        <v>2460</v>
      </c>
    </row>
    <row r="344" spans="1:8" s="389" customFormat="1" ht="16.5" customHeight="1">
      <c r="A344" s="194"/>
      <c r="B344" s="67" t="s">
        <v>74</v>
      </c>
      <c r="C344" s="250"/>
      <c r="D344" s="250"/>
      <c r="E344" s="250"/>
      <c r="F344" s="250"/>
      <c r="G344" s="250">
        <f>'Office Minor'!G406+'Office Minor'!G59</f>
        <v>78430660</v>
      </c>
      <c r="H344" s="250"/>
    </row>
    <row r="345" spans="1:8" s="389" customFormat="1" ht="16.5" customHeight="1">
      <c r="A345" s="253"/>
      <c r="B345" s="14" t="s">
        <v>48</v>
      </c>
      <c r="C345" s="255"/>
      <c r="D345" s="255"/>
      <c r="E345" s="255"/>
      <c r="F345" s="255"/>
      <c r="G345" s="255">
        <f>'Office Minor'!G407+'Office Minor'!G60</f>
        <v>43023602</v>
      </c>
      <c r="H345" s="255"/>
    </row>
    <row r="346" spans="1:8" s="389" customFormat="1" ht="16.5" customHeight="1">
      <c r="A346" s="956" t="s">
        <v>49</v>
      </c>
      <c r="B346" s="957"/>
      <c r="C346" s="617">
        <f aca="true" t="shared" si="16" ref="C346:H346">SUM(C335:C345)</f>
        <v>748</v>
      </c>
      <c r="D346" s="618">
        <f t="shared" si="16"/>
        <v>1777.6699999999998</v>
      </c>
      <c r="E346" s="617">
        <f t="shared" si="16"/>
        <v>16423557</v>
      </c>
      <c r="F346" s="617">
        <f t="shared" si="16"/>
        <v>4051181130</v>
      </c>
      <c r="G346" s="617">
        <f t="shared" si="16"/>
        <v>1364631000</v>
      </c>
      <c r="H346" s="617">
        <f t="shared" si="16"/>
        <v>39432</v>
      </c>
    </row>
    <row r="347" spans="1:8" s="389" customFormat="1" ht="16.5" customHeight="1">
      <c r="A347" s="717"/>
      <c r="B347" s="573"/>
      <c r="C347" s="573"/>
      <c r="D347" s="573"/>
      <c r="E347" s="573"/>
      <c r="F347" s="573"/>
      <c r="G347" s="573"/>
      <c r="H347" s="573"/>
    </row>
    <row r="348" spans="1:8" s="719" customFormat="1" ht="16.5" customHeight="1">
      <c r="A348" s="977" t="s">
        <v>293</v>
      </c>
      <c r="B348" s="977"/>
      <c r="C348" s="977"/>
      <c r="D348" s="977"/>
      <c r="E348" s="977"/>
      <c r="F348" s="977"/>
      <c r="G348" s="977"/>
      <c r="H348" s="977"/>
    </row>
    <row r="349" spans="1:8" s="389" customFormat="1" ht="16.5" customHeight="1">
      <c r="A349" s="860" t="s">
        <v>183</v>
      </c>
      <c r="B349" s="860" t="s">
        <v>3</v>
      </c>
      <c r="C349" s="860" t="s">
        <v>4</v>
      </c>
      <c r="D349" s="699" t="s">
        <v>5</v>
      </c>
      <c r="E349" s="54" t="s">
        <v>6</v>
      </c>
      <c r="F349" s="54" t="s">
        <v>7</v>
      </c>
      <c r="G349" s="54" t="s">
        <v>8</v>
      </c>
      <c r="H349" s="55" t="s">
        <v>9</v>
      </c>
    </row>
    <row r="350" spans="1:8" s="389" customFormat="1" ht="16.5" customHeight="1">
      <c r="A350" s="861"/>
      <c r="B350" s="861"/>
      <c r="C350" s="861"/>
      <c r="D350" s="378" t="s">
        <v>77</v>
      </c>
      <c r="E350" s="57" t="s">
        <v>78</v>
      </c>
      <c r="F350" s="57" t="s">
        <v>79</v>
      </c>
      <c r="G350" s="57" t="s">
        <v>79</v>
      </c>
      <c r="H350" s="59" t="s">
        <v>12</v>
      </c>
    </row>
    <row r="351" spans="1:8" s="389" customFormat="1" ht="16.5" customHeight="1">
      <c r="A351" s="194">
        <v>1</v>
      </c>
      <c r="B351" s="67" t="s">
        <v>70</v>
      </c>
      <c r="C351" s="67">
        <f>'Office Minor'!C413</f>
        <v>129</v>
      </c>
      <c r="D351" s="67">
        <f>'Office Minor'!D413</f>
        <v>4526.1386</v>
      </c>
      <c r="E351" s="67">
        <f>'Office Minor'!E413</f>
        <v>872342</v>
      </c>
      <c r="F351" s="67">
        <f>'Office Minor'!F413</f>
        <v>523405200</v>
      </c>
      <c r="G351" s="67">
        <f>'Office Minor'!G413</f>
        <v>140343000</v>
      </c>
      <c r="H351" s="67">
        <f>'Office Minor'!H413</f>
        <v>20000</v>
      </c>
    </row>
    <row r="352" spans="1:8" s="389" customFormat="1" ht="16.5" customHeight="1">
      <c r="A352" s="118">
        <v>2</v>
      </c>
      <c r="B352" s="67" t="s">
        <v>202</v>
      </c>
      <c r="C352" s="67">
        <f>'Office Minor'!C414</f>
        <v>4</v>
      </c>
      <c r="D352" s="67">
        <f>'Office Minor'!D414</f>
        <v>87.5482</v>
      </c>
      <c r="E352" s="67">
        <f>'Office Minor'!E414</f>
        <v>1340</v>
      </c>
      <c r="F352" s="67">
        <f>'Office Minor'!F414</f>
        <v>804000</v>
      </c>
      <c r="G352" s="67">
        <f>'Office Minor'!G414</f>
        <v>134000</v>
      </c>
      <c r="H352" s="67">
        <f>'Office Minor'!H414</f>
        <v>20</v>
      </c>
    </row>
    <row r="353" spans="1:8" s="389" customFormat="1" ht="16.5" customHeight="1">
      <c r="A353" s="194">
        <v>3</v>
      </c>
      <c r="B353" s="67" t="s">
        <v>62</v>
      </c>
      <c r="C353" s="67">
        <f>'Office Minor'!C415</f>
        <v>90</v>
      </c>
      <c r="D353" s="67">
        <f>'Office Minor'!D415</f>
        <v>183.45</v>
      </c>
      <c r="E353" s="67">
        <f>'Office Minor'!E415</f>
        <v>7141217</v>
      </c>
      <c r="F353" s="67">
        <f>'Office Minor'!F415</f>
        <v>2142365100</v>
      </c>
      <c r="G353" s="67">
        <f>'Office Minor'!G415</f>
        <v>37915000</v>
      </c>
      <c r="H353" s="67">
        <f>'Office Minor'!H415</f>
        <v>1500</v>
      </c>
    </row>
    <row r="354" spans="1:8" s="389" customFormat="1" ht="16.5" customHeight="1">
      <c r="A354" s="118">
        <v>4</v>
      </c>
      <c r="B354" s="67" t="s">
        <v>203</v>
      </c>
      <c r="C354" s="67">
        <f>'Office Minor'!C416</f>
        <v>2</v>
      </c>
      <c r="D354" s="67">
        <f>'Office Minor'!D416</f>
        <v>2.39</v>
      </c>
      <c r="E354" s="67">
        <f>'Office Minor'!E416</f>
        <v>5000</v>
      </c>
      <c r="F354" s="67">
        <f>'Office Minor'!F416</f>
        <v>3500000</v>
      </c>
      <c r="G354" s="67">
        <f>'Office Minor'!G416</f>
        <v>75000</v>
      </c>
      <c r="H354" s="67">
        <f>'Office Minor'!H416</f>
        <v>30</v>
      </c>
    </row>
    <row r="355" spans="1:8" s="389" customFormat="1" ht="16.5" customHeight="1">
      <c r="A355" s="194">
        <v>5</v>
      </c>
      <c r="B355" s="67" t="s">
        <v>57</v>
      </c>
      <c r="C355" s="67">
        <f>'Office Minor'!C417</f>
        <v>1</v>
      </c>
      <c r="D355" s="67">
        <f>'Office Minor'!D417</f>
        <v>1</v>
      </c>
      <c r="E355" s="67">
        <f>'Office Minor'!E417</f>
        <v>0</v>
      </c>
      <c r="F355" s="67">
        <f>'Office Minor'!F417</f>
        <v>0</v>
      </c>
      <c r="G355" s="67">
        <f>'Office Minor'!G417</f>
        <v>73000</v>
      </c>
      <c r="H355" s="67">
        <f>'Office Minor'!H417</f>
        <v>0</v>
      </c>
    </row>
    <row r="356" spans="1:8" s="389" customFormat="1" ht="16.5" customHeight="1">
      <c r="A356" s="118">
        <v>6</v>
      </c>
      <c r="B356" s="67" t="s">
        <v>58</v>
      </c>
      <c r="C356" s="67">
        <f>'Office Minor'!C418</f>
        <v>0</v>
      </c>
      <c r="D356" s="67">
        <f>'Office Minor'!D418</f>
        <v>0</v>
      </c>
      <c r="E356" s="67">
        <f>'Office Minor'!E418</f>
        <v>427800</v>
      </c>
      <c r="F356" s="67">
        <f>'Office Minor'!F418</f>
        <v>128340000</v>
      </c>
      <c r="G356" s="67">
        <f>'Office Minor'!G418</f>
        <v>12834000</v>
      </c>
      <c r="H356" s="67">
        <f>'Office Minor'!H418</f>
        <v>300</v>
      </c>
    </row>
    <row r="357" spans="1:8" s="389" customFormat="1" ht="16.5" customHeight="1">
      <c r="A357" s="194">
        <v>7</v>
      </c>
      <c r="B357" s="67" t="s">
        <v>316</v>
      </c>
      <c r="C357" s="67">
        <f>'Office Minor'!C419</f>
        <v>36</v>
      </c>
      <c r="D357" s="67">
        <f>'Office Minor'!D419</f>
        <v>0</v>
      </c>
      <c r="E357" s="67">
        <f>'Office Minor'!E419</f>
        <v>331214</v>
      </c>
      <c r="F357" s="67">
        <f>'Office Minor'!F419</f>
        <v>198728400</v>
      </c>
      <c r="G357" s="67">
        <f>'Office Minor'!G419</f>
        <v>23185000</v>
      </c>
      <c r="H357" s="67">
        <f>'Office Minor'!H419</f>
        <v>900</v>
      </c>
    </row>
    <row r="358" spans="1:8" s="389" customFormat="1" ht="16.5" customHeight="1">
      <c r="A358" s="118">
        <v>8</v>
      </c>
      <c r="B358" s="67" t="s">
        <v>64</v>
      </c>
      <c r="C358" s="67">
        <f>'Office Minor'!C420</f>
        <v>0</v>
      </c>
      <c r="D358" s="67">
        <f>'Office Minor'!D420</f>
        <v>0</v>
      </c>
      <c r="E358" s="67">
        <f>'Office Minor'!E420</f>
        <v>66667</v>
      </c>
      <c r="F358" s="67">
        <f>'Office Minor'!F420</f>
        <v>20000010</v>
      </c>
      <c r="G358" s="67">
        <f>'Office Minor'!G420</f>
        <v>2000000</v>
      </c>
      <c r="H358" s="67">
        <f>'Office Minor'!H420</f>
        <v>200</v>
      </c>
    </row>
    <row r="359" spans="1:8" s="389" customFormat="1" ht="16.5" customHeight="1">
      <c r="A359" s="194">
        <v>9</v>
      </c>
      <c r="B359" s="67" t="s">
        <v>53</v>
      </c>
      <c r="C359" s="67">
        <f>'Office Minor'!C421</f>
        <v>0</v>
      </c>
      <c r="D359" s="67">
        <f>'Office Minor'!D421</f>
        <v>0</v>
      </c>
      <c r="E359" s="67">
        <f>'Office Minor'!E421</f>
        <v>0</v>
      </c>
      <c r="F359" s="67">
        <f>'Office Minor'!F421</f>
        <v>0</v>
      </c>
      <c r="G359" s="67">
        <f>'Office Minor'!G421</f>
        <v>420000</v>
      </c>
      <c r="H359" s="67">
        <f>'Office Minor'!H421</f>
        <v>0</v>
      </c>
    </row>
    <row r="360" spans="1:8" s="389" customFormat="1" ht="16.5" customHeight="1">
      <c r="A360" s="118">
        <v>10</v>
      </c>
      <c r="B360" s="299" t="s">
        <v>313</v>
      </c>
      <c r="C360" s="67">
        <f>'Office Minor'!C422</f>
        <v>10</v>
      </c>
      <c r="D360" s="67">
        <f>'Office Minor'!D422</f>
        <v>66.6873</v>
      </c>
      <c r="E360" s="67">
        <f>'Office Minor'!E422</f>
        <v>30433</v>
      </c>
      <c r="F360" s="67">
        <f>'Office Minor'!F422</f>
        <v>21303100</v>
      </c>
      <c r="G360" s="67">
        <f>'Office Minor'!G422</f>
        <v>1826000</v>
      </c>
      <c r="H360" s="67">
        <f>'Office Minor'!H422</f>
        <v>140</v>
      </c>
    </row>
    <row r="361" spans="1:8" s="389" customFormat="1" ht="16.5" customHeight="1">
      <c r="A361" s="194">
        <v>11</v>
      </c>
      <c r="B361" s="299" t="s">
        <v>45</v>
      </c>
      <c r="C361" s="67">
        <f>'Office Minor'!C423</f>
        <v>7</v>
      </c>
      <c r="D361" s="67">
        <f>'Office Minor'!D423</f>
        <v>268.73</v>
      </c>
      <c r="E361" s="67">
        <f>'Office Minor'!E423</f>
        <v>11347</v>
      </c>
      <c r="F361" s="67">
        <f>'Office Minor'!F423</f>
        <v>28367500</v>
      </c>
      <c r="G361" s="67">
        <f>'Office Minor'!G423</f>
        <v>851000</v>
      </c>
      <c r="H361" s="67">
        <f>'Office Minor'!H423</f>
        <v>150</v>
      </c>
    </row>
    <row r="362" spans="1:8" s="389" customFormat="1" ht="16.5" customHeight="1">
      <c r="A362" s="194"/>
      <c r="B362" s="67" t="s">
        <v>74</v>
      </c>
      <c r="C362" s="67"/>
      <c r="D362" s="67"/>
      <c r="E362" s="67"/>
      <c r="F362" s="67"/>
      <c r="G362" s="67">
        <f>'Office Minor'!G424</f>
        <v>21446000</v>
      </c>
      <c r="H362" s="67"/>
    </row>
    <row r="363" spans="1:8" s="389" customFormat="1" ht="16.5" customHeight="1">
      <c r="A363" s="194"/>
      <c r="B363" s="67" t="s">
        <v>48</v>
      </c>
      <c r="C363" s="67"/>
      <c r="D363" s="67"/>
      <c r="E363" s="67"/>
      <c r="F363" s="67"/>
      <c r="G363" s="67">
        <f>'Office Minor'!G425</f>
        <v>7929000</v>
      </c>
      <c r="H363" s="67"/>
    </row>
    <row r="364" spans="1:8" s="389" customFormat="1" ht="16.5" customHeight="1">
      <c r="A364" s="956" t="s">
        <v>49</v>
      </c>
      <c r="B364" s="957"/>
      <c r="C364" s="617">
        <f aca="true" t="shared" si="17" ref="C364:H364">SUM(C351:C363)</f>
        <v>279</v>
      </c>
      <c r="D364" s="618">
        <f t="shared" si="17"/>
        <v>5135.944100000001</v>
      </c>
      <c r="E364" s="614">
        <f t="shared" si="17"/>
        <v>8887360</v>
      </c>
      <c r="F364" s="614">
        <f t="shared" si="17"/>
        <v>3066813310</v>
      </c>
      <c r="G364" s="614">
        <f t="shared" si="17"/>
        <v>249031000</v>
      </c>
      <c r="H364" s="331">
        <f t="shared" si="17"/>
        <v>23240</v>
      </c>
    </row>
    <row r="365" spans="1:8" s="389" customFormat="1" ht="16.5" customHeight="1">
      <c r="A365" s="444"/>
      <c r="B365" s="444"/>
      <c r="C365" s="444"/>
      <c r="D365" s="444"/>
      <c r="E365" s="444"/>
      <c r="F365" s="444"/>
      <c r="G365" s="444"/>
      <c r="H365" s="444"/>
    </row>
    <row r="366" spans="1:8" s="389" customFormat="1" ht="16.5" customHeight="1">
      <c r="A366" s="976" t="s">
        <v>280</v>
      </c>
      <c r="B366" s="976"/>
      <c r="C366" s="976"/>
      <c r="D366" s="976"/>
      <c r="E366" s="976"/>
      <c r="F366" s="976"/>
      <c r="G366" s="976"/>
      <c r="H366" s="976"/>
    </row>
    <row r="367" spans="1:8" s="389" customFormat="1" ht="16.5" customHeight="1">
      <c r="A367" s="860" t="s">
        <v>183</v>
      </c>
      <c r="B367" s="860" t="s">
        <v>3</v>
      </c>
      <c r="C367" s="860" t="s">
        <v>4</v>
      </c>
      <c r="D367" s="699" t="s">
        <v>5</v>
      </c>
      <c r="E367" s="54" t="s">
        <v>6</v>
      </c>
      <c r="F367" s="54" t="s">
        <v>7</v>
      </c>
      <c r="G367" s="720" t="s">
        <v>8</v>
      </c>
      <c r="H367" s="264" t="s">
        <v>9</v>
      </c>
    </row>
    <row r="368" spans="1:8" s="389" customFormat="1" ht="16.5" customHeight="1">
      <c r="A368" s="861"/>
      <c r="B368" s="861"/>
      <c r="C368" s="861"/>
      <c r="D368" s="378" t="s">
        <v>77</v>
      </c>
      <c r="E368" s="57" t="s">
        <v>78</v>
      </c>
      <c r="F368" s="57" t="s">
        <v>79</v>
      </c>
      <c r="G368" s="387" t="s">
        <v>79</v>
      </c>
      <c r="H368" s="4" t="s">
        <v>12</v>
      </c>
    </row>
    <row r="369" spans="1:8" s="389" customFormat="1" ht="16.5" customHeight="1">
      <c r="A369" s="120">
        <v>1</v>
      </c>
      <c r="B369" s="191" t="s">
        <v>143</v>
      </c>
      <c r="C369" s="324">
        <f>'Office Minor'!C567</f>
        <v>49</v>
      </c>
      <c r="D369" s="324">
        <f>'Office Minor'!D567</f>
        <v>1493.1</v>
      </c>
      <c r="E369" s="324">
        <f>'Office Minor'!E567</f>
        <v>1749591.56</v>
      </c>
      <c r="F369" s="324">
        <f>'Office Minor'!F567</f>
        <v>2974305652</v>
      </c>
      <c r="G369" s="324">
        <f>'Office Minor'!G567</f>
        <v>548412000</v>
      </c>
      <c r="H369" s="324">
        <f>'Office Minor'!H567</f>
        <v>66</v>
      </c>
    </row>
    <row r="370" spans="1:8" s="389" customFormat="1" ht="16.5" customHeight="1">
      <c r="A370" s="110">
        <v>2</v>
      </c>
      <c r="B370" s="143" t="s">
        <v>70</v>
      </c>
      <c r="C370" s="324">
        <v>9</v>
      </c>
      <c r="D370" s="324">
        <v>10.83</v>
      </c>
      <c r="E370" s="324">
        <v>10435</v>
      </c>
      <c r="F370" s="324">
        <v>23478750</v>
      </c>
      <c r="G370" s="324">
        <v>4477000</v>
      </c>
      <c r="H370" s="324">
        <v>21</v>
      </c>
    </row>
    <row r="371" spans="1:8" s="389" customFormat="1" ht="16.5" customHeight="1">
      <c r="A371" s="110">
        <v>3</v>
      </c>
      <c r="B371" s="143" t="s">
        <v>62</v>
      </c>
      <c r="C371" s="324">
        <v>53</v>
      </c>
      <c r="D371" s="324">
        <v>53</v>
      </c>
      <c r="E371" s="324">
        <v>3328827</v>
      </c>
      <c r="F371" s="324">
        <v>672637400</v>
      </c>
      <c r="G371" s="324">
        <v>28111000</v>
      </c>
      <c r="H371" s="324">
        <v>144</v>
      </c>
    </row>
    <row r="372" spans="1:8" s="389" customFormat="1" ht="16.5" customHeight="1">
      <c r="A372" s="110">
        <v>4</v>
      </c>
      <c r="B372" s="143" t="s">
        <v>58</v>
      </c>
      <c r="C372" s="324">
        <f>'Office Minor'!C570</f>
        <v>0</v>
      </c>
      <c r="D372" s="324">
        <f>'Office Minor'!D570</f>
        <v>0</v>
      </c>
      <c r="E372" s="324">
        <f>'Office Minor'!E570</f>
        <v>0</v>
      </c>
      <c r="F372" s="324">
        <f>'Office Minor'!F570</f>
        <v>0</v>
      </c>
      <c r="G372" s="324">
        <f>'Office Minor'!G570</f>
        <v>1390000</v>
      </c>
      <c r="H372" s="324">
        <f>'Office Minor'!H570</f>
        <v>0</v>
      </c>
    </row>
    <row r="373" spans="1:8" s="389" customFormat="1" ht="16.5" customHeight="1">
      <c r="A373" s="110"/>
      <c r="B373" s="143" t="s">
        <v>74</v>
      </c>
      <c r="C373" s="324"/>
      <c r="D373" s="324"/>
      <c r="E373" s="324"/>
      <c r="F373" s="324"/>
      <c r="G373" s="324">
        <v>46990000</v>
      </c>
      <c r="H373" s="324"/>
    </row>
    <row r="374" spans="1:8" s="389" customFormat="1" ht="16.5" customHeight="1">
      <c r="A374" s="143"/>
      <c r="B374" s="143" t="s">
        <v>48</v>
      </c>
      <c r="C374" s="324"/>
      <c r="D374" s="324"/>
      <c r="E374" s="324"/>
      <c r="F374" s="324"/>
      <c r="G374" s="324">
        <v>11244000</v>
      </c>
      <c r="H374" s="324"/>
    </row>
    <row r="375" spans="1:8" s="389" customFormat="1" ht="16.5" customHeight="1">
      <c r="A375" s="969" t="s">
        <v>49</v>
      </c>
      <c r="B375" s="970"/>
      <c r="C375" s="617">
        <f aca="true" t="shared" si="18" ref="C375:H375">SUM(C369:C374)</f>
        <v>111</v>
      </c>
      <c r="D375" s="618">
        <f t="shared" si="18"/>
        <v>1556.9299999999998</v>
      </c>
      <c r="E375" s="618">
        <f t="shared" si="18"/>
        <v>5088853.5600000005</v>
      </c>
      <c r="F375" s="614">
        <f t="shared" si="18"/>
        <v>3670421802</v>
      </c>
      <c r="G375" s="721">
        <f t="shared" si="18"/>
        <v>640624000</v>
      </c>
      <c r="H375" s="276">
        <f t="shared" si="18"/>
        <v>231</v>
      </c>
    </row>
    <row r="376" spans="1:8" s="389" customFormat="1" ht="16.5" customHeight="1">
      <c r="A376" s="444"/>
      <c r="B376" s="444"/>
      <c r="C376" s="444"/>
      <c r="D376" s="444"/>
      <c r="E376" s="444"/>
      <c r="F376" s="444"/>
      <c r="G376" s="444"/>
      <c r="H376" s="444"/>
    </row>
    <row r="377" spans="1:8" s="389" customFormat="1" ht="16.5" customHeight="1">
      <c r="A377" s="882" t="s">
        <v>265</v>
      </c>
      <c r="B377" s="882"/>
      <c r="C377" s="882"/>
      <c r="D377" s="882"/>
      <c r="E377" s="882"/>
      <c r="F377" s="882"/>
      <c r="G377" s="882"/>
      <c r="H377" s="882"/>
    </row>
    <row r="378" spans="1:8" s="389" customFormat="1" ht="16.5" customHeight="1">
      <c r="A378" s="860" t="s">
        <v>183</v>
      </c>
      <c r="B378" s="860" t="s">
        <v>3</v>
      </c>
      <c r="C378" s="860" t="s">
        <v>4</v>
      </c>
      <c r="D378" s="699" t="s">
        <v>5</v>
      </c>
      <c r="E378" s="54" t="s">
        <v>6</v>
      </c>
      <c r="F378" s="54" t="s">
        <v>7</v>
      </c>
      <c r="G378" s="54" t="s">
        <v>8</v>
      </c>
      <c r="H378" s="55" t="s">
        <v>9</v>
      </c>
    </row>
    <row r="379" spans="1:8" s="389" customFormat="1" ht="16.5" customHeight="1">
      <c r="A379" s="861"/>
      <c r="B379" s="861"/>
      <c r="C379" s="861"/>
      <c r="D379" s="378" t="s">
        <v>77</v>
      </c>
      <c r="E379" s="57" t="s">
        <v>78</v>
      </c>
      <c r="F379" s="57" t="s">
        <v>79</v>
      </c>
      <c r="G379" s="57" t="s">
        <v>79</v>
      </c>
      <c r="H379" s="59" t="s">
        <v>12</v>
      </c>
    </row>
    <row r="380" spans="1:8" s="389" customFormat="1" ht="16.5" customHeight="1">
      <c r="A380" s="194">
        <v>1</v>
      </c>
      <c r="B380" s="67" t="s">
        <v>59</v>
      </c>
      <c r="C380" s="143">
        <f>'Office Minor'!C475+'Office Minor'!C288</f>
        <v>182</v>
      </c>
      <c r="D380" s="143">
        <f>'Office Minor'!D475+'Office Minor'!D288</f>
        <v>6384.976</v>
      </c>
      <c r="E380" s="143">
        <f>'Office Minor'!E475+'Office Minor'!E288</f>
        <v>5002204.21</v>
      </c>
      <c r="F380" s="143">
        <f>'Office Minor'!F475+'Office Minor'!F288</f>
        <v>1233017740</v>
      </c>
      <c r="G380" s="143">
        <f>'Office Minor'!G475+'Office Minor'!G288</f>
        <v>465649718</v>
      </c>
      <c r="H380" s="143">
        <f>'Office Minor'!H475+'Office Minor'!H288</f>
        <v>5417</v>
      </c>
    </row>
    <row r="381" spans="1:8" s="389" customFormat="1" ht="16.5" customHeight="1">
      <c r="A381" s="118">
        <v>2</v>
      </c>
      <c r="B381" s="67" t="s">
        <v>62</v>
      </c>
      <c r="C381" s="143">
        <f>'Office Minor'!C476+'Office Minor'!C289+'Office Minor'!C467</f>
        <v>559</v>
      </c>
      <c r="D381" s="143">
        <f>'Office Minor'!D476+'Office Minor'!D289+'Office Minor'!D467</f>
        <v>557.9000000000001</v>
      </c>
      <c r="E381" s="143">
        <f>'Office Minor'!E476+'Office Minor'!E289+'Office Minor'!E467</f>
        <v>1927621</v>
      </c>
      <c r="F381" s="143">
        <f>'Office Minor'!F476+'Office Minor'!F289+'Office Minor'!F467</f>
        <v>176964090</v>
      </c>
      <c r="G381" s="143">
        <f>'Office Minor'!G476+'Office Minor'!G289+'Office Minor'!G467</f>
        <v>123215282</v>
      </c>
      <c r="H381" s="143">
        <f>'Office Minor'!H476+'Office Minor'!H289+'Office Minor'!H467</f>
        <v>6319</v>
      </c>
    </row>
    <row r="382" spans="1:8" s="389" customFormat="1" ht="16.5" customHeight="1">
      <c r="A382" s="194">
        <v>3</v>
      </c>
      <c r="B382" s="67" t="s">
        <v>70</v>
      </c>
      <c r="C382" s="143">
        <f>'Office Minor'!C477</f>
        <v>0</v>
      </c>
      <c r="D382" s="143">
        <f>'Office Minor'!D477</f>
        <v>0</v>
      </c>
      <c r="E382" s="143">
        <f>'Office Minor'!E477</f>
        <v>822465</v>
      </c>
      <c r="F382" s="143">
        <f>'Office Minor'!F477</f>
        <v>287862790</v>
      </c>
      <c r="G382" s="143">
        <f>'Office Minor'!G477</f>
        <v>12637000</v>
      </c>
      <c r="H382" s="143">
        <f>'Office Minor'!H477</f>
        <v>960</v>
      </c>
    </row>
    <row r="383" spans="1:8" s="389" customFormat="1" ht="16.5" customHeight="1">
      <c r="A383" s="118">
        <v>4</v>
      </c>
      <c r="B383" s="67" t="s">
        <v>61</v>
      </c>
      <c r="C383" s="143">
        <f>'Office Minor'!C478+'Office Minor'!C466</f>
        <v>1</v>
      </c>
      <c r="D383" s="143">
        <f>'Office Minor'!D478+'Office Minor'!D466</f>
        <v>1</v>
      </c>
      <c r="E383" s="143">
        <f>'Office Minor'!E478+'Office Minor'!E466</f>
        <v>562954</v>
      </c>
      <c r="F383" s="143">
        <f>'Office Minor'!F478+'Office Minor'!F466</f>
        <v>4948196500</v>
      </c>
      <c r="G383" s="143">
        <f>'Office Minor'!G478+'Office Minor'!G466</f>
        <v>234448000</v>
      </c>
      <c r="H383" s="143">
        <f>'Office Minor'!H478+'Office Minor'!H466</f>
        <v>11380</v>
      </c>
    </row>
    <row r="384" spans="1:8" s="389" customFormat="1" ht="16.5" customHeight="1">
      <c r="A384" s="194">
        <v>5</v>
      </c>
      <c r="B384" s="67" t="s">
        <v>64</v>
      </c>
      <c r="C384" s="143">
        <f>'Office Minor'!C290</f>
        <v>2</v>
      </c>
      <c r="D384" s="143">
        <f>'Office Minor'!D290</f>
        <v>2</v>
      </c>
      <c r="E384" s="143">
        <f>'Office Minor'!E290</f>
        <v>0</v>
      </c>
      <c r="F384" s="143">
        <f>'Office Minor'!F290</f>
        <v>0</v>
      </c>
      <c r="G384" s="143">
        <f>'Office Minor'!G290</f>
        <v>0</v>
      </c>
      <c r="H384" s="143">
        <f>'Office Minor'!H290</f>
        <v>0</v>
      </c>
    </row>
    <row r="385" spans="1:8" s="389" customFormat="1" ht="16.5" customHeight="1">
      <c r="A385" s="118">
        <v>6</v>
      </c>
      <c r="B385" s="314" t="s">
        <v>30</v>
      </c>
      <c r="C385" s="143">
        <f>'Office Minor'!C479</f>
        <v>2</v>
      </c>
      <c r="D385" s="143">
        <f>'Office Minor'!D479</f>
        <v>1993.12</v>
      </c>
      <c r="E385" s="143">
        <f>'Office Minor'!E479</f>
        <v>190675.71</v>
      </c>
      <c r="F385" s="143">
        <f>'Office Minor'!F479</f>
        <v>113452048</v>
      </c>
      <c r="G385" s="143">
        <f>'Office Minor'!G479</f>
        <v>20545000</v>
      </c>
      <c r="H385" s="143">
        <f>'Office Minor'!H479</f>
        <v>1750</v>
      </c>
    </row>
    <row r="386" spans="1:8" s="389" customFormat="1" ht="16.5" customHeight="1">
      <c r="A386" s="194">
        <v>7</v>
      </c>
      <c r="B386" s="67" t="s">
        <v>58</v>
      </c>
      <c r="C386" s="143">
        <f>'Office Minor'!C480+'Office Minor'!C291</f>
        <v>2</v>
      </c>
      <c r="D386" s="143">
        <f>'Office Minor'!D480+'Office Minor'!D291</f>
        <v>3.9847</v>
      </c>
      <c r="E386" s="143">
        <f>'Office Minor'!E480+'Office Minor'!E291</f>
        <v>1066960</v>
      </c>
      <c r="F386" s="143">
        <f>'Office Minor'!F480+'Office Minor'!F291</f>
        <v>106425550</v>
      </c>
      <c r="G386" s="143">
        <f>'Office Minor'!G480+'Office Minor'!G291</f>
        <v>72214400</v>
      </c>
      <c r="H386" s="143">
        <f>'Office Minor'!H480+'Office Minor'!H291</f>
        <v>895</v>
      </c>
    </row>
    <row r="387" spans="1:8" s="389" customFormat="1" ht="16.5" customHeight="1">
      <c r="A387" s="118">
        <v>8</v>
      </c>
      <c r="B387" s="314" t="s">
        <v>328</v>
      </c>
      <c r="C387" s="143">
        <f>'Office Minor'!C481</f>
        <v>2</v>
      </c>
      <c r="D387" s="143">
        <f>'Office Minor'!D481</f>
        <v>8.0025</v>
      </c>
      <c r="E387" s="143">
        <f>'Office Minor'!E481</f>
        <v>1325</v>
      </c>
      <c r="F387" s="143">
        <f>'Office Minor'!F481</f>
        <v>357750</v>
      </c>
      <c r="G387" s="143">
        <f>'Office Minor'!G481</f>
        <v>70000</v>
      </c>
      <c r="H387" s="143">
        <f>'Office Minor'!H481</f>
        <v>30</v>
      </c>
    </row>
    <row r="388" spans="1:8" s="389" customFormat="1" ht="16.5" customHeight="1">
      <c r="A388" s="194">
        <v>9</v>
      </c>
      <c r="B388" s="314" t="s">
        <v>171</v>
      </c>
      <c r="C388" s="143">
        <f>'Office Minor'!C482+'Office Minor'!C292</f>
        <v>172</v>
      </c>
      <c r="D388" s="143">
        <f>'Office Minor'!D482+'Office Minor'!D292</f>
        <v>808.0524</v>
      </c>
      <c r="E388" s="143">
        <f>'Office Minor'!E482+'Office Minor'!E292</f>
        <v>970880</v>
      </c>
      <c r="F388" s="143">
        <f>'Office Minor'!F482+'Office Minor'!F292</f>
        <v>374760000</v>
      </c>
      <c r="G388" s="143">
        <f>'Office Minor'!G482+'Office Minor'!G292</f>
        <v>50455600</v>
      </c>
      <c r="H388" s="143">
        <f>'Office Minor'!H482+'Office Minor'!H292</f>
        <v>2245</v>
      </c>
    </row>
    <row r="389" spans="1:8" s="389" customFormat="1" ht="16.5" customHeight="1">
      <c r="A389" s="118">
        <v>10</v>
      </c>
      <c r="B389" s="299" t="s">
        <v>312</v>
      </c>
      <c r="C389" s="143">
        <f>'Office Minor'!C293</f>
        <v>1</v>
      </c>
      <c r="D389" s="143">
        <f>'Office Minor'!D293</f>
        <v>4.5</v>
      </c>
      <c r="E389" s="143">
        <f>'Office Minor'!E293</f>
        <v>0</v>
      </c>
      <c r="F389" s="143">
        <f>'Office Minor'!F293</f>
        <v>0</v>
      </c>
      <c r="G389" s="143">
        <f>'Office Minor'!G293</f>
        <v>0</v>
      </c>
      <c r="H389" s="143">
        <f>'Office Minor'!H293</f>
        <v>0</v>
      </c>
    </row>
    <row r="390" spans="1:8" s="389" customFormat="1" ht="16.5" customHeight="1">
      <c r="A390" s="120"/>
      <c r="B390" s="67" t="s">
        <v>74</v>
      </c>
      <c r="C390" s="143"/>
      <c r="D390" s="143"/>
      <c r="E390" s="143"/>
      <c r="F390" s="143"/>
      <c r="G390" s="143">
        <f>'Office Minor'!G483+'Office Minor'!G468+'Office Minor'!G294</f>
        <v>6860000</v>
      </c>
      <c r="H390" s="143"/>
    </row>
    <row r="391" spans="1:8" s="389" customFormat="1" ht="16.5" customHeight="1">
      <c r="A391" s="120"/>
      <c r="B391" s="67" t="s">
        <v>48</v>
      </c>
      <c r="C391" s="143"/>
      <c r="D391" s="143"/>
      <c r="E391" s="143"/>
      <c r="F391" s="143"/>
      <c r="G391" s="143">
        <f>'Office Minor'!G484+'Office Minor'!G469+'Office Minor'!G295</f>
        <v>105130000</v>
      </c>
      <c r="H391" s="143"/>
    </row>
    <row r="392" spans="1:8" s="389" customFormat="1" ht="16.5" customHeight="1">
      <c r="A392" s="956" t="s">
        <v>49</v>
      </c>
      <c r="B392" s="957"/>
      <c r="C392" s="617">
        <f aca="true" t="shared" si="19" ref="C392:H392">SUM(C380:C391)</f>
        <v>923</v>
      </c>
      <c r="D392" s="618">
        <f t="shared" si="19"/>
        <v>9763.535600000001</v>
      </c>
      <c r="E392" s="617">
        <f t="shared" si="19"/>
        <v>10545084.92</v>
      </c>
      <c r="F392" s="614">
        <f t="shared" si="19"/>
        <v>7241036468</v>
      </c>
      <c r="G392" s="614">
        <f t="shared" si="19"/>
        <v>1091225000</v>
      </c>
      <c r="H392" s="331">
        <f t="shared" si="19"/>
        <v>28996</v>
      </c>
    </row>
    <row r="393" spans="1:8" s="719" customFormat="1" ht="16.5" customHeight="1">
      <c r="A393" s="444"/>
      <c r="B393" s="444"/>
      <c r="C393" s="444"/>
      <c r="D393" s="444"/>
      <c r="E393" s="444"/>
      <c r="F393" s="444"/>
      <c r="G393" s="444"/>
      <c r="H393" s="444"/>
    </row>
    <row r="394" spans="1:8" s="389" customFormat="1" ht="16.5" customHeight="1">
      <c r="A394" s="882" t="s">
        <v>266</v>
      </c>
      <c r="B394" s="882"/>
      <c r="C394" s="882"/>
      <c r="D394" s="882"/>
      <c r="E394" s="882"/>
      <c r="F394" s="882"/>
      <c r="G394" s="882"/>
      <c r="H394" s="882"/>
    </row>
    <row r="395" spans="1:8" s="389" customFormat="1" ht="16.5" customHeight="1">
      <c r="A395" s="860" t="s">
        <v>183</v>
      </c>
      <c r="B395" s="860" t="s">
        <v>3</v>
      </c>
      <c r="C395" s="860" t="s">
        <v>4</v>
      </c>
      <c r="D395" s="699" t="s">
        <v>5</v>
      </c>
      <c r="E395" s="55" t="s">
        <v>6</v>
      </c>
      <c r="F395" s="54" t="s">
        <v>7</v>
      </c>
      <c r="G395" s="54" t="s">
        <v>8</v>
      </c>
      <c r="H395" s="55" t="s">
        <v>9</v>
      </c>
    </row>
    <row r="396" spans="1:8" s="389" customFormat="1" ht="16.5" customHeight="1">
      <c r="A396" s="861"/>
      <c r="B396" s="861"/>
      <c r="C396" s="861"/>
      <c r="D396" s="378" t="s">
        <v>77</v>
      </c>
      <c r="E396" s="378" t="s">
        <v>78</v>
      </c>
      <c r="F396" s="57" t="s">
        <v>79</v>
      </c>
      <c r="G396" s="57" t="s">
        <v>79</v>
      </c>
      <c r="H396" s="59" t="s">
        <v>12</v>
      </c>
    </row>
    <row r="397" spans="1:8" s="389" customFormat="1" ht="16.5" customHeight="1">
      <c r="A397" s="388">
        <v>1</v>
      </c>
      <c r="B397" s="67" t="s">
        <v>53</v>
      </c>
      <c r="C397" s="388">
        <v>0</v>
      </c>
      <c r="D397" s="388">
        <v>0</v>
      </c>
      <c r="E397" s="388">
        <v>7000</v>
      </c>
      <c r="F397" s="388">
        <v>343000</v>
      </c>
      <c r="G397" s="388">
        <v>300000</v>
      </c>
      <c r="H397" s="388">
        <v>10</v>
      </c>
    </row>
    <row r="398" spans="1:8" s="389" customFormat="1" ht="16.5" customHeight="1">
      <c r="A398" s="194">
        <v>2</v>
      </c>
      <c r="B398" s="67" t="s">
        <v>59</v>
      </c>
      <c r="C398" s="118">
        <f>'Office Minor'!C682+'Office Minor'!C115</f>
        <v>45</v>
      </c>
      <c r="D398" s="118">
        <f>'Office Minor'!D682+'Office Minor'!D115</f>
        <v>39.72</v>
      </c>
      <c r="E398" s="118">
        <f>'Office Minor'!E682+'Office Minor'!E115</f>
        <v>3257140</v>
      </c>
      <c r="F398" s="118">
        <f>'Office Minor'!F682+'Office Minor'!F115</f>
        <v>1302094000</v>
      </c>
      <c r="G398" s="118">
        <f>'Office Minor'!G682+'Office Minor'!G115</f>
        <v>164802000</v>
      </c>
      <c r="H398" s="118">
        <f>'Office Minor'!H682+'Office Minor'!H115</f>
        <v>759</v>
      </c>
    </row>
    <row r="399" spans="1:8" s="389" customFormat="1" ht="16.5" customHeight="1">
      <c r="A399" s="388">
        <v>3</v>
      </c>
      <c r="B399" s="67" t="s">
        <v>61</v>
      </c>
      <c r="C399" s="118">
        <f>'Office Minor'!C683+'Office Minor'!C110</f>
        <v>2</v>
      </c>
      <c r="D399" s="118">
        <f>'Office Minor'!D683+'Office Minor'!D110</f>
        <v>2</v>
      </c>
      <c r="E399" s="118">
        <f>'Office Minor'!E683+'Office Minor'!E110</f>
        <v>17000</v>
      </c>
      <c r="F399" s="118">
        <f>'Office Minor'!F683+'Office Minor'!F110</f>
        <v>1530000</v>
      </c>
      <c r="G399" s="118">
        <f>'Office Minor'!G683+'Office Minor'!G110</f>
        <v>2359000</v>
      </c>
      <c r="H399" s="118">
        <f>'Office Minor'!H683+'Office Minor'!H110</f>
        <v>6</v>
      </c>
    </row>
    <row r="400" spans="1:8" s="389" customFormat="1" ht="16.5" customHeight="1">
      <c r="A400" s="194">
        <v>4</v>
      </c>
      <c r="B400" s="67" t="s">
        <v>68</v>
      </c>
      <c r="C400" s="118">
        <f>'Office Minor'!C684</f>
        <v>31</v>
      </c>
      <c r="D400" s="118">
        <f>'Office Minor'!D684</f>
        <v>37.35</v>
      </c>
      <c r="E400" s="118">
        <f>'Office Minor'!E684</f>
        <v>19230</v>
      </c>
      <c r="F400" s="118">
        <f>'Office Minor'!F684</f>
        <v>3846000</v>
      </c>
      <c r="G400" s="118">
        <f>'Office Minor'!G684</f>
        <v>1300000</v>
      </c>
      <c r="H400" s="118">
        <f>'Office Minor'!H684</f>
        <v>100</v>
      </c>
    </row>
    <row r="401" spans="1:8" s="389" customFormat="1" ht="16.5" customHeight="1">
      <c r="A401" s="388">
        <v>5</v>
      </c>
      <c r="B401" s="67" t="s">
        <v>57</v>
      </c>
      <c r="C401" s="118">
        <v>99</v>
      </c>
      <c r="D401" s="118">
        <v>241.121</v>
      </c>
      <c r="E401" s="118">
        <v>415505.48</v>
      </c>
      <c r="F401" s="118">
        <v>424170000</v>
      </c>
      <c r="G401" s="118">
        <v>39728000</v>
      </c>
      <c r="H401" s="118">
        <v>990</v>
      </c>
    </row>
    <row r="402" spans="1:8" s="389" customFormat="1" ht="16.5" customHeight="1">
      <c r="A402" s="194">
        <v>6</v>
      </c>
      <c r="B402" s="67" t="s">
        <v>62</v>
      </c>
      <c r="C402" s="118">
        <v>218</v>
      </c>
      <c r="D402" s="118">
        <v>240</v>
      </c>
      <c r="E402" s="118">
        <v>5319581</v>
      </c>
      <c r="F402" s="118">
        <v>697958000</v>
      </c>
      <c r="G402" s="118">
        <v>62057000</v>
      </c>
      <c r="H402" s="118">
        <v>1670</v>
      </c>
    </row>
    <row r="403" spans="1:8" s="389" customFormat="1" ht="16.5" customHeight="1">
      <c r="A403" s="388">
        <v>7</v>
      </c>
      <c r="B403" s="67" t="s">
        <v>58</v>
      </c>
      <c r="C403" s="118">
        <f>'Office Minor'!C687+'Office Minor'!C113</f>
        <v>6</v>
      </c>
      <c r="D403" s="118">
        <f>'Office Minor'!D687+'Office Minor'!D113</f>
        <v>21951.77</v>
      </c>
      <c r="E403" s="118">
        <f>'Office Minor'!E687+'Office Minor'!E113</f>
        <v>8466662</v>
      </c>
      <c r="F403" s="118">
        <f>'Office Minor'!F687+'Office Minor'!F113</f>
        <v>1996719000</v>
      </c>
      <c r="G403" s="118">
        <f>'Office Minor'!G687+'Office Minor'!G113</f>
        <v>205605000</v>
      </c>
      <c r="H403" s="118">
        <f>'Office Minor'!H687+'Office Minor'!H113</f>
        <v>830</v>
      </c>
    </row>
    <row r="404" spans="1:8" s="389" customFormat="1" ht="16.5" customHeight="1">
      <c r="A404" s="194">
        <v>8</v>
      </c>
      <c r="B404" s="67" t="s">
        <v>66</v>
      </c>
      <c r="C404" s="118">
        <f>'Office Minor'!C688+'Office Minor'!C114</f>
        <v>0</v>
      </c>
      <c r="D404" s="118">
        <f>'Office Minor'!D688+'Office Minor'!D114</f>
        <v>0</v>
      </c>
      <c r="E404" s="118">
        <f>'Office Minor'!E688+'Office Minor'!E114</f>
        <v>1180600</v>
      </c>
      <c r="F404" s="118">
        <f>'Office Minor'!F688+'Office Minor'!F114</f>
        <v>7197000</v>
      </c>
      <c r="G404" s="118">
        <f>'Office Minor'!G688+'Office Minor'!G114</f>
        <v>1708000</v>
      </c>
      <c r="H404" s="118">
        <f>'Office Minor'!H688+'Office Minor'!H114</f>
        <v>258</v>
      </c>
    </row>
    <row r="405" spans="1:8" s="389" customFormat="1" ht="16.5" customHeight="1">
      <c r="A405" s="388">
        <v>9</v>
      </c>
      <c r="B405" s="295" t="s">
        <v>25</v>
      </c>
      <c r="C405" s="118">
        <f>'Office Minor'!C689</f>
        <v>24</v>
      </c>
      <c r="D405" s="118">
        <f>'Office Minor'!D689</f>
        <v>551</v>
      </c>
      <c r="E405" s="118">
        <f>'Office Minor'!E689</f>
        <v>5110400</v>
      </c>
      <c r="F405" s="118">
        <f>'Office Minor'!F689</f>
        <v>1788640000</v>
      </c>
      <c r="G405" s="118">
        <f>'Office Minor'!G689</f>
        <v>23000000</v>
      </c>
      <c r="H405" s="118">
        <f>'Office Minor'!H689</f>
        <v>500</v>
      </c>
    </row>
    <row r="406" spans="1:8" s="389" customFormat="1" ht="16.5" customHeight="1">
      <c r="A406" s="388">
        <v>10</v>
      </c>
      <c r="B406" s="295" t="s">
        <v>40</v>
      </c>
      <c r="C406" s="118">
        <v>29</v>
      </c>
      <c r="D406" s="118">
        <v>121</v>
      </c>
      <c r="E406" s="118">
        <v>30600</v>
      </c>
      <c r="F406" s="118">
        <v>7650000</v>
      </c>
      <c r="G406" s="118">
        <v>2688630</v>
      </c>
      <c r="H406" s="118">
        <v>87</v>
      </c>
    </row>
    <row r="407" spans="1:8" s="389" customFormat="1" ht="16.5" customHeight="1">
      <c r="A407" s="194">
        <v>11</v>
      </c>
      <c r="B407" s="299" t="s">
        <v>170</v>
      </c>
      <c r="C407" s="118">
        <f>'Office Minor'!C690</f>
        <v>13</v>
      </c>
      <c r="D407" s="118">
        <f>'Office Minor'!D690</f>
        <v>112</v>
      </c>
      <c r="E407" s="118">
        <f>'Office Minor'!E690</f>
        <v>22200</v>
      </c>
      <c r="F407" s="118">
        <f>'Office Minor'!F690</f>
        <v>5550000</v>
      </c>
      <c r="G407" s="118">
        <f>'Office Minor'!G690</f>
        <v>1000000</v>
      </c>
      <c r="H407" s="118">
        <f>'Office Minor'!H690</f>
        <v>200</v>
      </c>
    </row>
    <row r="408" spans="1:8" s="389" customFormat="1" ht="16.5" customHeight="1">
      <c r="A408" s="118"/>
      <c r="B408" s="67" t="s">
        <v>74</v>
      </c>
      <c r="C408" s="118">
        <f>'Office Minor'!C691</f>
        <v>0</v>
      </c>
      <c r="D408" s="118">
        <f>'Office Minor'!D691</f>
        <v>0</v>
      </c>
      <c r="E408" s="118">
        <f>'Office Minor'!E691</f>
        <v>0</v>
      </c>
      <c r="F408" s="118">
        <f>'Office Minor'!F691</f>
        <v>0</v>
      </c>
      <c r="G408" s="118">
        <f>'Office Minor'!G691</f>
        <v>33600000</v>
      </c>
      <c r="H408" s="118">
        <f>'Office Minor'!H691</f>
        <v>0</v>
      </c>
    </row>
    <row r="409" spans="1:8" s="389" customFormat="1" ht="16.5" customHeight="1">
      <c r="A409" s="118"/>
      <c r="B409" s="67" t="s">
        <v>48</v>
      </c>
      <c r="C409" s="118">
        <f>'Office Minor'!C692</f>
        <v>0</v>
      </c>
      <c r="D409" s="118">
        <f>'Office Minor'!D692</f>
        <v>0</v>
      </c>
      <c r="E409" s="118">
        <f>'Office Minor'!E692</f>
        <v>0</v>
      </c>
      <c r="F409" s="118">
        <f>'Office Minor'!F692</f>
        <v>0</v>
      </c>
      <c r="G409" s="118">
        <v>44479000</v>
      </c>
      <c r="H409" s="118">
        <f>'Office Minor'!H692</f>
        <v>0</v>
      </c>
    </row>
    <row r="410" spans="1:8" s="389" customFormat="1" ht="16.5" customHeight="1">
      <c r="A410" s="956" t="s">
        <v>49</v>
      </c>
      <c r="B410" s="957"/>
      <c r="C410" s="331">
        <f aca="true" t="shared" si="20" ref="C410:H410">SUM(C397:C409)</f>
        <v>467</v>
      </c>
      <c r="D410" s="331">
        <f t="shared" si="20"/>
        <v>23295.961</v>
      </c>
      <c r="E410" s="722">
        <f t="shared" si="20"/>
        <v>23845918.48</v>
      </c>
      <c r="F410" s="331">
        <f t="shared" si="20"/>
        <v>6235697000</v>
      </c>
      <c r="G410" s="331">
        <f t="shared" si="20"/>
        <v>582626630</v>
      </c>
      <c r="H410" s="331">
        <f t="shared" si="20"/>
        <v>5410</v>
      </c>
    </row>
    <row r="411" spans="1:8" s="719" customFormat="1" ht="16.5" customHeight="1">
      <c r="A411" s="723"/>
      <c r="B411" s="723"/>
      <c r="C411" s="723"/>
      <c r="D411" s="723"/>
      <c r="E411" s="723"/>
      <c r="F411" s="723"/>
      <c r="G411" s="723"/>
      <c r="H411" s="723"/>
    </row>
    <row r="412" spans="1:8" s="389" customFormat="1" ht="16.5" customHeight="1">
      <c r="A412" s="963" t="s">
        <v>267</v>
      </c>
      <c r="B412" s="963"/>
      <c r="C412" s="963"/>
      <c r="D412" s="963"/>
      <c r="E412" s="963"/>
      <c r="F412" s="963"/>
      <c r="G412" s="963"/>
      <c r="H412" s="963"/>
    </row>
    <row r="413" spans="1:8" s="389" customFormat="1" ht="16.5" customHeight="1">
      <c r="A413" s="860" t="s">
        <v>183</v>
      </c>
      <c r="B413" s="860" t="s">
        <v>3</v>
      </c>
      <c r="C413" s="860" t="s">
        <v>4</v>
      </c>
      <c r="D413" s="699" t="s">
        <v>5</v>
      </c>
      <c r="E413" s="55" t="s">
        <v>6</v>
      </c>
      <c r="F413" s="54" t="s">
        <v>7</v>
      </c>
      <c r="G413" s="54" t="s">
        <v>8</v>
      </c>
      <c r="H413" s="55" t="s">
        <v>9</v>
      </c>
    </row>
    <row r="414" spans="1:8" s="389" customFormat="1" ht="16.5" customHeight="1">
      <c r="A414" s="861"/>
      <c r="B414" s="861"/>
      <c r="C414" s="861"/>
      <c r="D414" s="378" t="s">
        <v>77</v>
      </c>
      <c r="E414" s="378" t="s">
        <v>78</v>
      </c>
      <c r="F414" s="57" t="s">
        <v>79</v>
      </c>
      <c r="G414" s="57" t="s">
        <v>79</v>
      </c>
      <c r="H414" s="59" t="s">
        <v>12</v>
      </c>
    </row>
    <row r="415" spans="1:8" s="389" customFormat="1" ht="16.5" customHeight="1">
      <c r="A415" s="194">
        <v>1</v>
      </c>
      <c r="B415" s="67" t="s">
        <v>61</v>
      </c>
      <c r="C415" s="67">
        <f>'Office Minor'!C523</f>
        <v>16</v>
      </c>
      <c r="D415" s="67">
        <f>'Office Minor'!D523</f>
        <v>19</v>
      </c>
      <c r="E415" s="67">
        <f>'Office Minor'!E523</f>
        <v>1630</v>
      </c>
      <c r="F415" s="67">
        <f>'Office Minor'!F523</f>
        <v>1385500</v>
      </c>
      <c r="G415" s="67">
        <f>'Office Minor'!G523</f>
        <v>864000</v>
      </c>
      <c r="H415" s="67">
        <f>'Office Minor'!H523</f>
        <v>4</v>
      </c>
    </row>
    <row r="416" spans="1:8" s="389" customFormat="1" ht="16.5" customHeight="1">
      <c r="A416" s="118">
        <v>2</v>
      </c>
      <c r="B416" s="67" t="s">
        <v>59</v>
      </c>
      <c r="C416" s="67">
        <f>'Office Minor'!C524</f>
        <v>9</v>
      </c>
      <c r="D416" s="67">
        <f>'Office Minor'!D524</f>
        <v>10.48</v>
      </c>
      <c r="E416" s="67">
        <f>'Office Minor'!E524</f>
        <v>2600</v>
      </c>
      <c r="F416" s="67">
        <f>'Office Minor'!F524</f>
        <v>494000</v>
      </c>
      <c r="G416" s="67">
        <f>'Office Minor'!G524</f>
        <v>983000</v>
      </c>
      <c r="H416" s="67">
        <f>'Office Minor'!H524</f>
        <v>6</v>
      </c>
    </row>
    <row r="417" spans="1:8" s="389" customFormat="1" ht="16.5" customHeight="1">
      <c r="A417" s="118">
        <f>+A416+1</f>
        <v>3</v>
      </c>
      <c r="B417" s="67" t="s">
        <v>62</v>
      </c>
      <c r="C417" s="67">
        <f>'Office Minor'!C525</f>
        <v>14</v>
      </c>
      <c r="D417" s="67">
        <f>'Office Minor'!D525</f>
        <v>16</v>
      </c>
      <c r="E417" s="67">
        <f>'Office Minor'!E525</f>
        <v>0</v>
      </c>
      <c r="F417" s="67">
        <f>'Office Minor'!F525</f>
        <v>0</v>
      </c>
      <c r="G417" s="67">
        <f>'Office Minor'!G525</f>
        <v>12910000</v>
      </c>
      <c r="H417" s="67">
        <f>'Office Minor'!H525</f>
        <v>0</v>
      </c>
    </row>
    <row r="418" spans="1:8" s="389" customFormat="1" ht="16.5" customHeight="1">
      <c r="A418" s="118">
        <f>+A417+1</f>
        <v>4</v>
      </c>
      <c r="B418" s="354" t="s">
        <v>66</v>
      </c>
      <c r="C418" s="67">
        <f>'Office Minor'!C526</f>
        <v>24</v>
      </c>
      <c r="D418" s="67">
        <f>'Office Minor'!D526</f>
        <v>54</v>
      </c>
      <c r="E418" s="67">
        <f>'Office Minor'!E526</f>
        <v>8992.415</v>
      </c>
      <c r="F418" s="67">
        <f>'Office Minor'!F526</f>
        <v>36868901.5</v>
      </c>
      <c r="G418" s="67">
        <f>'Office Minor'!G526</f>
        <v>1223000</v>
      </c>
      <c r="H418" s="67">
        <f>'Office Minor'!H526</f>
        <v>0</v>
      </c>
    </row>
    <row r="419" spans="1:8" s="389" customFormat="1" ht="16.5" customHeight="1">
      <c r="A419" s="118">
        <v>5</v>
      </c>
      <c r="B419" s="67" t="s">
        <v>58</v>
      </c>
      <c r="C419" s="67">
        <f>'Office Minor'!C527</f>
        <v>0</v>
      </c>
      <c r="D419" s="67">
        <f>'Office Minor'!D527</f>
        <v>0</v>
      </c>
      <c r="E419" s="67">
        <f>'Office Minor'!E527</f>
        <v>0</v>
      </c>
      <c r="F419" s="67">
        <f>'Office Minor'!F527</f>
        <v>0</v>
      </c>
      <c r="G419" s="67">
        <f>'Office Minor'!G527</f>
        <v>0</v>
      </c>
      <c r="H419" s="67">
        <f>'Office Minor'!H527</f>
        <v>0</v>
      </c>
    </row>
    <row r="420" spans="1:8" s="389" customFormat="1" ht="16.5" customHeight="1">
      <c r="A420" s="118">
        <v>6</v>
      </c>
      <c r="B420" s="67" t="s">
        <v>64</v>
      </c>
      <c r="C420" s="67">
        <f>'Office Minor'!C528</f>
        <v>0</v>
      </c>
      <c r="D420" s="67">
        <f>'Office Minor'!D528</f>
        <v>0</v>
      </c>
      <c r="E420" s="67">
        <f>'Office Minor'!E528</f>
        <v>0</v>
      </c>
      <c r="F420" s="67">
        <f>'Office Minor'!F528</f>
        <v>0</v>
      </c>
      <c r="G420" s="67">
        <f>'Office Minor'!G528</f>
        <v>3136000</v>
      </c>
      <c r="H420" s="67">
        <f>'Office Minor'!H528</f>
        <v>0</v>
      </c>
    </row>
    <row r="421" spans="1:8" s="389" customFormat="1" ht="16.5" customHeight="1">
      <c r="A421" s="194">
        <v>7</v>
      </c>
      <c r="B421" s="295" t="s">
        <v>45</v>
      </c>
      <c r="C421" s="67">
        <f>'Office Minor'!C529</f>
        <v>25</v>
      </c>
      <c r="D421" s="67">
        <f>'Office Minor'!D529</f>
        <v>1093.957</v>
      </c>
      <c r="E421" s="67">
        <f>'Office Minor'!E529</f>
        <v>161955</v>
      </c>
      <c r="F421" s="67">
        <f>'Office Minor'!F529</f>
        <v>170052750</v>
      </c>
      <c r="G421" s="67">
        <f>'Office Minor'!G529</f>
        <v>55314000</v>
      </c>
      <c r="H421" s="67">
        <f>'Office Minor'!H529</f>
        <v>337</v>
      </c>
    </row>
    <row r="422" spans="1:8" s="389" customFormat="1" ht="16.5" customHeight="1">
      <c r="A422" s="118">
        <v>8</v>
      </c>
      <c r="B422" s="295" t="s">
        <v>164</v>
      </c>
      <c r="C422" s="67">
        <f>'Office Minor'!C530</f>
        <v>27</v>
      </c>
      <c r="D422" s="67">
        <f>'Office Minor'!D530</f>
        <v>722.7188</v>
      </c>
      <c r="E422" s="67">
        <f>'Office Minor'!E530</f>
        <v>230848.3</v>
      </c>
      <c r="F422" s="67">
        <f>'Office Minor'!F530</f>
        <v>27701796</v>
      </c>
      <c r="G422" s="67">
        <f>'Office Minor'!G530</f>
        <v>27782000</v>
      </c>
      <c r="H422" s="67">
        <f>'Office Minor'!H530</f>
        <v>32</v>
      </c>
    </row>
    <row r="423" spans="1:8" s="389" customFormat="1" ht="16.5" customHeight="1">
      <c r="A423" s="118">
        <v>9</v>
      </c>
      <c r="B423" s="67" t="s">
        <v>24</v>
      </c>
      <c r="C423" s="67">
        <f>'Office Minor'!C531</f>
        <v>0</v>
      </c>
      <c r="D423" s="67">
        <f>'Office Minor'!D531</f>
        <v>0</v>
      </c>
      <c r="E423" s="67">
        <f>'Office Minor'!E531</f>
        <v>0</v>
      </c>
      <c r="F423" s="67">
        <f>'Office Minor'!F531</f>
        <v>0</v>
      </c>
      <c r="G423" s="67">
        <f>'Office Minor'!G531</f>
        <v>130000</v>
      </c>
      <c r="H423" s="67">
        <f>'Office Minor'!H531</f>
        <v>0</v>
      </c>
    </row>
    <row r="424" spans="1:8" s="389" customFormat="1" ht="16.5" customHeight="1">
      <c r="A424" s="118">
        <v>10</v>
      </c>
      <c r="B424" s="295" t="s">
        <v>170</v>
      </c>
      <c r="C424" s="67">
        <f>'Office Minor'!C532</f>
        <v>8</v>
      </c>
      <c r="D424" s="67">
        <f>'Office Minor'!D532</f>
        <v>32</v>
      </c>
      <c r="E424" s="67">
        <f>'Office Minor'!E532</f>
        <v>0</v>
      </c>
      <c r="F424" s="67">
        <f>'Office Minor'!F532</f>
        <v>0</v>
      </c>
      <c r="G424" s="67">
        <f>'Office Minor'!G532</f>
        <v>0</v>
      </c>
      <c r="H424" s="67">
        <f>'Office Minor'!H532</f>
        <v>0</v>
      </c>
    </row>
    <row r="425" spans="1:8" s="389" customFormat="1" ht="16.5" customHeight="1">
      <c r="A425" s="118"/>
      <c r="B425" s="67" t="s">
        <v>74</v>
      </c>
      <c r="C425" s="67">
        <f>'Office Minor'!C533</f>
        <v>0</v>
      </c>
      <c r="D425" s="67">
        <f>'Office Minor'!D533</f>
        <v>0</v>
      </c>
      <c r="E425" s="67">
        <f>'Office Minor'!E533</f>
        <v>0</v>
      </c>
      <c r="F425" s="67">
        <f>'Office Minor'!F533</f>
        <v>0</v>
      </c>
      <c r="G425" s="67">
        <f>'Office Minor'!G533</f>
        <v>26103000</v>
      </c>
      <c r="H425" s="67">
        <f>'Office Minor'!H533</f>
        <v>0</v>
      </c>
    </row>
    <row r="426" spans="1:8" s="389" customFormat="1" ht="16.5" customHeight="1">
      <c r="A426" s="118"/>
      <c r="B426" s="67" t="s">
        <v>48</v>
      </c>
      <c r="C426" s="67">
        <f>'Office Minor'!C534</f>
        <v>0</v>
      </c>
      <c r="D426" s="67">
        <f>'Office Minor'!D534</f>
        <v>0</v>
      </c>
      <c r="E426" s="67">
        <f>'Office Minor'!E534</f>
        <v>0</v>
      </c>
      <c r="F426" s="67">
        <f>'Office Minor'!F534</f>
        <v>0</v>
      </c>
      <c r="G426" s="67">
        <f>'Office Minor'!G534</f>
        <v>1773000</v>
      </c>
      <c r="H426" s="67">
        <f>'Office Minor'!H534</f>
        <v>0</v>
      </c>
    </row>
    <row r="427" spans="1:8" s="389" customFormat="1" ht="16.5" customHeight="1">
      <c r="A427" s="956" t="s">
        <v>49</v>
      </c>
      <c r="B427" s="957"/>
      <c r="C427" s="617">
        <f aca="true" t="shared" si="21" ref="C427:H427">SUM(C415:C426)</f>
        <v>123</v>
      </c>
      <c r="D427" s="618">
        <f t="shared" si="21"/>
        <v>1948.1558</v>
      </c>
      <c r="E427" s="617">
        <f t="shared" si="21"/>
        <v>406025.71499999997</v>
      </c>
      <c r="F427" s="617">
        <f t="shared" si="21"/>
        <v>236502947.5</v>
      </c>
      <c r="G427" s="617">
        <f t="shared" si="21"/>
        <v>130218000</v>
      </c>
      <c r="H427" s="617">
        <f t="shared" si="21"/>
        <v>379</v>
      </c>
    </row>
    <row r="428" spans="1:8" s="389" customFormat="1" ht="16.5" customHeight="1">
      <c r="A428" s="444"/>
      <c r="B428" s="444"/>
      <c r="C428" s="444"/>
      <c r="D428" s="444"/>
      <c r="E428" s="444"/>
      <c r="F428" s="444"/>
      <c r="G428" s="444"/>
      <c r="H428" s="444"/>
    </row>
    <row r="429" spans="1:8" s="389" customFormat="1" ht="16.5" customHeight="1">
      <c r="A429" s="882" t="s">
        <v>268</v>
      </c>
      <c r="B429" s="882"/>
      <c r="C429" s="882"/>
      <c r="D429" s="882"/>
      <c r="E429" s="882"/>
      <c r="F429" s="882"/>
      <c r="G429" s="882"/>
      <c r="H429" s="882"/>
    </row>
    <row r="430" spans="1:8" s="389" customFormat="1" ht="16.5" customHeight="1">
      <c r="A430" s="860" t="s">
        <v>183</v>
      </c>
      <c r="B430" s="860" t="s">
        <v>3</v>
      </c>
      <c r="C430" s="860" t="s">
        <v>4</v>
      </c>
      <c r="D430" s="699" t="s">
        <v>5</v>
      </c>
      <c r="E430" s="55" t="s">
        <v>6</v>
      </c>
      <c r="F430" s="54" t="s">
        <v>7</v>
      </c>
      <c r="G430" s="54" t="s">
        <v>8</v>
      </c>
      <c r="H430" s="55" t="s">
        <v>9</v>
      </c>
    </row>
    <row r="431" spans="1:8" s="389" customFormat="1" ht="16.5" customHeight="1">
      <c r="A431" s="861"/>
      <c r="B431" s="861"/>
      <c r="C431" s="861"/>
      <c r="D431" s="378" t="s">
        <v>77</v>
      </c>
      <c r="E431" s="378" t="s">
        <v>78</v>
      </c>
      <c r="F431" s="57" t="s">
        <v>79</v>
      </c>
      <c r="G431" s="57" t="s">
        <v>79</v>
      </c>
      <c r="H431" s="59" t="s">
        <v>12</v>
      </c>
    </row>
    <row r="432" spans="1:8" s="389" customFormat="1" ht="16.5" customHeight="1">
      <c r="A432" s="194">
        <v>1</v>
      </c>
      <c r="B432" s="67" t="s">
        <v>61</v>
      </c>
      <c r="C432" s="143">
        <f>'Office Minor'!C551+'Office Minor'!C540+'Office Minor'!C8</f>
        <v>1101</v>
      </c>
      <c r="D432" s="143">
        <f>'Office Minor'!D551+'Office Minor'!D540+'Office Minor'!D8</f>
        <v>1335.8</v>
      </c>
      <c r="E432" s="143">
        <f>'Office Minor'!E551+'Office Minor'!E540+'Office Minor'!E8</f>
        <v>6056980.16</v>
      </c>
      <c r="F432" s="143">
        <f>'Office Minor'!F551+'Office Minor'!F540+'Office Minor'!F8</f>
        <v>7183954072</v>
      </c>
      <c r="G432" s="143">
        <f>'Office Minor'!G551+'Office Minor'!G540+'Office Minor'!G8</f>
        <v>1386793344</v>
      </c>
      <c r="H432" s="143">
        <f>'Office Minor'!H551+'Office Minor'!H540+'Office Minor'!H8</f>
        <v>11065</v>
      </c>
    </row>
    <row r="433" spans="1:8" s="389" customFormat="1" ht="16.5" customHeight="1">
      <c r="A433" s="118">
        <v>2</v>
      </c>
      <c r="B433" s="67" t="s">
        <v>319</v>
      </c>
      <c r="C433" s="143">
        <f>'Office Minor'!C552</f>
        <v>27</v>
      </c>
      <c r="D433" s="143">
        <f>'Office Minor'!D552</f>
        <v>28.53</v>
      </c>
      <c r="E433" s="143">
        <f>'Office Minor'!E552</f>
        <v>110116.66</v>
      </c>
      <c r="F433" s="143">
        <f>'Office Minor'!F552</f>
        <v>38540831</v>
      </c>
      <c r="G433" s="143">
        <f>'Office Minor'!G552</f>
        <v>6607000</v>
      </c>
      <c r="H433" s="143">
        <f>'Office Minor'!H552</f>
        <v>1050</v>
      </c>
    </row>
    <row r="434" spans="1:8" s="389" customFormat="1" ht="16.5" customHeight="1">
      <c r="A434" s="194">
        <v>3</v>
      </c>
      <c r="B434" s="67" t="s">
        <v>62</v>
      </c>
      <c r="C434" s="143">
        <f>'Office Minor'!C553+'Office Minor'!C541+'Office Minor'!C10</f>
        <v>70</v>
      </c>
      <c r="D434" s="143">
        <f>'Office Minor'!D553+'Office Minor'!D541+'Office Minor'!D10</f>
        <v>70.95</v>
      </c>
      <c r="E434" s="143">
        <f>'Office Minor'!E553+'Office Minor'!E541+'Office Minor'!E10</f>
        <v>720926</v>
      </c>
      <c r="F434" s="143">
        <f>'Office Minor'!F553+'Office Minor'!F541+'Office Minor'!F10</f>
        <v>39071080</v>
      </c>
      <c r="G434" s="143">
        <f>'Office Minor'!G553+'Office Minor'!G541+'Office Minor'!G10</f>
        <v>22331200</v>
      </c>
      <c r="H434" s="143">
        <f>'Office Minor'!H553+'Office Minor'!H541+'Office Minor'!H10</f>
        <v>3893</v>
      </c>
    </row>
    <row r="435" spans="1:8" s="389" customFormat="1" ht="16.5" customHeight="1">
      <c r="A435" s="194">
        <v>4</v>
      </c>
      <c r="B435" s="67" t="s">
        <v>24</v>
      </c>
      <c r="C435" s="143">
        <f>'Office Minor'!C542</f>
        <v>5</v>
      </c>
      <c r="D435" s="143">
        <f>'Office Minor'!D542</f>
        <v>23.1</v>
      </c>
      <c r="E435" s="143">
        <f>'Office Minor'!E542</f>
        <v>0</v>
      </c>
      <c r="F435" s="143">
        <f>'Office Minor'!F542</f>
        <v>0</v>
      </c>
      <c r="G435" s="143">
        <f>'Office Minor'!G542</f>
        <v>49656</v>
      </c>
      <c r="H435" s="143">
        <f>'Office Minor'!H542</f>
        <v>0</v>
      </c>
    </row>
    <row r="436" spans="1:8" s="389" customFormat="1" ht="16.5" customHeight="1">
      <c r="A436" s="118">
        <v>5</v>
      </c>
      <c r="B436" s="67" t="s">
        <v>57</v>
      </c>
      <c r="C436" s="143">
        <f>'Office Minor'!C554+'Office Minor'!C9</f>
        <v>68</v>
      </c>
      <c r="D436" s="143">
        <f>'Office Minor'!D554+'Office Minor'!D9</f>
        <v>185.99</v>
      </c>
      <c r="E436" s="143">
        <f>'Office Minor'!E554+'Office Minor'!E9</f>
        <v>218172.67</v>
      </c>
      <c r="F436" s="143">
        <f>'Office Minor'!F554+'Office Minor'!F9</f>
        <v>224740573</v>
      </c>
      <c r="G436" s="143">
        <f>'Office Minor'!G554+'Office Minor'!G9</f>
        <v>34856000</v>
      </c>
      <c r="H436" s="143">
        <f>'Office Minor'!H554+'Office Minor'!H9</f>
        <v>1017</v>
      </c>
    </row>
    <row r="437" spans="1:8" s="389" customFormat="1" ht="16.5" customHeight="1">
      <c r="A437" s="194">
        <v>6</v>
      </c>
      <c r="B437" s="67" t="s">
        <v>58</v>
      </c>
      <c r="C437" s="143">
        <f>'Office Minor'!C555+'Office Minor'!C12</f>
        <v>0</v>
      </c>
      <c r="D437" s="143">
        <f>'Office Minor'!D555+'Office Minor'!D12</f>
        <v>1262.68</v>
      </c>
      <c r="E437" s="143">
        <f>'Office Minor'!E555+'Office Minor'!E12</f>
        <v>487738</v>
      </c>
      <c r="F437" s="143">
        <f>'Office Minor'!F555+'Office Minor'!F12</f>
        <v>29113800</v>
      </c>
      <c r="G437" s="143">
        <f>'Office Minor'!G555+'Office Minor'!G12</f>
        <v>16845000</v>
      </c>
      <c r="H437" s="143">
        <f>'Office Minor'!H555+'Office Minor'!H12</f>
        <v>1670</v>
      </c>
    </row>
    <row r="438" spans="1:8" s="389" customFormat="1" ht="16.5" customHeight="1">
      <c r="A438" s="194">
        <v>7</v>
      </c>
      <c r="B438" s="299" t="s">
        <v>45</v>
      </c>
      <c r="C438" s="143">
        <f>'Office Minor'!C556</f>
        <v>12</v>
      </c>
      <c r="D438" s="143">
        <f>'Office Minor'!D556</f>
        <v>378.54</v>
      </c>
      <c r="E438" s="143">
        <f>'Office Minor'!E556</f>
        <v>142373.33</v>
      </c>
      <c r="F438" s="143">
        <f>'Office Minor'!F556</f>
        <v>71186665</v>
      </c>
      <c r="G438" s="143">
        <f>'Office Minor'!G556</f>
        <v>10678000</v>
      </c>
      <c r="H438" s="143">
        <f>'Office Minor'!H556</f>
        <v>900</v>
      </c>
    </row>
    <row r="439" spans="1:8" s="389" customFormat="1" ht="16.5" customHeight="1">
      <c r="A439" s="118">
        <v>8</v>
      </c>
      <c r="B439" s="299" t="s">
        <v>26</v>
      </c>
      <c r="C439" s="143">
        <f>'Office Minor'!C557</f>
        <v>6</v>
      </c>
      <c r="D439" s="143">
        <f>'Office Minor'!D557</f>
        <v>572.15</v>
      </c>
      <c r="E439" s="143">
        <f>'Office Minor'!E557</f>
        <v>186699.99</v>
      </c>
      <c r="F439" s="143">
        <f>'Office Minor'!F557</f>
        <v>56009997</v>
      </c>
      <c r="G439" s="143">
        <f>'Office Minor'!G557</f>
        <v>13044000</v>
      </c>
      <c r="H439" s="143">
        <f>'Office Minor'!H557</f>
        <v>530</v>
      </c>
    </row>
    <row r="440" spans="1:8" s="389" customFormat="1" ht="16.5" customHeight="1">
      <c r="A440" s="194">
        <v>9</v>
      </c>
      <c r="B440" s="299" t="s">
        <v>176</v>
      </c>
      <c r="C440" s="143">
        <f>'Office Minor'!C558+'Office Minor'!C543+'Office Minor'!C13</f>
        <v>858</v>
      </c>
      <c r="D440" s="143">
        <f>'Office Minor'!D558+'Office Minor'!D543+'Office Minor'!D13</f>
        <v>4066.04</v>
      </c>
      <c r="E440" s="143">
        <f>'Office Minor'!E558+'Office Minor'!E543+'Office Minor'!E13</f>
        <v>595399.66</v>
      </c>
      <c r="F440" s="143">
        <f>'Office Minor'!F558+'Office Minor'!F543+'Office Minor'!F13</f>
        <v>174059898</v>
      </c>
      <c r="G440" s="143">
        <f>'Office Minor'!G558+'Office Minor'!G543+'Office Minor'!G13</f>
        <v>40670200</v>
      </c>
      <c r="H440" s="143">
        <f>'Office Minor'!H558+'Office Minor'!H543+'Office Minor'!H13</f>
        <v>1445</v>
      </c>
    </row>
    <row r="441" spans="1:8" s="389" customFormat="1" ht="16.5" customHeight="1">
      <c r="A441" s="194">
        <v>10</v>
      </c>
      <c r="B441" s="299" t="s">
        <v>43</v>
      </c>
      <c r="C441" s="143">
        <f>'Office Minor'!C559</f>
        <v>1</v>
      </c>
      <c r="D441" s="143">
        <f>'Office Minor'!D559</f>
        <v>4.2</v>
      </c>
      <c r="E441" s="143">
        <f>'Office Minor'!E559</f>
        <v>3814.28</v>
      </c>
      <c r="F441" s="143">
        <f>'Office Minor'!F559</f>
        <v>1907140</v>
      </c>
      <c r="G441" s="143">
        <f>'Office Minor'!G559</f>
        <v>267000</v>
      </c>
      <c r="H441" s="143">
        <f>'Office Minor'!H559</f>
        <v>9</v>
      </c>
    </row>
    <row r="442" spans="1:8" s="389" customFormat="1" ht="16.5" customHeight="1">
      <c r="A442" s="118">
        <v>11</v>
      </c>
      <c r="B442" s="299" t="s">
        <v>359</v>
      </c>
      <c r="C442" s="143">
        <f>'Office Minor'!C11</f>
        <v>1</v>
      </c>
      <c r="D442" s="143">
        <f>'Office Minor'!D11</f>
        <v>2.25</v>
      </c>
      <c r="E442" s="143">
        <f>'Office Minor'!E11</f>
        <v>0</v>
      </c>
      <c r="F442" s="143">
        <f>'Office Minor'!F11</f>
        <v>0</v>
      </c>
      <c r="G442" s="143">
        <f>'Office Minor'!G11</f>
        <v>45000</v>
      </c>
      <c r="H442" s="143">
        <f>'Office Minor'!H11</f>
        <v>0</v>
      </c>
    </row>
    <row r="443" spans="1:8" s="389" customFormat="1" ht="16.5" customHeight="1">
      <c r="A443" s="120"/>
      <c r="B443" s="67" t="s">
        <v>74</v>
      </c>
      <c r="C443" s="143"/>
      <c r="D443" s="143"/>
      <c r="E443" s="143"/>
      <c r="F443" s="143"/>
      <c r="G443" s="143">
        <f>'Office Minor'!G560+'Office Minor'!G14+'Office Minor'!G544</f>
        <v>11138000</v>
      </c>
      <c r="H443" s="143"/>
    </row>
    <row r="444" spans="1:8" s="389" customFormat="1" ht="16.5" customHeight="1">
      <c r="A444" s="120"/>
      <c r="B444" s="67" t="s">
        <v>48</v>
      </c>
      <c r="C444" s="143"/>
      <c r="D444" s="143"/>
      <c r="E444" s="143"/>
      <c r="F444" s="143"/>
      <c r="G444" s="143">
        <f>'Office Minor'!G561+'Office Minor'!G15+'Office Minor'!G545</f>
        <v>67154600</v>
      </c>
      <c r="H444" s="143"/>
    </row>
    <row r="445" spans="1:8" s="389" customFormat="1" ht="16.5" customHeight="1">
      <c r="A445" s="956" t="s">
        <v>49</v>
      </c>
      <c r="B445" s="957"/>
      <c r="C445" s="331">
        <f aca="true" t="shared" si="22" ref="C445:H445">SUM(C432:C444)</f>
        <v>2149</v>
      </c>
      <c r="D445" s="330">
        <f t="shared" si="22"/>
        <v>7930.2300000000005</v>
      </c>
      <c r="E445" s="614">
        <f t="shared" si="22"/>
        <v>8522220.75</v>
      </c>
      <c r="F445" s="614">
        <f t="shared" si="22"/>
        <v>7818584056</v>
      </c>
      <c r="G445" s="724">
        <f t="shared" si="22"/>
        <v>1610479000</v>
      </c>
      <c r="H445" s="331">
        <f t="shared" si="22"/>
        <v>21579</v>
      </c>
    </row>
    <row r="446" spans="1:8" s="389" customFormat="1" ht="16.5" customHeight="1">
      <c r="A446" s="444"/>
      <c r="B446" s="444"/>
      <c r="C446" s="444"/>
      <c r="D446" s="444"/>
      <c r="E446" s="444"/>
      <c r="F446" s="444"/>
      <c r="G446" s="444"/>
      <c r="H446" s="444"/>
    </row>
    <row r="447" spans="1:8" s="389" customFormat="1" ht="16.5" customHeight="1">
      <c r="A447" s="963" t="s">
        <v>269</v>
      </c>
      <c r="B447" s="963"/>
      <c r="C447" s="963"/>
      <c r="D447" s="963"/>
      <c r="E447" s="963"/>
      <c r="F447" s="963"/>
      <c r="G447" s="963"/>
      <c r="H447" s="963"/>
    </row>
    <row r="448" spans="1:8" s="389" customFormat="1" ht="16.5" customHeight="1">
      <c r="A448" s="860" t="s">
        <v>183</v>
      </c>
      <c r="B448" s="860" t="s">
        <v>3</v>
      </c>
      <c r="C448" s="860" t="s">
        <v>4</v>
      </c>
      <c r="D448" s="699" t="s">
        <v>5</v>
      </c>
      <c r="E448" s="55" t="s">
        <v>6</v>
      </c>
      <c r="F448" s="54" t="s">
        <v>7</v>
      </c>
      <c r="G448" s="54" t="s">
        <v>8</v>
      </c>
      <c r="H448" s="55" t="s">
        <v>9</v>
      </c>
    </row>
    <row r="449" spans="1:8" s="389" customFormat="1" ht="16.5" customHeight="1">
      <c r="A449" s="861"/>
      <c r="B449" s="861"/>
      <c r="C449" s="861"/>
      <c r="D449" s="378" t="s">
        <v>77</v>
      </c>
      <c r="E449" s="378" t="s">
        <v>78</v>
      </c>
      <c r="F449" s="57" t="s">
        <v>79</v>
      </c>
      <c r="G449" s="57" t="s">
        <v>79</v>
      </c>
      <c r="H449" s="59" t="s">
        <v>12</v>
      </c>
    </row>
    <row r="450" spans="1:8" s="389" customFormat="1" ht="16.5" customHeight="1">
      <c r="A450" s="118">
        <v>1</v>
      </c>
      <c r="B450" s="67" t="s">
        <v>145</v>
      </c>
      <c r="C450" s="67">
        <f>'Office Minor'!C619</f>
        <v>122</v>
      </c>
      <c r="D450" s="67">
        <f>'Office Minor'!D619</f>
        <v>121.239</v>
      </c>
      <c r="E450" s="67">
        <f>'Office Minor'!E619</f>
        <v>231114</v>
      </c>
      <c r="F450" s="67">
        <f>'Office Minor'!F619</f>
        <v>69334200</v>
      </c>
      <c r="G450" s="67">
        <f>'Office Minor'!G619</f>
        <v>5927000</v>
      </c>
      <c r="H450" s="67">
        <f>'Office Minor'!H619</f>
        <v>1400</v>
      </c>
    </row>
    <row r="451" spans="1:8" s="389" customFormat="1" ht="16.5" customHeight="1">
      <c r="A451" s="118">
        <v>2</v>
      </c>
      <c r="B451" s="67" t="s">
        <v>58</v>
      </c>
      <c r="C451" s="67">
        <f>'Office Minor'!C620</f>
        <v>4</v>
      </c>
      <c r="D451" s="67">
        <f>'Office Minor'!D620</f>
        <v>3164.34</v>
      </c>
      <c r="E451" s="67">
        <f>'Office Minor'!E620</f>
        <v>2554503</v>
      </c>
      <c r="F451" s="67">
        <f>'Office Minor'!F620</f>
        <v>766350900</v>
      </c>
      <c r="G451" s="67">
        <f>'Office Minor'!G620</f>
        <v>288190000</v>
      </c>
      <c r="H451" s="67">
        <f>'Office Minor'!H620</f>
        <v>1000</v>
      </c>
    </row>
    <row r="452" spans="1:8" s="389" customFormat="1" ht="16.5" customHeight="1">
      <c r="A452" s="118">
        <v>3</v>
      </c>
      <c r="B452" s="299" t="s">
        <v>39</v>
      </c>
      <c r="C452" s="67">
        <f>'Office Minor'!C621</f>
        <v>7</v>
      </c>
      <c r="D452" s="67">
        <f>'Office Minor'!D621</f>
        <v>545.33</v>
      </c>
      <c r="E452" s="67">
        <f>'Office Minor'!E621</f>
        <v>0</v>
      </c>
      <c r="F452" s="67">
        <f>'Office Minor'!F621</f>
        <v>0</v>
      </c>
      <c r="G452" s="67">
        <f>'Office Minor'!G621</f>
        <v>1355000</v>
      </c>
      <c r="H452" s="67">
        <f>'Office Minor'!H621</f>
        <v>0</v>
      </c>
    </row>
    <row r="453" spans="1:8" s="389" customFormat="1" ht="16.5" customHeight="1">
      <c r="A453" s="118">
        <v>4</v>
      </c>
      <c r="B453" s="67" t="s">
        <v>206</v>
      </c>
      <c r="C453" s="67">
        <f>'Office Minor'!C622</f>
        <v>2</v>
      </c>
      <c r="D453" s="67">
        <f>'Office Minor'!D622</f>
        <v>2</v>
      </c>
      <c r="E453" s="67">
        <f>'Office Minor'!E622</f>
        <v>0</v>
      </c>
      <c r="F453" s="67">
        <f>'Office Minor'!F622</f>
        <v>0</v>
      </c>
      <c r="G453" s="67">
        <f>'Office Minor'!G622</f>
        <v>41000</v>
      </c>
      <c r="H453" s="67">
        <f>'Office Minor'!H622</f>
        <v>0</v>
      </c>
    </row>
    <row r="454" spans="1:8" s="389" customFormat="1" ht="16.5" customHeight="1">
      <c r="A454" s="118">
        <v>5</v>
      </c>
      <c r="B454" s="299" t="s">
        <v>335</v>
      </c>
      <c r="C454" s="67">
        <f>'Office Minor'!C623</f>
        <v>4</v>
      </c>
      <c r="D454" s="67">
        <f>'Office Minor'!D623</f>
        <v>19.0194</v>
      </c>
      <c r="E454" s="67">
        <f>'Office Minor'!E623</f>
        <v>0</v>
      </c>
      <c r="F454" s="67">
        <f>'Office Minor'!F623</f>
        <v>0</v>
      </c>
      <c r="G454" s="67">
        <f>'Office Minor'!G623</f>
        <v>15000</v>
      </c>
      <c r="H454" s="67">
        <f>'Office Minor'!H623</f>
        <v>0</v>
      </c>
    </row>
    <row r="455" spans="1:8" s="389" customFormat="1" ht="16.5" customHeight="1">
      <c r="A455" s="118"/>
      <c r="B455" s="67" t="s">
        <v>74</v>
      </c>
      <c r="C455" s="67"/>
      <c r="D455" s="67"/>
      <c r="E455" s="67"/>
      <c r="F455" s="67"/>
      <c r="G455" s="67">
        <f>'Office Minor'!G624</f>
        <v>14296000</v>
      </c>
      <c r="H455" s="67"/>
    </row>
    <row r="456" spans="1:8" s="389" customFormat="1" ht="16.5" customHeight="1">
      <c r="A456" s="118"/>
      <c r="B456" s="67" t="s">
        <v>48</v>
      </c>
      <c r="C456" s="67"/>
      <c r="D456" s="67"/>
      <c r="E456" s="67"/>
      <c r="F456" s="67"/>
      <c r="G456" s="67">
        <f>'Office Minor'!G625</f>
        <v>22807000</v>
      </c>
      <c r="H456" s="67"/>
    </row>
    <row r="457" spans="1:8" s="389" customFormat="1" ht="16.5" customHeight="1">
      <c r="A457" s="956" t="s">
        <v>49</v>
      </c>
      <c r="B457" s="957"/>
      <c r="C457" s="612">
        <f aca="true" t="shared" si="23" ref="C457:H457">SUM(C450:C456)</f>
        <v>139</v>
      </c>
      <c r="D457" s="631">
        <f t="shared" si="23"/>
        <v>3851.9284000000002</v>
      </c>
      <c r="E457" s="256">
        <f t="shared" si="23"/>
        <v>2785617</v>
      </c>
      <c r="F457" s="613">
        <f t="shared" si="23"/>
        <v>835685100</v>
      </c>
      <c r="G457" s="613">
        <f t="shared" si="23"/>
        <v>332631000</v>
      </c>
      <c r="H457" s="612">
        <f t="shared" si="23"/>
        <v>2400</v>
      </c>
    </row>
    <row r="458" spans="1:8" s="389" customFormat="1" ht="16.5" customHeight="1">
      <c r="A458" s="444"/>
      <c r="B458" s="444"/>
      <c r="C458" s="444"/>
      <c r="D458" s="444"/>
      <c r="E458" s="444"/>
      <c r="F458" s="444"/>
      <c r="G458" s="444"/>
      <c r="H458" s="444"/>
    </row>
    <row r="459" spans="1:8" s="389" customFormat="1" ht="16.5" customHeight="1">
      <c r="A459" s="882" t="s">
        <v>294</v>
      </c>
      <c r="B459" s="882"/>
      <c r="C459" s="882"/>
      <c r="D459" s="882"/>
      <c r="E459" s="882"/>
      <c r="F459" s="882"/>
      <c r="G459" s="882"/>
      <c r="H459" s="882"/>
    </row>
    <row r="460" spans="1:8" s="389" customFormat="1" ht="16.5" customHeight="1">
      <c r="A460" s="860" t="s">
        <v>183</v>
      </c>
      <c r="B460" s="860" t="s">
        <v>3</v>
      </c>
      <c r="C460" s="860" t="s">
        <v>4</v>
      </c>
      <c r="D460" s="699" t="s">
        <v>5</v>
      </c>
      <c r="E460" s="55" t="s">
        <v>6</v>
      </c>
      <c r="F460" s="54" t="s">
        <v>7</v>
      </c>
      <c r="G460" s="54" t="s">
        <v>8</v>
      </c>
      <c r="H460" s="55" t="s">
        <v>9</v>
      </c>
    </row>
    <row r="461" spans="1:8" s="389" customFormat="1" ht="16.5" customHeight="1">
      <c r="A461" s="861"/>
      <c r="B461" s="861"/>
      <c r="C461" s="861"/>
      <c r="D461" s="378" t="s">
        <v>77</v>
      </c>
      <c r="E461" s="378" t="s">
        <v>78</v>
      </c>
      <c r="F461" s="57" t="s">
        <v>79</v>
      </c>
      <c r="G461" s="57" t="s">
        <v>79</v>
      </c>
      <c r="H461" s="59" t="s">
        <v>12</v>
      </c>
    </row>
    <row r="462" spans="1:8" s="389" customFormat="1" ht="16.5" customHeight="1">
      <c r="A462" s="194">
        <v>1</v>
      </c>
      <c r="B462" s="67" t="s">
        <v>53</v>
      </c>
      <c r="C462" s="203">
        <f>'Office Minor'!C698</f>
        <v>0</v>
      </c>
      <c r="D462" s="203">
        <f>'Office Minor'!D698</f>
        <v>0</v>
      </c>
      <c r="E462" s="203">
        <f>'Office Minor'!E698</f>
        <v>4636800</v>
      </c>
      <c r="F462" s="203">
        <f>'Office Minor'!F698</f>
        <v>3964464000</v>
      </c>
      <c r="G462" s="203">
        <f>'Office Minor'!G698</f>
        <v>151400000</v>
      </c>
      <c r="H462" s="203">
        <f>'Office Minor'!H698</f>
        <v>8</v>
      </c>
    </row>
    <row r="463" spans="1:8" s="389" customFormat="1" ht="16.5" customHeight="1">
      <c r="A463" s="194">
        <v>2</v>
      </c>
      <c r="B463" s="299" t="s">
        <v>30</v>
      </c>
      <c r="C463" s="203">
        <f>'Office Minor'!C699</f>
        <v>13</v>
      </c>
      <c r="D463" s="203">
        <f>'Office Minor'!D699</f>
        <v>929.75</v>
      </c>
      <c r="E463" s="203">
        <f>'Office Minor'!E699</f>
        <v>434709.59</v>
      </c>
      <c r="F463" s="203">
        <f>'Office Minor'!F699</f>
        <v>228222225</v>
      </c>
      <c r="G463" s="203">
        <f>'Office Minor'!G699</f>
        <v>56501000</v>
      </c>
      <c r="H463" s="203">
        <f>'Office Minor'!H699</f>
        <v>130</v>
      </c>
    </row>
    <row r="464" spans="1:8" s="389" customFormat="1" ht="16.5" customHeight="1">
      <c r="A464" s="118"/>
      <c r="B464" s="67" t="s">
        <v>74</v>
      </c>
      <c r="C464" s="203"/>
      <c r="D464" s="203"/>
      <c r="E464" s="203"/>
      <c r="F464" s="203"/>
      <c r="G464" s="203">
        <f>'Office Minor'!G700</f>
        <v>5518000</v>
      </c>
      <c r="H464" s="203"/>
    </row>
    <row r="465" spans="1:8" s="389" customFormat="1" ht="16.5" customHeight="1">
      <c r="A465" s="118"/>
      <c r="B465" s="67" t="s">
        <v>48</v>
      </c>
      <c r="C465" s="203"/>
      <c r="D465" s="203"/>
      <c r="E465" s="203"/>
      <c r="F465" s="203"/>
      <c r="G465" s="203">
        <f>'Office Minor'!G701</f>
        <v>2179000</v>
      </c>
      <c r="H465" s="203"/>
    </row>
    <row r="466" spans="1:8" s="389" customFormat="1" ht="16.5" customHeight="1">
      <c r="A466" s="956" t="s">
        <v>49</v>
      </c>
      <c r="B466" s="957"/>
      <c r="C466" s="614">
        <f aca="true" t="shared" si="24" ref="C466:H466">SUM(C462:C465)</f>
        <v>13</v>
      </c>
      <c r="D466" s="614">
        <f t="shared" si="24"/>
        <v>929.75</v>
      </c>
      <c r="E466" s="614">
        <f t="shared" si="24"/>
        <v>5071509.59</v>
      </c>
      <c r="F466" s="614">
        <f t="shared" si="24"/>
        <v>4192686225</v>
      </c>
      <c r="G466" s="614">
        <f t="shared" si="24"/>
        <v>215598000</v>
      </c>
      <c r="H466" s="614">
        <f t="shared" si="24"/>
        <v>138</v>
      </c>
    </row>
    <row r="467" spans="1:8" s="389" customFormat="1" ht="16.5" customHeight="1">
      <c r="A467" s="444"/>
      <c r="B467" s="444"/>
      <c r="C467" s="444"/>
      <c r="D467" s="444"/>
      <c r="E467" s="444"/>
      <c r="F467" s="444"/>
      <c r="G467" s="444"/>
      <c r="H467" s="444"/>
    </row>
    <row r="468" spans="1:8" s="389" customFormat="1" ht="16.5" customHeight="1">
      <c r="A468" s="882" t="s">
        <v>270</v>
      </c>
      <c r="B468" s="882"/>
      <c r="C468" s="882"/>
      <c r="D468" s="882"/>
      <c r="E468" s="882"/>
      <c r="F468" s="882"/>
      <c r="G468" s="882"/>
      <c r="H468" s="882"/>
    </row>
    <row r="469" spans="1:8" s="389" customFormat="1" ht="16.5" customHeight="1">
      <c r="A469" s="860" t="s">
        <v>183</v>
      </c>
      <c r="B469" s="860" t="s">
        <v>3</v>
      </c>
      <c r="C469" s="860" t="s">
        <v>4</v>
      </c>
      <c r="D469" s="699" t="s">
        <v>5</v>
      </c>
      <c r="E469" s="55" t="s">
        <v>6</v>
      </c>
      <c r="F469" s="54" t="s">
        <v>7</v>
      </c>
      <c r="G469" s="54" t="s">
        <v>8</v>
      </c>
      <c r="H469" s="55" t="s">
        <v>9</v>
      </c>
    </row>
    <row r="470" spans="1:8" s="389" customFormat="1" ht="16.5" customHeight="1">
      <c r="A470" s="861"/>
      <c r="B470" s="861"/>
      <c r="C470" s="863"/>
      <c r="D470" s="382" t="s">
        <v>77</v>
      </c>
      <c r="E470" s="382" t="s">
        <v>78</v>
      </c>
      <c r="F470" s="61" t="s">
        <v>79</v>
      </c>
      <c r="G470" s="61" t="s">
        <v>79</v>
      </c>
      <c r="H470" s="58" t="s">
        <v>12</v>
      </c>
    </row>
    <row r="471" spans="1:8" s="389" customFormat="1" ht="16.5" customHeight="1">
      <c r="A471" s="194">
        <v>1</v>
      </c>
      <c r="B471" s="250" t="s">
        <v>61</v>
      </c>
      <c r="C471" s="143">
        <f>'Office Minor'!C648+'Office Minor'!C490</f>
        <v>20</v>
      </c>
      <c r="D471" s="143">
        <f>'Office Minor'!D648+'Office Minor'!D490</f>
        <v>562.88</v>
      </c>
      <c r="E471" s="143">
        <f>'Office Minor'!E648+'Office Minor'!E490</f>
        <v>101763</v>
      </c>
      <c r="F471" s="143">
        <f>'Office Minor'!F648+'Office Minor'!F490</f>
        <v>73965000</v>
      </c>
      <c r="G471" s="143">
        <f>'Office Minor'!G648+'Office Minor'!G490</f>
        <v>21061562</v>
      </c>
      <c r="H471" s="143">
        <f>'Office Minor'!H648+'Office Minor'!H490</f>
        <v>25</v>
      </c>
    </row>
    <row r="472" spans="1:8" s="389" customFormat="1" ht="16.5" customHeight="1">
      <c r="A472" s="194">
        <v>2</v>
      </c>
      <c r="B472" s="67" t="s">
        <v>57</v>
      </c>
      <c r="C472" s="143">
        <f>'Office Minor'!C649+'Office Minor'!C491</f>
        <v>3</v>
      </c>
      <c r="D472" s="143">
        <f>'Office Minor'!D649+'Office Minor'!D491</f>
        <v>3.87</v>
      </c>
      <c r="E472" s="143">
        <f>'Office Minor'!E649+'Office Minor'!E491</f>
        <v>0</v>
      </c>
      <c r="F472" s="143">
        <f>'Office Minor'!F649+'Office Minor'!F491</f>
        <v>0</v>
      </c>
      <c r="G472" s="143">
        <f>'Office Minor'!G649+'Office Minor'!G491</f>
        <v>44600</v>
      </c>
      <c r="H472" s="143">
        <f>'Office Minor'!H649+'Office Minor'!H491</f>
        <v>0</v>
      </c>
    </row>
    <row r="473" spans="1:8" s="389" customFormat="1" ht="16.5" customHeight="1">
      <c r="A473" s="194">
        <v>3</v>
      </c>
      <c r="B473" s="67" t="s">
        <v>67</v>
      </c>
      <c r="C473" s="143">
        <f>'Office Minor'!C650+'Office Minor'!C492</f>
        <v>31</v>
      </c>
      <c r="D473" s="143">
        <f>'Office Minor'!D650+'Office Minor'!D492</f>
        <v>31</v>
      </c>
      <c r="E473" s="143">
        <f>'Office Minor'!E650+'Office Minor'!E492</f>
        <v>7147</v>
      </c>
      <c r="F473" s="143">
        <f>'Office Minor'!F650+'Office Minor'!F492</f>
        <v>1786750</v>
      </c>
      <c r="G473" s="143">
        <f>'Office Minor'!G650+'Office Minor'!G492</f>
        <v>634052</v>
      </c>
      <c r="H473" s="143">
        <f>'Office Minor'!H650+'Office Minor'!H492</f>
        <v>10</v>
      </c>
    </row>
    <row r="474" spans="1:8" s="389" customFormat="1" ht="16.5" customHeight="1">
      <c r="A474" s="194">
        <v>4</v>
      </c>
      <c r="B474" s="67" t="s">
        <v>62</v>
      </c>
      <c r="C474" s="143">
        <f>'Office Minor'!C651+'Office Minor'!C493</f>
        <v>448</v>
      </c>
      <c r="D474" s="143">
        <f>'Office Minor'!D651+'Office Minor'!D493</f>
        <v>448</v>
      </c>
      <c r="E474" s="143">
        <f>'Office Minor'!E651+'Office Minor'!E493</f>
        <v>7900237</v>
      </c>
      <c r="F474" s="143">
        <f>'Office Minor'!F651+'Office Minor'!F493</f>
        <v>1975059250</v>
      </c>
      <c r="G474" s="143">
        <f>'Office Minor'!G651+'Office Minor'!G493</f>
        <v>274857934</v>
      </c>
      <c r="H474" s="143">
        <f>'Office Minor'!H651+'Office Minor'!H493</f>
        <v>315</v>
      </c>
    </row>
    <row r="475" spans="1:8" s="389" customFormat="1" ht="16.5" customHeight="1">
      <c r="A475" s="194">
        <v>5</v>
      </c>
      <c r="B475" s="67" t="s">
        <v>58</v>
      </c>
      <c r="C475" s="143">
        <f>'Office Minor'!C652+'Office Minor'!C494</f>
        <v>0</v>
      </c>
      <c r="D475" s="143">
        <f>'Office Minor'!D652+'Office Minor'!D494</f>
        <v>0</v>
      </c>
      <c r="E475" s="143">
        <f>'Office Minor'!E652+'Office Minor'!E494</f>
        <v>516829</v>
      </c>
      <c r="F475" s="143">
        <f>'Office Minor'!F652+'Office Minor'!F494</f>
        <v>15504870</v>
      </c>
      <c r="G475" s="143">
        <f>'Office Minor'!G652+'Office Minor'!G494</f>
        <v>26495000</v>
      </c>
      <c r="H475" s="143">
        <f>'Office Minor'!H652+'Office Minor'!H494</f>
        <v>0</v>
      </c>
    </row>
    <row r="476" spans="1:8" s="389" customFormat="1" ht="16.5" customHeight="1">
      <c r="A476" s="194">
        <v>6</v>
      </c>
      <c r="B476" s="67" t="s">
        <v>53</v>
      </c>
      <c r="C476" s="143">
        <f>'Office Minor'!C653+'Office Minor'!C495</f>
        <v>0</v>
      </c>
      <c r="D476" s="143">
        <f>'Office Minor'!D653+'Office Minor'!D495</f>
        <v>0</v>
      </c>
      <c r="E476" s="143">
        <f>'Office Minor'!E653+'Office Minor'!E495</f>
        <v>0</v>
      </c>
      <c r="F476" s="143">
        <f>'Office Minor'!F653+'Office Minor'!F495</f>
        <v>0</v>
      </c>
      <c r="G476" s="143">
        <f>'Office Minor'!G653+'Office Minor'!G495</f>
        <v>25200000</v>
      </c>
      <c r="H476" s="143">
        <f>'Office Minor'!H653+'Office Minor'!H495</f>
        <v>0</v>
      </c>
    </row>
    <row r="477" spans="1:8" s="389" customFormat="1" ht="16.5" customHeight="1">
      <c r="A477" s="194">
        <v>7</v>
      </c>
      <c r="B477" s="67" t="s">
        <v>26</v>
      </c>
      <c r="C477" s="143">
        <f>'Office Minor'!C496</f>
        <v>1</v>
      </c>
      <c r="D477" s="143">
        <f>'Office Minor'!D496</f>
        <v>4.7878</v>
      </c>
      <c r="E477" s="143">
        <f>'Office Minor'!E496</f>
        <v>0</v>
      </c>
      <c r="F477" s="143">
        <f>'Office Minor'!F496</f>
        <v>0</v>
      </c>
      <c r="G477" s="143">
        <f>'Office Minor'!G496</f>
        <v>5000</v>
      </c>
      <c r="H477" s="143">
        <f>'Office Minor'!H496</f>
        <v>0</v>
      </c>
    </row>
    <row r="478" spans="1:8" s="389" customFormat="1" ht="16.5" customHeight="1">
      <c r="A478" s="194">
        <v>8</v>
      </c>
      <c r="B478" s="67" t="s">
        <v>207</v>
      </c>
      <c r="C478" s="143">
        <f>'Office Minor'!C654</f>
        <v>2</v>
      </c>
      <c r="D478" s="143">
        <f>'Office Minor'!D654</f>
        <v>8</v>
      </c>
      <c r="E478" s="143">
        <f>'Office Minor'!E654</f>
        <v>0</v>
      </c>
      <c r="F478" s="143">
        <f>'Office Minor'!F654</f>
        <v>0</v>
      </c>
      <c r="G478" s="143">
        <f>'Office Minor'!G654</f>
        <v>13000</v>
      </c>
      <c r="H478" s="143">
        <f>'Office Minor'!H654</f>
        <v>0</v>
      </c>
    </row>
    <row r="479" spans="1:8" s="389" customFormat="1" ht="16.5" customHeight="1">
      <c r="A479" s="194">
        <v>9</v>
      </c>
      <c r="B479" s="67" t="s">
        <v>24</v>
      </c>
      <c r="C479" s="143">
        <f>'Office Minor'!C655+'Office Minor'!C497</f>
        <v>8</v>
      </c>
      <c r="D479" s="143">
        <f>'Office Minor'!D655+'Office Minor'!D497</f>
        <v>107.243</v>
      </c>
      <c r="E479" s="143">
        <f>'Office Minor'!E655+'Office Minor'!E497</f>
        <v>0</v>
      </c>
      <c r="F479" s="143">
        <f>'Office Minor'!F655+'Office Minor'!F497</f>
        <v>0</v>
      </c>
      <c r="G479" s="143">
        <f>'Office Minor'!G655+'Office Minor'!G497</f>
        <v>187426</v>
      </c>
      <c r="H479" s="143">
        <f>'Office Minor'!H655+'Office Minor'!H497</f>
        <v>0</v>
      </c>
    </row>
    <row r="480" spans="1:8" s="389" customFormat="1" ht="16.5" customHeight="1">
      <c r="A480" s="194">
        <v>10</v>
      </c>
      <c r="B480" s="67" t="s">
        <v>312</v>
      </c>
      <c r="C480" s="143">
        <f>'Office Minor'!C656</f>
        <v>29</v>
      </c>
      <c r="D480" s="143">
        <f>'Office Minor'!D656</f>
        <v>317.0009</v>
      </c>
      <c r="E480" s="143">
        <f>'Office Minor'!E656</f>
        <v>149115</v>
      </c>
      <c r="F480" s="143">
        <f>'Office Minor'!F656</f>
        <v>74557500</v>
      </c>
      <c r="G480" s="143">
        <f>'Office Minor'!G656</f>
        <v>16731339</v>
      </c>
      <c r="H480" s="143">
        <f>'Office Minor'!H656</f>
        <v>60</v>
      </c>
    </row>
    <row r="481" spans="1:8" s="389" customFormat="1" ht="16.5" customHeight="1">
      <c r="A481" s="194">
        <v>11</v>
      </c>
      <c r="B481" s="67" t="s">
        <v>170</v>
      </c>
      <c r="C481" s="143">
        <f>'Office Minor'!C498</f>
        <v>77</v>
      </c>
      <c r="D481" s="143">
        <f>'Office Minor'!D498</f>
        <v>551.3159</v>
      </c>
      <c r="E481" s="143">
        <f>'Office Minor'!E498</f>
        <v>514813</v>
      </c>
      <c r="F481" s="143">
        <f>'Office Minor'!F498</f>
        <v>205925200</v>
      </c>
      <c r="G481" s="143">
        <f>'Office Minor'!G498</f>
        <v>51041000</v>
      </c>
      <c r="H481" s="143">
        <f>'Office Minor'!H498</f>
        <v>0</v>
      </c>
    </row>
    <row r="482" spans="1:8" s="389" customFormat="1" ht="16.5" customHeight="1">
      <c r="A482" s="194">
        <v>12</v>
      </c>
      <c r="B482" s="67" t="s">
        <v>45</v>
      </c>
      <c r="C482" s="143">
        <f>'Office Minor'!C657</f>
        <v>2</v>
      </c>
      <c r="D482" s="143">
        <f>'Office Minor'!D657</f>
        <v>9.475</v>
      </c>
      <c r="E482" s="143">
        <f>'Office Minor'!E657</f>
        <v>0</v>
      </c>
      <c r="F482" s="143">
        <f>'Office Minor'!F657</f>
        <v>0</v>
      </c>
      <c r="G482" s="143">
        <f>'Office Minor'!G657</f>
        <v>27499</v>
      </c>
      <c r="H482" s="143">
        <f>'Office Minor'!H657</f>
        <v>0</v>
      </c>
    </row>
    <row r="483" spans="1:8" s="389" customFormat="1" ht="16.5" customHeight="1">
      <c r="A483" s="194">
        <v>13</v>
      </c>
      <c r="B483" s="67" t="s">
        <v>164</v>
      </c>
      <c r="C483" s="143">
        <f>'Office Minor'!C658</f>
        <v>2</v>
      </c>
      <c r="D483" s="143">
        <f>'Office Minor'!D658</f>
        <v>8.12</v>
      </c>
      <c r="E483" s="143">
        <f>'Office Minor'!E658</f>
        <v>16248.415</v>
      </c>
      <c r="F483" s="143">
        <f>'Office Minor'!F658</f>
        <v>3249683</v>
      </c>
      <c r="G483" s="143">
        <f>'Office Minor'!G658</f>
        <v>139000</v>
      </c>
      <c r="H483" s="143">
        <f>'Office Minor'!H658</f>
        <v>15</v>
      </c>
    </row>
    <row r="484" spans="1:8" s="389" customFormat="1" ht="16.5" customHeight="1">
      <c r="A484" s="194"/>
      <c r="B484" s="67" t="s">
        <v>74</v>
      </c>
      <c r="C484" s="143"/>
      <c r="D484" s="143"/>
      <c r="E484" s="143"/>
      <c r="F484" s="143"/>
      <c r="G484" s="143">
        <f>'Office Minor'!G659+'Office Minor'!G499</f>
        <v>10965000</v>
      </c>
      <c r="H484" s="143">
        <f>'Office Minor'!H659+'Office Minor'!H499</f>
        <v>0</v>
      </c>
    </row>
    <row r="485" spans="1:8" s="389" customFormat="1" ht="16.5" customHeight="1">
      <c r="A485" s="194"/>
      <c r="B485" s="67" t="s">
        <v>48</v>
      </c>
      <c r="C485" s="143"/>
      <c r="D485" s="143"/>
      <c r="E485" s="143"/>
      <c r="F485" s="143"/>
      <c r="G485" s="143">
        <f>'Office Minor'!G660+'Office Minor'!G500</f>
        <v>43187000</v>
      </c>
      <c r="H485" s="143">
        <f>'Office Minor'!H660+'Office Minor'!H500</f>
        <v>0</v>
      </c>
    </row>
    <row r="486" spans="1:8" s="389" customFormat="1" ht="16.5" customHeight="1">
      <c r="A486" s="956" t="s">
        <v>49</v>
      </c>
      <c r="B486" s="957"/>
      <c r="C486" s="617">
        <f aca="true" t="shared" si="25" ref="C486:H486">SUM(C471:C485)</f>
        <v>623</v>
      </c>
      <c r="D486" s="618">
        <f t="shared" si="25"/>
        <v>2051.6926</v>
      </c>
      <c r="E486" s="617">
        <f t="shared" si="25"/>
        <v>9206152.415</v>
      </c>
      <c r="F486" s="617">
        <f t="shared" si="25"/>
        <v>2350048253</v>
      </c>
      <c r="G486" s="617">
        <f t="shared" si="25"/>
        <v>470589412</v>
      </c>
      <c r="H486" s="617">
        <f t="shared" si="25"/>
        <v>425</v>
      </c>
    </row>
    <row r="487" spans="1:8" s="389" customFormat="1" ht="16.5" customHeight="1">
      <c r="A487" s="444"/>
      <c r="B487" s="444"/>
      <c r="C487" s="444"/>
      <c r="D487" s="444"/>
      <c r="E487" s="444"/>
      <c r="F487" s="444"/>
      <c r="G487" s="444"/>
      <c r="H487" s="444"/>
    </row>
    <row r="488" spans="1:8" s="389" customFormat="1" ht="16.5" customHeight="1">
      <c r="A488" s="882" t="s">
        <v>271</v>
      </c>
      <c r="B488" s="882"/>
      <c r="C488" s="882"/>
      <c r="D488" s="882"/>
      <c r="E488" s="882"/>
      <c r="F488" s="882"/>
      <c r="G488" s="882"/>
      <c r="H488" s="882"/>
    </row>
    <row r="489" spans="1:8" s="389" customFormat="1" ht="16.5" customHeight="1">
      <c r="A489" s="860" t="s">
        <v>183</v>
      </c>
      <c r="B489" s="860" t="s">
        <v>3</v>
      </c>
      <c r="C489" s="860" t="s">
        <v>4</v>
      </c>
      <c r="D489" s="699" t="s">
        <v>5</v>
      </c>
      <c r="E489" s="55" t="s">
        <v>6</v>
      </c>
      <c r="F489" s="54" t="s">
        <v>7</v>
      </c>
      <c r="G489" s="54" t="s">
        <v>8</v>
      </c>
      <c r="H489" s="55" t="s">
        <v>9</v>
      </c>
    </row>
    <row r="490" spans="1:8" s="389" customFormat="1" ht="16.5" customHeight="1">
      <c r="A490" s="861"/>
      <c r="B490" s="861"/>
      <c r="C490" s="861"/>
      <c r="D490" s="378" t="s">
        <v>77</v>
      </c>
      <c r="E490" s="378" t="s">
        <v>78</v>
      </c>
      <c r="F490" s="57" t="s">
        <v>79</v>
      </c>
      <c r="G490" s="57" t="s">
        <v>79</v>
      </c>
      <c r="H490" s="59" t="s">
        <v>12</v>
      </c>
    </row>
    <row r="491" spans="1:8" s="389" customFormat="1" ht="16.5" customHeight="1">
      <c r="A491" s="194">
        <v>1</v>
      </c>
      <c r="B491" s="67" t="s">
        <v>61</v>
      </c>
      <c r="C491" s="192">
        <f>'Office Minor'!C667</f>
        <v>83</v>
      </c>
      <c r="D491" s="192">
        <f>'Office Minor'!D667</f>
        <v>90.11</v>
      </c>
      <c r="E491" s="192">
        <f>'Office Minor'!E667</f>
        <v>710150</v>
      </c>
      <c r="F491" s="192">
        <f>'Office Minor'!F667</f>
        <v>681744000</v>
      </c>
      <c r="G491" s="192">
        <f>'Office Minor'!G667</f>
        <v>77428000</v>
      </c>
      <c r="H491" s="192">
        <f>'Office Minor'!H667</f>
        <v>2405</v>
      </c>
    </row>
    <row r="492" spans="1:8" s="389" customFormat="1" ht="16.5" customHeight="1">
      <c r="A492" s="118">
        <f>+A491+1</f>
        <v>2</v>
      </c>
      <c r="B492" s="67" t="s">
        <v>57</v>
      </c>
      <c r="C492" s="192">
        <f>'Office Minor'!C668</f>
        <v>56</v>
      </c>
      <c r="D492" s="192">
        <f>'Office Minor'!D668</f>
        <v>118.14</v>
      </c>
      <c r="E492" s="192">
        <f>'Office Minor'!E668</f>
        <v>365820</v>
      </c>
      <c r="F492" s="192">
        <f>'Office Minor'!F668</f>
        <v>332896200</v>
      </c>
      <c r="G492" s="192">
        <f>'Office Minor'!G668</f>
        <v>101042000</v>
      </c>
      <c r="H492" s="192">
        <f>'Office Minor'!H668</f>
        <v>745</v>
      </c>
    </row>
    <row r="493" spans="1:8" s="389" customFormat="1" ht="16.5" customHeight="1">
      <c r="A493" s="118">
        <f>+A492+1</f>
        <v>3</v>
      </c>
      <c r="B493" s="67" t="s">
        <v>208</v>
      </c>
      <c r="C493" s="192">
        <f>'Office Minor'!C669</f>
        <v>9</v>
      </c>
      <c r="D493" s="192">
        <f>'Office Minor'!D669</f>
        <v>14.72</v>
      </c>
      <c r="E493" s="192">
        <f>'Office Minor'!E669</f>
        <v>2525</v>
      </c>
      <c r="F493" s="192">
        <f>'Office Minor'!F669</f>
        <v>404000</v>
      </c>
      <c r="G493" s="192">
        <f>'Office Minor'!G669</f>
        <v>579000</v>
      </c>
      <c r="H493" s="192">
        <f>'Office Minor'!H669</f>
        <v>156</v>
      </c>
    </row>
    <row r="494" spans="1:8" s="389" customFormat="1" ht="16.5" customHeight="1">
      <c r="A494" s="118">
        <f>+A493+1</f>
        <v>4</v>
      </c>
      <c r="B494" s="67" t="s">
        <v>209</v>
      </c>
      <c r="C494" s="192">
        <f>'Office Minor'!C670</f>
        <v>27</v>
      </c>
      <c r="D494" s="192">
        <f>'Office Minor'!D670</f>
        <v>26.18</v>
      </c>
      <c r="E494" s="192">
        <f>'Office Minor'!E670</f>
        <v>315600</v>
      </c>
      <c r="F494" s="192">
        <f>'Office Minor'!F670</f>
        <v>41028000</v>
      </c>
      <c r="G494" s="192">
        <f>'Office Minor'!G670</f>
        <v>6713000</v>
      </c>
      <c r="H494" s="192">
        <f>'Office Minor'!H670</f>
        <v>760</v>
      </c>
    </row>
    <row r="495" spans="1:8" s="389" customFormat="1" ht="16.5" customHeight="1">
      <c r="A495" s="118">
        <f>+A494+1</f>
        <v>5</v>
      </c>
      <c r="B495" s="67" t="s">
        <v>190</v>
      </c>
      <c r="C495" s="192">
        <f>'Office Minor'!C671</f>
        <v>92</v>
      </c>
      <c r="D495" s="192">
        <f>'Office Minor'!D671</f>
        <v>91.88</v>
      </c>
      <c r="E495" s="192">
        <f>'Office Minor'!E671</f>
        <v>677400</v>
      </c>
      <c r="F495" s="192">
        <f>'Office Minor'!F671</f>
        <v>108384000</v>
      </c>
      <c r="G495" s="192">
        <f>'Office Minor'!G671</f>
        <v>11252000</v>
      </c>
      <c r="H495" s="192">
        <f>'Office Minor'!H671</f>
        <v>1040</v>
      </c>
    </row>
    <row r="496" spans="1:8" s="389" customFormat="1" ht="16.5" customHeight="1">
      <c r="A496" s="118">
        <v>6</v>
      </c>
      <c r="B496" s="67" t="s">
        <v>58</v>
      </c>
      <c r="C496" s="192">
        <f>'Office Minor'!C672</f>
        <v>0</v>
      </c>
      <c r="D496" s="192">
        <f>'Office Minor'!D672</f>
        <v>0</v>
      </c>
      <c r="E496" s="192">
        <f>'Office Minor'!E672</f>
        <v>645300</v>
      </c>
      <c r="F496" s="192">
        <f>'Office Minor'!F672</f>
        <v>141966000</v>
      </c>
      <c r="G496" s="192">
        <f>'Office Minor'!G672</f>
        <v>49286000</v>
      </c>
      <c r="H496" s="192">
        <f>'Office Minor'!H672</f>
        <v>600</v>
      </c>
    </row>
    <row r="497" spans="1:8" s="389" customFormat="1" ht="16.5" customHeight="1">
      <c r="A497" s="118">
        <v>7</v>
      </c>
      <c r="B497" s="301" t="s">
        <v>24</v>
      </c>
      <c r="C497" s="192">
        <f>'Office Minor'!C673</f>
        <v>4</v>
      </c>
      <c r="D497" s="192">
        <f>'Office Minor'!D673</f>
        <v>216.03</v>
      </c>
      <c r="E497" s="192">
        <f>'Office Minor'!E673</f>
        <v>26500</v>
      </c>
      <c r="F497" s="192">
        <f>'Office Minor'!F673</f>
        <v>24645000</v>
      </c>
      <c r="G497" s="192">
        <f>'Office Minor'!G673</f>
        <v>3617000</v>
      </c>
      <c r="H497" s="192">
        <f>'Office Minor'!H673</f>
        <v>525</v>
      </c>
    </row>
    <row r="498" spans="1:8" s="389" customFormat="1" ht="16.5" customHeight="1">
      <c r="A498" s="118">
        <v>8</v>
      </c>
      <c r="B498" s="301" t="s">
        <v>170</v>
      </c>
      <c r="C498" s="192">
        <f>'Office Minor'!C674</f>
        <v>20</v>
      </c>
      <c r="D498" s="192">
        <f>'Office Minor'!D674</f>
        <v>86.6</v>
      </c>
      <c r="E498" s="192">
        <f>'Office Minor'!E674</f>
        <v>23400</v>
      </c>
      <c r="F498" s="192">
        <f>'Office Minor'!F674</f>
        <v>6084000</v>
      </c>
      <c r="G498" s="192">
        <f>'Office Minor'!G674</f>
        <v>1367000</v>
      </c>
      <c r="H498" s="192">
        <f>'Office Minor'!H674</f>
        <v>270</v>
      </c>
    </row>
    <row r="499" spans="1:8" s="389" customFormat="1" ht="16.5" customHeight="1">
      <c r="A499" s="118"/>
      <c r="B499" s="67" t="s">
        <v>74</v>
      </c>
      <c r="C499" s="192">
        <f>'Office Minor'!C675</f>
        <v>0</v>
      </c>
      <c r="D499" s="192">
        <f>'Office Minor'!D675</f>
        <v>0</v>
      </c>
      <c r="E499" s="192">
        <f>'Office Minor'!E675</f>
        <v>0</v>
      </c>
      <c r="F499" s="192">
        <f>'Office Minor'!F675</f>
        <v>0</v>
      </c>
      <c r="G499" s="192">
        <f>'Office Minor'!G675</f>
        <v>9020000</v>
      </c>
      <c r="H499" s="192">
        <f>'Office Minor'!H675</f>
        <v>0</v>
      </c>
    </row>
    <row r="500" spans="1:8" s="389" customFormat="1" ht="16.5" customHeight="1">
      <c r="A500" s="118"/>
      <c r="B500" s="67" t="s">
        <v>48</v>
      </c>
      <c r="C500" s="192">
        <f>'Office Minor'!C676</f>
        <v>0</v>
      </c>
      <c r="D500" s="192">
        <f>'Office Minor'!D676</f>
        <v>0</v>
      </c>
      <c r="E500" s="192">
        <f>'Office Minor'!E676</f>
        <v>0</v>
      </c>
      <c r="F500" s="192">
        <f>'Office Minor'!F676</f>
        <v>0</v>
      </c>
      <c r="G500" s="192">
        <f>'Office Minor'!G676</f>
        <v>26449000</v>
      </c>
      <c r="H500" s="192">
        <f>'Office Minor'!H676</f>
        <v>0</v>
      </c>
    </row>
    <row r="501" spans="1:8" s="389" customFormat="1" ht="16.5" customHeight="1">
      <c r="A501" s="956" t="s">
        <v>49</v>
      </c>
      <c r="B501" s="957"/>
      <c r="C501" s="331">
        <f aca="true" t="shared" si="26" ref="C501:H501">SUM(C491:C500)</f>
        <v>291</v>
      </c>
      <c r="D501" s="330">
        <f t="shared" si="26"/>
        <v>643.66</v>
      </c>
      <c r="E501" s="617">
        <f t="shared" si="26"/>
        <v>2766695</v>
      </c>
      <c r="F501" s="614">
        <f t="shared" si="26"/>
        <v>1337151200</v>
      </c>
      <c r="G501" s="724">
        <f t="shared" si="26"/>
        <v>286753000</v>
      </c>
      <c r="H501" s="331">
        <f t="shared" si="26"/>
        <v>6501</v>
      </c>
    </row>
    <row r="502" spans="1:8" s="389" customFormat="1" ht="16.5" customHeight="1">
      <c r="A502" s="444"/>
      <c r="B502" s="444"/>
      <c r="C502" s="444"/>
      <c r="D502" s="444"/>
      <c r="E502" s="444"/>
      <c r="F502" s="444"/>
      <c r="G502" s="444"/>
      <c r="H502" s="444"/>
    </row>
    <row r="503" spans="1:8" s="389" customFormat="1" ht="16.5" customHeight="1">
      <c r="A503" s="963" t="s">
        <v>272</v>
      </c>
      <c r="B503" s="963"/>
      <c r="C503" s="963"/>
      <c r="D503" s="963"/>
      <c r="E503" s="963"/>
      <c r="F503" s="963"/>
      <c r="G503" s="963"/>
      <c r="H503" s="963"/>
    </row>
    <row r="504" spans="1:8" s="389" customFormat="1" ht="16.5" customHeight="1">
      <c r="A504" s="860" t="s">
        <v>183</v>
      </c>
      <c r="B504" s="860" t="s">
        <v>3</v>
      </c>
      <c r="C504" s="860" t="s">
        <v>4</v>
      </c>
      <c r="D504" s="699" t="s">
        <v>5</v>
      </c>
      <c r="E504" s="55" t="s">
        <v>6</v>
      </c>
      <c r="F504" s="54" t="s">
        <v>7</v>
      </c>
      <c r="G504" s="54" t="s">
        <v>8</v>
      </c>
      <c r="H504" s="55" t="s">
        <v>9</v>
      </c>
    </row>
    <row r="505" spans="1:8" s="389" customFormat="1" ht="16.5" customHeight="1">
      <c r="A505" s="861"/>
      <c r="B505" s="861"/>
      <c r="C505" s="861"/>
      <c r="D505" s="378" t="s">
        <v>77</v>
      </c>
      <c r="E505" s="378" t="s">
        <v>78</v>
      </c>
      <c r="F505" s="57" t="s">
        <v>79</v>
      </c>
      <c r="G505" s="57" t="s">
        <v>79</v>
      </c>
      <c r="H505" s="59" t="s">
        <v>12</v>
      </c>
    </row>
    <row r="506" spans="1:8" s="389" customFormat="1" ht="16.5" customHeight="1">
      <c r="A506" s="194">
        <v>1</v>
      </c>
      <c r="B506" s="67" t="s">
        <v>62</v>
      </c>
      <c r="C506" s="67">
        <f>'Office Minor'!C707</f>
        <v>64</v>
      </c>
      <c r="D506" s="67">
        <f>'Office Minor'!D707</f>
        <v>58.92</v>
      </c>
      <c r="E506" s="67">
        <f>'Office Minor'!E707</f>
        <v>103703</v>
      </c>
      <c r="F506" s="67">
        <f>'Office Minor'!F707</f>
        <v>5185150</v>
      </c>
      <c r="G506" s="67">
        <f>'Office Minor'!G707</f>
        <v>2800000</v>
      </c>
      <c r="H506" s="67">
        <f>'Office Minor'!H707</f>
        <v>155</v>
      </c>
    </row>
    <row r="507" spans="1:8" s="389" customFormat="1" ht="16.5" customHeight="1">
      <c r="A507" s="118">
        <f>+A506+1</f>
        <v>2</v>
      </c>
      <c r="B507" s="67" t="s">
        <v>66</v>
      </c>
      <c r="C507" s="67">
        <f>'Office Minor'!C708</f>
        <v>28</v>
      </c>
      <c r="D507" s="67">
        <f>'Office Minor'!D708</f>
        <v>30.1</v>
      </c>
      <c r="E507" s="67">
        <f>'Office Minor'!E708</f>
        <v>5760</v>
      </c>
      <c r="F507" s="67">
        <f>'Office Minor'!F708</f>
        <v>1152000</v>
      </c>
      <c r="G507" s="67">
        <f>'Office Minor'!G708</f>
        <v>635000</v>
      </c>
      <c r="H507" s="67">
        <f>'Office Minor'!H708</f>
        <v>85</v>
      </c>
    </row>
    <row r="508" spans="1:8" s="389" customFormat="1" ht="16.5" customHeight="1">
      <c r="A508" s="118">
        <v>3</v>
      </c>
      <c r="B508" s="67" t="s">
        <v>53</v>
      </c>
      <c r="C508" s="67">
        <f>'Office Minor'!C709</f>
        <v>0</v>
      </c>
      <c r="D508" s="67">
        <f>'Office Minor'!D709</f>
        <v>0</v>
      </c>
      <c r="E508" s="67">
        <f>'Office Minor'!E709</f>
        <v>29600</v>
      </c>
      <c r="F508" s="67">
        <f>'Office Minor'!F709</f>
        <v>29600000</v>
      </c>
      <c r="G508" s="67">
        <f>'Office Minor'!G709</f>
        <v>740000</v>
      </c>
      <c r="H508" s="67">
        <f>'Office Minor'!H709</f>
        <v>225</v>
      </c>
    </row>
    <row r="509" spans="1:8" s="389" customFormat="1" ht="16.5" customHeight="1">
      <c r="A509" s="118">
        <f>+A508+1</f>
        <v>4</v>
      </c>
      <c r="B509" s="67" t="s">
        <v>72</v>
      </c>
      <c r="C509" s="67">
        <f>'Office Minor'!C710</f>
        <v>2</v>
      </c>
      <c r="D509" s="67">
        <f>'Office Minor'!D710</f>
        <v>1.65</v>
      </c>
      <c r="E509" s="67">
        <f>'Office Minor'!E710</f>
        <v>0</v>
      </c>
      <c r="F509" s="67">
        <f>'Office Minor'!F710</f>
        <v>0</v>
      </c>
      <c r="G509" s="67">
        <f>'Office Minor'!G710</f>
        <v>21000</v>
      </c>
      <c r="H509" s="67">
        <f>'Office Minor'!H710</f>
        <v>3</v>
      </c>
    </row>
    <row r="510" spans="1:8" s="389" customFormat="1" ht="16.5" customHeight="1">
      <c r="A510" s="118">
        <f>+A509+1</f>
        <v>5</v>
      </c>
      <c r="B510" s="67" t="s">
        <v>58</v>
      </c>
      <c r="C510" s="67">
        <f>'Office Minor'!C711</f>
        <v>0</v>
      </c>
      <c r="D510" s="67">
        <f>'Office Minor'!D711</f>
        <v>0</v>
      </c>
      <c r="E510" s="67">
        <f>'Office Minor'!E711</f>
        <v>5960526</v>
      </c>
      <c r="F510" s="67">
        <f>'Office Minor'!F711</f>
        <v>298026300</v>
      </c>
      <c r="G510" s="67">
        <f>'Office Minor'!G711</f>
        <v>227822000</v>
      </c>
      <c r="H510" s="67">
        <f>'Office Minor'!H711</f>
        <v>1350</v>
      </c>
    </row>
    <row r="511" spans="1:8" s="389" customFormat="1" ht="16.5" customHeight="1">
      <c r="A511" s="118">
        <v>6</v>
      </c>
      <c r="B511" s="299" t="s">
        <v>39</v>
      </c>
      <c r="C511" s="67">
        <f>'Office Minor'!C712</f>
        <v>59</v>
      </c>
      <c r="D511" s="67">
        <f>'Office Minor'!D712</f>
        <v>302.5475</v>
      </c>
      <c r="E511" s="67">
        <f>'Office Minor'!E712</f>
        <v>74224</v>
      </c>
      <c r="F511" s="67">
        <f>'Office Minor'!F712</f>
        <v>22267200</v>
      </c>
      <c r="G511" s="67">
        <f>'Office Minor'!G712</f>
        <v>6362000</v>
      </c>
      <c r="H511" s="67">
        <f>'Office Minor'!H712</f>
        <v>105</v>
      </c>
    </row>
    <row r="512" spans="1:8" s="389" customFormat="1" ht="16.5" customHeight="1">
      <c r="A512" s="118">
        <v>7</v>
      </c>
      <c r="B512" s="299" t="s">
        <v>40</v>
      </c>
      <c r="C512" s="67">
        <f>'Office Minor'!C713</f>
        <v>0</v>
      </c>
      <c r="D512" s="67">
        <f>'Office Minor'!D713</f>
        <v>0</v>
      </c>
      <c r="E512" s="67">
        <f>'Office Minor'!E713</f>
        <v>31809</v>
      </c>
      <c r="F512" s="67">
        <f>'Office Minor'!F713</f>
        <v>9542700</v>
      </c>
      <c r="G512" s="67">
        <f>'Office Minor'!G713</f>
        <v>2160000</v>
      </c>
      <c r="H512" s="67">
        <f>'Office Minor'!H713</f>
        <v>0</v>
      </c>
    </row>
    <row r="513" spans="1:8" s="389" customFormat="1" ht="16.5" customHeight="1">
      <c r="A513" s="118">
        <v>8</v>
      </c>
      <c r="B513" s="299" t="s">
        <v>43</v>
      </c>
      <c r="C513" s="67">
        <f>'Office Minor'!C714</f>
        <v>4</v>
      </c>
      <c r="D513" s="67">
        <f>'Office Minor'!D714</f>
        <v>37.41</v>
      </c>
      <c r="E513" s="67">
        <f>'Office Minor'!E714</f>
        <v>0</v>
      </c>
      <c r="F513" s="67">
        <f>'Office Minor'!F714</f>
        <v>0</v>
      </c>
      <c r="G513" s="67">
        <f>'Office Minor'!G714</f>
        <v>0</v>
      </c>
      <c r="H513" s="67">
        <f>'Office Minor'!H714</f>
        <v>0</v>
      </c>
    </row>
    <row r="514" spans="1:8" s="389" customFormat="1" ht="16.5" customHeight="1">
      <c r="A514" s="118"/>
      <c r="B514" s="67" t="s">
        <v>74</v>
      </c>
      <c r="C514" s="67"/>
      <c r="D514" s="67"/>
      <c r="E514" s="67"/>
      <c r="F514" s="67"/>
      <c r="G514" s="67">
        <f>'Office Minor'!G715</f>
        <v>12645000</v>
      </c>
      <c r="H514" s="67"/>
    </row>
    <row r="515" spans="1:8" s="389" customFormat="1" ht="16.5" customHeight="1">
      <c r="A515" s="42"/>
      <c r="B515" s="14" t="s">
        <v>48</v>
      </c>
      <c r="C515" s="14"/>
      <c r="D515" s="14"/>
      <c r="E515" s="14"/>
      <c r="F515" s="14"/>
      <c r="G515" s="14">
        <f>'Office Minor'!G716</f>
        <v>348427000</v>
      </c>
      <c r="H515" s="14"/>
    </row>
    <row r="516" spans="1:8" s="389" customFormat="1" ht="16.5" customHeight="1">
      <c r="A516" s="956" t="s">
        <v>49</v>
      </c>
      <c r="B516" s="958"/>
      <c r="C516" s="276">
        <f aca="true" t="shared" si="27" ref="C516:H516">SUM(C506:C515)</f>
        <v>157</v>
      </c>
      <c r="D516" s="277">
        <f t="shared" si="27"/>
        <v>430.62750000000005</v>
      </c>
      <c r="E516" s="275">
        <f t="shared" si="27"/>
        <v>6205622</v>
      </c>
      <c r="F516" s="555">
        <f t="shared" si="27"/>
        <v>365773350</v>
      </c>
      <c r="G516" s="278">
        <f t="shared" si="27"/>
        <v>601612000</v>
      </c>
      <c r="H516" s="276">
        <f t="shared" si="27"/>
        <v>1923</v>
      </c>
    </row>
    <row r="517" spans="1:8" s="389" customFormat="1" ht="16.5" customHeight="1">
      <c r="A517" s="444"/>
      <c r="B517" s="444"/>
      <c r="C517" s="444"/>
      <c r="D517" s="444"/>
      <c r="E517" s="444"/>
      <c r="F517" s="444"/>
      <c r="G517" s="444"/>
      <c r="H517" s="444"/>
    </row>
    <row r="518" spans="1:8" s="389" customFormat="1" ht="16.5" customHeight="1">
      <c r="A518" s="963" t="s">
        <v>273</v>
      </c>
      <c r="B518" s="963"/>
      <c r="C518" s="963"/>
      <c r="D518" s="963"/>
      <c r="E518" s="963"/>
      <c r="F518" s="963"/>
      <c r="G518" s="963"/>
      <c r="H518" s="963"/>
    </row>
    <row r="519" spans="1:8" s="389" customFormat="1" ht="16.5" customHeight="1">
      <c r="A519" s="860" t="s">
        <v>183</v>
      </c>
      <c r="B519" s="860" t="s">
        <v>3</v>
      </c>
      <c r="C519" s="860" t="s">
        <v>4</v>
      </c>
      <c r="D519" s="699" t="s">
        <v>5</v>
      </c>
      <c r="E519" s="55" t="s">
        <v>6</v>
      </c>
      <c r="F519" s="54" t="s">
        <v>7</v>
      </c>
      <c r="G519" s="54" t="s">
        <v>8</v>
      </c>
      <c r="H519" s="55" t="s">
        <v>9</v>
      </c>
    </row>
    <row r="520" spans="1:8" s="389" customFormat="1" ht="16.5" customHeight="1">
      <c r="A520" s="861"/>
      <c r="B520" s="861"/>
      <c r="C520" s="861"/>
      <c r="D520" s="378" t="s">
        <v>77</v>
      </c>
      <c r="E520" s="378" t="s">
        <v>78</v>
      </c>
      <c r="F520" s="57" t="s">
        <v>79</v>
      </c>
      <c r="G520" s="57" t="s">
        <v>79</v>
      </c>
      <c r="H520" s="59" t="s">
        <v>12</v>
      </c>
    </row>
    <row r="521" spans="1:8" s="389" customFormat="1" ht="16.5" customHeight="1">
      <c r="A521" s="194">
        <v>1</v>
      </c>
      <c r="B521" s="67" t="s">
        <v>61</v>
      </c>
      <c r="C521" s="67">
        <v>101</v>
      </c>
      <c r="D521" s="67">
        <v>163.84</v>
      </c>
      <c r="E521" s="67">
        <v>541666</v>
      </c>
      <c r="F521" s="67">
        <v>698740200</v>
      </c>
      <c r="G521" s="67">
        <v>135544560</v>
      </c>
      <c r="H521" s="67">
        <v>932</v>
      </c>
    </row>
    <row r="522" spans="1:8" s="389" customFormat="1" ht="16.5" customHeight="1">
      <c r="A522" s="194">
        <v>2</v>
      </c>
      <c r="B522" s="380" t="s">
        <v>23</v>
      </c>
      <c r="C522" s="67">
        <f>'Office Minor'!C723</f>
        <v>1</v>
      </c>
      <c r="D522" s="67">
        <f>'Office Minor'!D723</f>
        <v>31</v>
      </c>
      <c r="E522" s="67">
        <f>'Office Minor'!E723</f>
        <v>3500</v>
      </c>
      <c r="F522" s="67">
        <f>'Office Minor'!F723</f>
        <v>2502500</v>
      </c>
      <c r="G522" s="67">
        <f>'Office Minor'!G723</f>
        <v>300000</v>
      </c>
      <c r="H522" s="67">
        <f>'Office Minor'!H723</f>
        <v>11</v>
      </c>
    </row>
    <row r="523" spans="1:8" s="389" customFormat="1" ht="16.5" customHeight="1">
      <c r="A523" s="194">
        <v>3</v>
      </c>
      <c r="B523" s="67" t="s">
        <v>57</v>
      </c>
      <c r="C523" s="67">
        <f>'Office Minor'!C724</f>
        <v>3</v>
      </c>
      <c r="D523" s="67">
        <f>'Office Minor'!D724</f>
        <v>6.35</v>
      </c>
      <c r="E523" s="67">
        <f>'Office Minor'!E724</f>
        <v>8702</v>
      </c>
      <c r="F523" s="67">
        <f>'Office Minor'!F724</f>
        <v>16098700</v>
      </c>
      <c r="G523" s="67">
        <f>'Office Minor'!G724</f>
        <v>1871000</v>
      </c>
      <c r="H523" s="67">
        <f>'Office Minor'!H724</f>
        <v>35</v>
      </c>
    </row>
    <row r="524" spans="1:8" s="389" customFormat="1" ht="16.5" customHeight="1">
      <c r="A524" s="194">
        <v>4</v>
      </c>
      <c r="B524" s="67" t="s">
        <v>146</v>
      </c>
      <c r="C524" s="67">
        <f>'Office Minor'!C580</f>
        <v>0</v>
      </c>
      <c r="D524" s="67">
        <f>'Office Minor'!D580</f>
        <v>0</v>
      </c>
      <c r="E524" s="67">
        <f>'Office Minor'!E580</f>
        <v>111617.39</v>
      </c>
      <c r="F524" s="67">
        <f>'Office Minor'!F580</f>
        <v>11161739</v>
      </c>
      <c r="G524" s="67">
        <f>'Office Minor'!G580</f>
        <v>2567200</v>
      </c>
      <c r="H524" s="67">
        <f>'Office Minor'!H580</f>
        <v>0</v>
      </c>
    </row>
    <row r="525" spans="1:8" s="389" customFormat="1" ht="16.5" customHeight="1">
      <c r="A525" s="194">
        <v>5</v>
      </c>
      <c r="B525" s="67" t="s">
        <v>59</v>
      </c>
      <c r="C525" s="67">
        <f>'Office Minor'!C725</f>
        <v>38</v>
      </c>
      <c r="D525" s="67">
        <f>'Office Minor'!D725</f>
        <v>952.57</v>
      </c>
      <c r="E525" s="67">
        <f>'Office Minor'!E725</f>
        <v>49089</v>
      </c>
      <c r="F525" s="67">
        <f>'Office Minor'!F725</f>
        <v>17181150</v>
      </c>
      <c r="G525" s="67">
        <f>'Office Minor'!G725</f>
        <v>4418000</v>
      </c>
      <c r="H525" s="67">
        <f>'Office Minor'!H725</f>
        <v>296</v>
      </c>
    </row>
    <row r="526" spans="1:8" s="389" customFormat="1" ht="16.5" customHeight="1">
      <c r="A526" s="194">
        <v>6</v>
      </c>
      <c r="B526" s="67" t="s">
        <v>62</v>
      </c>
      <c r="C526" s="67">
        <f>'Office Minor'!C726+'Office Minor'!C579+'Office Minor'!C605</f>
        <v>152</v>
      </c>
      <c r="D526" s="67">
        <f>'Office Minor'!D726+'Office Minor'!D579+'Office Minor'!D605</f>
        <v>163.3</v>
      </c>
      <c r="E526" s="67">
        <f>'Office Minor'!E726+'Office Minor'!E579+'Office Minor'!E605</f>
        <v>2431650.478</v>
      </c>
      <c r="F526" s="67">
        <f>'Office Minor'!F726+'Office Minor'!F579+'Office Minor'!F605</f>
        <v>1089800097.8</v>
      </c>
      <c r="G526" s="67">
        <f>'Office Minor'!G726+'Office Minor'!G579+'Office Minor'!G605</f>
        <v>114511270</v>
      </c>
      <c r="H526" s="67">
        <f>'Office Minor'!H726+'Office Minor'!H579+'Office Minor'!H605</f>
        <v>735</v>
      </c>
    </row>
    <row r="527" spans="1:8" s="389" customFormat="1" ht="16.5" customHeight="1">
      <c r="A527" s="194">
        <v>7</v>
      </c>
      <c r="B527" s="67" t="s">
        <v>206</v>
      </c>
      <c r="C527" s="67">
        <f>'Office Minor'!C727</f>
        <v>9</v>
      </c>
      <c r="D527" s="67">
        <f>'Office Minor'!D727</f>
        <v>17.74</v>
      </c>
      <c r="E527" s="67">
        <f>'Office Minor'!E727</f>
        <v>9333</v>
      </c>
      <c r="F527" s="67">
        <f>'Office Minor'!F727</f>
        <v>4666500</v>
      </c>
      <c r="G527" s="67">
        <f>'Office Minor'!G727</f>
        <v>560000</v>
      </c>
      <c r="H527" s="67">
        <f>'Office Minor'!H727</f>
        <v>35</v>
      </c>
    </row>
    <row r="528" spans="1:8" s="389" customFormat="1" ht="16.5" customHeight="1">
      <c r="A528" s="194">
        <v>8</v>
      </c>
      <c r="B528" s="67" t="s">
        <v>58</v>
      </c>
      <c r="C528" s="67">
        <f>'Office Minor'!C728</f>
        <v>0</v>
      </c>
      <c r="D528" s="67">
        <f>'Office Minor'!D728</f>
        <v>0</v>
      </c>
      <c r="E528" s="67">
        <f>'Office Minor'!E728</f>
        <v>0</v>
      </c>
      <c r="F528" s="67">
        <f>'Office Minor'!F728</f>
        <v>0</v>
      </c>
      <c r="G528" s="67">
        <f>'Office Minor'!G728</f>
        <v>0</v>
      </c>
      <c r="H528" s="67">
        <f>'Office Minor'!H728</f>
        <v>0</v>
      </c>
    </row>
    <row r="529" spans="1:8" s="389" customFormat="1" ht="16.5" customHeight="1">
      <c r="A529" s="194">
        <v>9</v>
      </c>
      <c r="B529" s="67" t="s">
        <v>71</v>
      </c>
      <c r="C529" s="67">
        <f>'Office Minor'!C729+'Office Minor'!C578</f>
        <v>188</v>
      </c>
      <c r="D529" s="67">
        <f>'Office Minor'!D729+'Office Minor'!D578</f>
        <v>216.73</v>
      </c>
      <c r="E529" s="67">
        <f>'Office Minor'!E729+'Office Minor'!E578</f>
        <v>656392.292</v>
      </c>
      <c r="F529" s="67">
        <f>'Office Minor'!F729+'Office Minor'!F578</f>
        <v>984588437</v>
      </c>
      <c r="G529" s="67">
        <f>'Office Minor'!G729+'Office Minor'!G578</f>
        <v>157534150</v>
      </c>
      <c r="H529" s="67">
        <f>'Office Minor'!H729+'Office Minor'!H578</f>
        <v>1325</v>
      </c>
    </row>
    <row r="530" spans="1:8" s="389" customFormat="1" ht="16.5" customHeight="1">
      <c r="A530" s="194">
        <v>10</v>
      </c>
      <c r="B530" s="67" t="s">
        <v>45</v>
      </c>
      <c r="C530" s="67">
        <v>77</v>
      </c>
      <c r="D530" s="67">
        <v>2530.4</v>
      </c>
      <c r="E530" s="67">
        <v>162207.308</v>
      </c>
      <c r="F530" s="67">
        <v>67636590</v>
      </c>
      <c r="G530" s="67">
        <v>25182805</v>
      </c>
      <c r="H530" s="67">
        <v>400</v>
      </c>
    </row>
    <row r="531" spans="1:8" s="389" customFormat="1" ht="16.5" customHeight="1">
      <c r="A531" s="194">
        <v>11</v>
      </c>
      <c r="B531" s="67" t="s">
        <v>26</v>
      </c>
      <c r="C531" s="67">
        <f>'Office Minor'!C731</f>
        <v>4</v>
      </c>
      <c r="D531" s="67">
        <f>'Office Minor'!D731</f>
        <v>139.923</v>
      </c>
      <c r="E531" s="67">
        <v>358298</v>
      </c>
      <c r="F531" s="67">
        <v>215769600</v>
      </c>
      <c r="G531" s="67">
        <v>29477000</v>
      </c>
      <c r="H531" s="67">
        <f>'Office Minor'!H731</f>
        <v>21</v>
      </c>
    </row>
    <row r="532" spans="1:8" s="389" customFormat="1" ht="16.5" customHeight="1">
      <c r="A532" s="194">
        <v>12</v>
      </c>
      <c r="B532" s="67" t="s">
        <v>38</v>
      </c>
      <c r="C532" s="67">
        <f>'Office Minor'!C732</f>
        <v>2</v>
      </c>
      <c r="D532" s="67">
        <f>'Office Minor'!D732</f>
        <v>32.08</v>
      </c>
      <c r="E532" s="67">
        <f>'Office Minor'!E732</f>
        <v>3734</v>
      </c>
      <c r="F532" s="67">
        <f>'Office Minor'!F732</f>
        <v>1325570</v>
      </c>
      <c r="G532" s="67">
        <f>'Office Minor'!G732</f>
        <v>280000</v>
      </c>
      <c r="H532" s="67">
        <f>'Office Minor'!H732</f>
        <v>12</v>
      </c>
    </row>
    <row r="533" spans="1:8" s="389" customFormat="1" ht="16.5" customHeight="1">
      <c r="A533" s="194">
        <v>13</v>
      </c>
      <c r="B533" s="67" t="s">
        <v>178</v>
      </c>
      <c r="C533" s="67">
        <f>'Office Minor'!C733</f>
        <v>4</v>
      </c>
      <c r="D533" s="67">
        <f>'Office Minor'!D733</f>
        <v>137.2</v>
      </c>
      <c r="E533" s="67">
        <f>'Office Minor'!E733</f>
        <v>37333</v>
      </c>
      <c r="F533" s="67">
        <f>'Office Minor'!F733</f>
        <v>16799850</v>
      </c>
      <c r="G533" s="67">
        <f>'Office Minor'!G733</f>
        <v>896000</v>
      </c>
      <c r="H533" s="67">
        <f>'Office Minor'!H733</f>
        <v>21</v>
      </c>
    </row>
    <row r="534" spans="1:8" s="389" customFormat="1" ht="16.5" customHeight="1">
      <c r="A534" s="194">
        <v>14</v>
      </c>
      <c r="B534" s="67" t="s">
        <v>25</v>
      </c>
      <c r="C534" s="67">
        <f>'Office Minor'!C734</f>
        <v>4</v>
      </c>
      <c r="D534" s="67">
        <f>'Office Minor'!D734</f>
        <v>137.2</v>
      </c>
      <c r="E534" s="67">
        <f>'Office Minor'!E734</f>
        <v>340</v>
      </c>
      <c r="F534" s="67">
        <f>'Office Minor'!F734</f>
        <v>153000</v>
      </c>
      <c r="G534" s="67">
        <f>'Office Minor'!G734</f>
        <v>17000</v>
      </c>
      <c r="H534" s="67">
        <f>'Office Minor'!H734</f>
        <v>24</v>
      </c>
    </row>
    <row r="535" spans="1:8" s="389" customFormat="1" ht="16.5" customHeight="1">
      <c r="A535" s="194">
        <v>15</v>
      </c>
      <c r="B535" s="67" t="s">
        <v>24</v>
      </c>
      <c r="C535" s="67">
        <f>'Office Minor'!C735+'Office Minor'!C610</f>
        <v>13</v>
      </c>
      <c r="D535" s="67">
        <f>'Office Minor'!D735+'Office Minor'!D610</f>
        <v>207.2</v>
      </c>
      <c r="E535" s="67">
        <f>'Office Minor'!E735+'Office Minor'!E610</f>
        <v>41155</v>
      </c>
      <c r="F535" s="67">
        <f>'Office Minor'!F735+'Office Minor'!F610</f>
        <v>15229150</v>
      </c>
      <c r="G535" s="67">
        <f>'Office Minor'!G735+'Office Minor'!G610</f>
        <v>7152000</v>
      </c>
      <c r="H535" s="67">
        <f>'Office Minor'!H735+'Office Minor'!H610</f>
        <v>69</v>
      </c>
    </row>
    <row r="536" spans="1:8" s="389" customFormat="1" ht="16.5" customHeight="1">
      <c r="A536" s="194">
        <v>16</v>
      </c>
      <c r="B536" s="67" t="s">
        <v>40</v>
      </c>
      <c r="C536" s="67">
        <f>'Office Minor'!C736</f>
        <v>58</v>
      </c>
      <c r="D536" s="67">
        <f>'Office Minor'!D736</f>
        <v>328.85</v>
      </c>
      <c r="E536" s="67">
        <f>'Office Minor'!E736</f>
        <v>230167</v>
      </c>
      <c r="F536" s="67">
        <f>'Office Minor'!F736</f>
        <v>57541750</v>
      </c>
      <c r="G536" s="67">
        <f>'Office Minor'!G736</f>
        <v>13810000</v>
      </c>
      <c r="H536" s="67">
        <f>'Office Minor'!H736</f>
        <v>125</v>
      </c>
    </row>
    <row r="537" spans="1:8" s="389" customFormat="1" ht="16.5" customHeight="1">
      <c r="A537" s="194">
        <v>17</v>
      </c>
      <c r="B537" s="67" t="s">
        <v>39</v>
      </c>
      <c r="C537" s="67">
        <f>'Office Minor'!C737</f>
        <v>58</v>
      </c>
      <c r="D537" s="67">
        <f>'Office Minor'!D737</f>
        <v>657.7</v>
      </c>
      <c r="E537" s="67">
        <f>'Office Minor'!E737</f>
        <v>8391.8</v>
      </c>
      <c r="F537" s="67">
        <f>'Office Minor'!F737</f>
        <v>2055990.9999999998</v>
      </c>
      <c r="G537" s="67">
        <f>'Office Minor'!G737</f>
        <v>705000</v>
      </c>
      <c r="H537" s="67">
        <f>'Office Minor'!H737</f>
        <v>175</v>
      </c>
    </row>
    <row r="538" spans="1:8" s="389" customFormat="1" ht="16.5" customHeight="1">
      <c r="A538" s="194">
        <v>18</v>
      </c>
      <c r="B538" s="299" t="s">
        <v>43</v>
      </c>
      <c r="C538" s="67">
        <f>'Office Minor'!C738</f>
        <v>2</v>
      </c>
      <c r="D538" s="67">
        <f>'Office Minor'!D738</f>
        <v>9</v>
      </c>
      <c r="E538" s="67">
        <f>'Office Minor'!E738</f>
        <v>1543</v>
      </c>
      <c r="F538" s="67">
        <f>'Office Minor'!F738</f>
        <v>1103245</v>
      </c>
      <c r="G538" s="67">
        <f>'Office Minor'!G738</f>
        <v>108000</v>
      </c>
      <c r="H538" s="67">
        <f>'Office Minor'!H738</f>
        <v>12</v>
      </c>
    </row>
    <row r="539" spans="1:8" s="389" customFormat="1" ht="16.5" customHeight="1">
      <c r="A539" s="194">
        <v>19</v>
      </c>
      <c r="B539" s="67" t="s">
        <v>67</v>
      </c>
      <c r="C539" s="67">
        <f>'Office Minor'!C604</f>
        <v>1</v>
      </c>
      <c r="D539" s="67">
        <f>'Office Minor'!D604</f>
        <v>1</v>
      </c>
      <c r="E539" s="67">
        <f>'Office Minor'!E604</f>
        <v>70</v>
      </c>
      <c r="F539" s="67">
        <f>'Office Minor'!F604</f>
        <v>17500</v>
      </c>
      <c r="G539" s="67">
        <f>'Office Minor'!G604</f>
        <v>19000</v>
      </c>
      <c r="H539" s="67">
        <f>'Office Minor'!H604</f>
        <v>2</v>
      </c>
    </row>
    <row r="540" spans="1:8" s="389" customFormat="1" ht="16.5" customHeight="1">
      <c r="A540" s="194"/>
      <c r="B540" s="67" t="s">
        <v>74</v>
      </c>
      <c r="C540" s="67"/>
      <c r="D540" s="303"/>
      <c r="E540" s="206"/>
      <c r="F540" s="211"/>
      <c r="G540" s="338">
        <v>47604000</v>
      </c>
      <c r="H540" s="207"/>
    </row>
    <row r="541" spans="1:8" s="389" customFormat="1" ht="16.5" customHeight="1">
      <c r="A541" s="118"/>
      <c r="B541" s="67" t="s">
        <v>48</v>
      </c>
      <c r="C541" s="67"/>
      <c r="D541" s="300"/>
      <c r="E541" s="343"/>
      <c r="F541" s="143"/>
      <c r="G541" s="338">
        <v>12303595</v>
      </c>
      <c r="H541" s="329"/>
    </row>
    <row r="542" spans="1:8" ht="16.5" customHeight="1">
      <c r="A542" s="959" t="s">
        <v>49</v>
      </c>
      <c r="B542" s="960"/>
      <c r="C542" s="297">
        <f>SUM(C521:C541)</f>
        <v>715</v>
      </c>
      <c r="D542" s="297">
        <f>SUM(D521:D541)</f>
        <v>5732.083</v>
      </c>
      <c r="E542" s="297">
        <f>SUM(E521:E541)</f>
        <v>4655189.268</v>
      </c>
      <c r="F542" s="297">
        <f>SUM(F521:F541)</f>
        <v>3202371569.8</v>
      </c>
      <c r="G542" s="297">
        <f>SUM(G521:G541)</f>
        <v>554860580</v>
      </c>
      <c r="H542" s="297">
        <f>SUM(H521:H541)</f>
        <v>4230</v>
      </c>
    </row>
    <row r="543" spans="1:8" ht="15">
      <c r="A543" s="119"/>
      <c r="B543" s="119"/>
      <c r="C543" s="119"/>
      <c r="D543" s="119"/>
      <c r="E543" s="119"/>
      <c r="F543" s="119"/>
      <c r="G543" s="119"/>
      <c r="H543" s="119"/>
    </row>
    <row r="544" spans="1:8" ht="30.75">
      <c r="A544" s="967" t="s">
        <v>274</v>
      </c>
      <c r="B544" s="967"/>
      <c r="C544" s="967"/>
      <c r="D544" s="967"/>
      <c r="E544" s="967"/>
      <c r="F544" s="967"/>
      <c r="G544" s="967"/>
      <c r="H544" s="967"/>
    </row>
    <row r="545" spans="1:8" ht="22.5">
      <c r="A545" s="968" t="s">
        <v>295</v>
      </c>
      <c r="B545" s="968"/>
      <c r="C545" s="968"/>
      <c r="D545" s="968"/>
      <c r="E545" s="968"/>
      <c r="F545" s="968"/>
      <c r="G545" s="968"/>
      <c r="H545" s="968"/>
    </row>
    <row r="546" spans="1:8" ht="20.25">
      <c r="A546" s="964" t="s">
        <v>308</v>
      </c>
      <c r="B546" s="964"/>
      <c r="C546" s="964"/>
      <c r="D546" s="964"/>
      <c r="E546" s="964"/>
      <c r="F546" s="964"/>
      <c r="G546" s="964"/>
      <c r="H546" s="964"/>
    </row>
    <row r="547" spans="1:8" ht="15.75">
      <c r="A547" s="119"/>
      <c r="B547" s="72"/>
      <c r="C547" s="72"/>
      <c r="D547" s="66"/>
      <c r="E547" s="113"/>
      <c r="F547" s="113"/>
      <c r="G547" s="113"/>
      <c r="H547" s="29"/>
    </row>
    <row r="548" spans="1:8" ht="15">
      <c r="A548" s="872" t="s">
        <v>2</v>
      </c>
      <c r="B548" s="965" t="s">
        <v>276</v>
      </c>
      <c r="C548" s="127" t="s">
        <v>4</v>
      </c>
      <c r="D548" s="128" t="s">
        <v>5</v>
      </c>
      <c r="E548" s="129" t="s">
        <v>6</v>
      </c>
      <c r="F548" s="129" t="s">
        <v>7</v>
      </c>
      <c r="G548" s="129" t="s">
        <v>8</v>
      </c>
      <c r="H548" s="130" t="s">
        <v>9</v>
      </c>
    </row>
    <row r="549" spans="1:8" ht="15">
      <c r="A549" s="872"/>
      <c r="B549" s="966"/>
      <c r="C549" s="131" t="s">
        <v>180</v>
      </c>
      <c r="D549" s="132" t="s">
        <v>77</v>
      </c>
      <c r="E549" s="133" t="s">
        <v>78</v>
      </c>
      <c r="F549" s="133" t="s">
        <v>79</v>
      </c>
      <c r="G549" s="133" t="s">
        <v>79</v>
      </c>
      <c r="H549" s="134" t="s">
        <v>12</v>
      </c>
    </row>
    <row r="550" spans="1:8" ht="16.5" customHeight="1">
      <c r="A550" s="741">
        <v>1</v>
      </c>
      <c r="B550" s="742" t="s">
        <v>246</v>
      </c>
      <c r="C550" s="152">
        <f aca="true" t="shared" si="28" ref="C550:H550">C21</f>
        <v>964</v>
      </c>
      <c r="D550" s="151">
        <f t="shared" si="28"/>
        <v>5293.6</v>
      </c>
      <c r="E550" s="152">
        <f t="shared" si="28"/>
        <v>34803433</v>
      </c>
      <c r="F550" s="152">
        <f t="shared" si="28"/>
        <v>10469895800</v>
      </c>
      <c r="G550" s="152">
        <f t="shared" si="28"/>
        <v>647722691</v>
      </c>
      <c r="H550" s="152">
        <f t="shared" si="28"/>
        <v>4643</v>
      </c>
    </row>
    <row r="551" spans="1:8" ht="16.5" customHeight="1">
      <c r="A551" s="741">
        <v>2</v>
      </c>
      <c r="B551" s="742" t="s">
        <v>277</v>
      </c>
      <c r="C551" s="152">
        <f aca="true" t="shared" si="29" ref="C551:H551">C39</f>
        <v>252</v>
      </c>
      <c r="D551" s="151">
        <f t="shared" si="29"/>
        <v>1463.0599</v>
      </c>
      <c r="E551" s="152">
        <f t="shared" si="29"/>
        <v>9583316.27</v>
      </c>
      <c r="F551" s="152">
        <f t="shared" si="29"/>
        <v>4348452563.4</v>
      </c>
      <c r="G551" s="152">
        <f t="shared" si="29"/>
        <v>470233000</v>
      </c>
      <c r="H551" s="152">
        <f t="shared" si="29"/>
        <v>3577</v>
      </c>
    </row>
    <row r="552" spans="1:8" ht="16.5" customHeight="1">
      <c r="A552" s="741">
        <v>3</v>
      </c>
      <c r="B552" s="742" t="s">
        <v>248</v>
      </c>
      <c r="C552" s="152">
        <f aca="true" t="shared" si="30" ref="C552:H552">C53</f>
        <v>127</v>
      </c>
      <c r="D552" s="151">
        <f t="shared" si="30"/>
        <v>306.7095</v>
      </c>
      <c r="E552" s="152">
        <f t="shared" si="30"/>
        <v>1535849.83</v>
      </c>
      <c r="F552" s="152">
        <f t="shared" si="30"/>
        <v>1292909624</v>
      </c>
      <c r="G552" s="152">
        <f t="shared" si="30"/>
        <v>309395000</v>
      </c>
      <c r="H552" s="152">
        <f t="shared" si="30"/>
        <v>1370</v>
      </c>
    </row>
    <row r="553" spans="1:8" ht="16.5" customHeight="1">
      <c r="A553" s="741">
        <v>4</v>
      </c>
      <c r="B553" s="742" t="s">
        <v>287</v>
      </c>
      <c r="C553" s="152">
        <f aca="true" t="shared" si="31" ref="C553:H553">C81</f>
        <v>44</v>
      </c>
      <c r="D553" s="151">
        <f t="shared" si="31"/>
        <v>202.27</v>
      </c>
      <c r="E553" s="152">
        <f t="shared" si="31"/>
        <v>2179868</v>
      </c>
      <c r="F553" s="152">
        <f t="shared" si="31"/>
        <v>321121610</v>
      </c>
      <c r="G553" s="152">
        <f t="shared" si="31"/>
        <v>127325156</v>
      </c>
      <c r="H553" s="152">
        <f t="shared" si="31"/>
        <v>520</v>
      </c>
    </row>
    <row r="554" spans="1:8" ht="16.5" customHeight="1">
      <c r="A554" s="741">
        <v>5</v>
      </c>
      <c r="B554" s="742" t="s">
        <v>249</v>
      </c>
      <c r="C554" s="152">
        <f aca="true" t="shared" si="32" ref="C554:H554">C69</f>
        <v>548</v>
      </c>
      <c r="D554" s="151">
        <f t="shared" si="32"/>
        <v>28484.0909</v>
      </c>
      <c r="E554" s="152">
        <f t="shared" si="32"/>
        <v>7015699</v>
      </c>
      <c r="F554" s="152">
        <f t="shared" si="32"/>
        <v>1594913969</v>
      </c>
      <c r="G554" s="152">
        <f t="shared" si="32"/>
        <v>745558389</v>
      </c>
      <c r="H554" s="152">
        <f t="shared" si="32"/>
        <v>3888</v>
      </c>
    </row>
    <row r="555" spans="1:8" ht="16.5" customHeight="1">
      <c r="A555" s="741">
        <v>6</v>
      </c>
      <c r="B555" s="742" t="s">
        <v>250</v>
      </c>
      <c r="C555" s="152">
        <f aca="true" t="shared" si="33" ref="C555:H555">C96</f>
        <v>707</v>
      </c>
      <c r="D555" s="151">
        <f t="shared" si="33"/>
        <v>2406.0575</v>
      </c>
      <c r="E555" s="152">
        <f t="shared" si="33"/>
        <v>22750249.711000003</v>
      </c>
      <c r="F555" s="152">
        <f t="shared" si="33"/>
        <v>764002788.191</v>
      </c>
      <c r="G555" s="152">
        <f t="shared" si="33"/>
        <v>741959124</v>
      </c>
      <c r="H555" s="152">
        <f t="shared" si="33"/>
        <v>6122</v>
      </c>
    </row>
    <row r="556" spans="1:8" ht="16.5" customHeight="1">
      <c r="A556" s="741">
        <v>7</v>
      </c>
      <c r="B556" s="742" t="s">
        <v>251</v>
      </c>
      <c r="C556" s="152">
        <f aca="true" t="shared" si="34" ref="C556:H556">C120</f>
        <v>1144</v>
      </c>
      <c r="D556" s="151">
        <f t="shared" si="34"/>
        <v>16234.2837</v>
      </c>
      <c r="E556" s="152">
        <f t="shared" si="34"/>
        <v>18535995</v>
      </c>
      <c r="F556" s="152">
        <f t="shared" si="34"/>
        <v>8313393450</v>
      </c>
      <c r="G556" s="152">
        <f t="shared" si="34"/>
        <v>1018089940</v>
      </c>
      <c r="H556" s="152">
        <f t="shared" si="34"/>
        <v>29134</v>
      </c>
    </row>
    <row r="557" spans="1:8" ht="16.5" customHeight="1">
      <c r="A557" s="741">
        <v>8</v>
      </c>
      <c r="B557" s="742" t="s">
        <v>252</v>
      </c>
      <c r="C557" s="152">
        <f aca="true" t="shared" si="35" ref="C557:H557">C137</f>
        <v>238</v>
      </c>
      <c r="D557" s="151">
        <f t="shared" si="35"/>
        <v>11239.73</v>
      </c>
      <c r="E557" s="152">
        <f t="shared" si="35"/>
        <v>14739163</v>
      </c>
      <c r="F557" s="152">
        <f t="shared" si="35"/>
        <v>4485686015</v>
      </c>
      <c r="G557" s="152">
        <f t="shared" si="35"/>
        <v>755705049</v>
      </c>
      <c r="H557" s="152">
        <f t="shared" si="35"/>
        <v>2988</v>
      </c>
    </row>
    <row r="558" spans="1:8" ht="16.5" customHeight="1">
      <c r="A558" s="741">
        <v>9</v>
      </c>
      <c r="B558" s="742" t="s">
        <v>253</v>
      </c>
      <c r="C558" s="151">
        <f aca="true" t="shared" si="36" ref="C558:H558">C152</f>
        <v>948</v>
      </c>
      <c r="D558" s="151">
        <f t="shared" si="36"/>
        <v>2453.8944</v>
      </c>
      <c r="E558" s="151">
        <f t="shared" si="36"/>
        <v>3746291</v>
      </c>
      <c r="F558" s="151">
        <f t="shared" si="36"/>
        <v>1814890200</v>
      </c>
      <c r="G558" s="151">
        <f t="shared" si="36"/>
        <v>515137795</v>
      </c>
      <c r="H558" s="151">
        <f t="shared" si="36"/>
        <v>10463</v>
      </c>
    </row>
    <row r="559" spans="1:8" ht="16.5" customHeight="1">
      <c r="A559" s="741">
        <v>10</v>
      </c>
      <c r="B559" s="742" t="s">
        <v>254</v>
      </c>
      <c r="C559" s="151">
        <f aca="true" t="shared" si="37" ref="C559:H559">C178</f>
        <v>158</v>
      </c>
      <c r="D559" s="151">
        <f t="shared" si="37"/>
        <v>3124.9821999999995</v>
      </c>
      <c r="E559" s="151">
        <f t="shared" si="37"/>
        <v>10546522.535000002</v>
      </c>
      <c r="F559" s="151">
        <f t="shared" si="37"/>
        <v>2148782785.02</v>
      </c>
      <c r="G559" s="151">
        <f t="shared" si="37"/>
        <v>248509545</v>
      </c>
      <c r="H559" s="151">
        <f t="shared" si="37"/>
        <v>5354</v>
      </c>
    </row>
    <row r="560" spans="1:8" ht="16.5" customHeight="1">
      <c r="A560" s="741">
        <v>11</v>
      </c>
      <c r="B560" s="742" t="s">
        <v>289</v>
      </c>
      <c r="C560" s="151">
        <f aca="true" t="shared" si="38" ref="C560:H560">C189</f>
        <v>220</v>
      </c>
      <c r="D560" s="151">
        <f t="shared" si="38"/>
        <v>251.39</v>
      </c>
      <c r="E560" s="151">
        <f t="shared" si="38"/>
        <v>4619472</v>
      </c>
      <c r="F560" s="151">
        <f t="shared" si="38"/>
        <v>1743281110</v>
      </c>
      <c r="G560" s="151">
        <f t="shared" si="38"/>
        <v>153711982</v>
      </c>
      <c r="H560" s="151">
        <f t="shared" si="38"/>
        <v>35</v>
      </c>
    </row>
    <row r="561" spans="1:8" ht="16.5" customHeight="1">
      <c r="A561" s="741">
        <v>12</v>
      </c>
      <c r="B561" s="742" t="s">
        <v>255</v>
      </c>
      <c r="C561" s="149">
        <f aca="true" t="shared" si="39" ref="C561:H561">C203</f>
        <v>119</v>
      </c>
      <c r="D561" s="150">
        <f t="shared" si="39"/>
        <v>624.265</v>
      </c>
      <c r="E561" s="149">
        <f t="shared" si="39"/>
        <v>478858</v>
      </c>
      <c r="F561" s="149">
        <f t="shared" si="39"/>
        <v>154067540</v>
      </c>
      <c r="G561" s="149">
        <f t="shared" si="39"/>
        <v>86051652</v>
      </c>
      <c r="H561" s="149">
        <f t="shared" si="39"/>
        <v>400</v>
      </c>
    </row>
    <row r="562" spans="1:8" ht="16.5" customHeight="1">
      <c r="A562" s="741">
        <v>13</v>
      </c>
      <c r="B562" s="742" t="s">
        <v>290</v>
      </c>
      <c r="C562" s="149">
        <f aca="true" t="shared" si="40" ref="C562:H562">C214</f>
        <v>167</v>
      </c>
      <c r="D562" s="150">
        <f t="shared" si="40"/>
        <v>1861.46</v>
      </c>
      <c r="E562" s="149">
        <f t="shared" si="40"/>
        <v>1410410</v>
      </c>
      <c r="F562" s="149">
        <f t="shared" si="40"/>
        <v>1039752500</v>
      </c>
      <c r="G562" s="149">
        <f t="shared" si="40"/>
        <v>227220000</v>
      </c>
      <c r="H562" s="149">
        <f t="shared" si="40"/>
        <v>1700</v>
      </c>
    </row>
    <row r="563" spans="1:8" ht="16.5" customHeight="1">
      <c r="A563" s="741">
        <v>14</v>
      </c>
      <c r="B563" s="742" t="s">
        <v>256</v>
      </c>
      <c r="C563" s="152">
        <f aca="true" t="shared" si="41" ref="C563:H563">C228</f>
        <v>166</v>
      </c>
      <c r="D563" s="151">
        <f t="shared" si="41"/>
        <v>1184.9795</v>
      </c>
      <c r="E563" s="152">
        <f t="shared" si="41"/>
        <v>780132.22</v>
      </c>
      <c r="F563" s="152">
        <f t="shared" si="41"/>
        <v>806569116.87</v>
      </c>
      <c r="G563" s="152">
        <f t="shared" si="41"/>
        <v>208811649</v>
      </c>
      <c r="H563" s="152">
        <f t="shared" si="41"/>
        <v>1712</v>
      </c>
    </row>
    <row r="564" spans="1:8" ht="16.5" customHeight="1">
      <c r="A564" s="741">
        <v>15</v>
      </c>
      <c r="B564" s="742" t="s">
        <v>257</v>
      </c>
      <c r="C564" s="151">
        <f aca="true" t="shared" si="42" ref="C564:H564">C238</f>
        <v>5</v>
      </c>
      <c r="D564" s="151">
        <f t="shared" si="42"/>
        <v>2923.38</v>
      </c>
      <c r="E564" s="151">
        <f t="shared" si="42"/>
        <v>4484025</v>
      </c>
      <c r="F564" s="151">
        <f t="shared" si="42"/>
        <v>3833841375</v>
      </c>
      <c r="G564" s="151">
        <f t="shared" si="42"/>
        <v>158183107</v>
      </c>
      <c r="H564" s="151">
        <f t="shared" si="42"/>
        <v>12</v>
      </c>
    </row>
    <row r="565" spans="1:8" ht="16.5" customHeight="1">
      <c r="A565" s="741">
        <v>16</v>
      </c>
      <c r="B565" s="742" t="s">
        <v>258</v>
      </c>
      <c r="C565" s="151">
        <f aca="true" t="shared" si="43" ref="C565:H565">C283</f>
        <v>1149</v>
      </c>
      <c r="D565" s="151">
        <f t="shared" si="43"/>
        <v>5039.4725</v>
      </c>
      <c r="E565" s="151">
        <f t="shared" si="43"/>
        <v>22215301.18</v>
      </c>
      <c r="F565" s="151">
        <f t="shared" si="43"/>
        <v>2477461651.2699995</v>
      </c>
      <c r="G565" s="151">
        <f t="shared" si="43"/>
        <v>1050320000</v>
      </c>
      <c r="H565" s="151">
        <f t="shared" si="43"/>
        <v>16190</v>
      </c>
    </row>
    <row r="566" spans="1:8" ht="16.5" customHeight="1">
      <c r="A566" s="741">
        <v>17</v>
      </c>
      <c r="B566" s="742" t="s">
        <v>278</v>
      </c>
      <c r="C566" s="152">
        <f aca="true" t="shared" si="44" ref="C566:H566">C259</f>
        <v>564</v>
      </c>
      <c r="D566" s="151">
        <f t="shared" si="44"/>
        <v>1996.8959999999997</v>
      </c>
      <c r="E566" s="152">
        <f t="shared" si="44"/>
        <v>3483076.435</v>
      </c>
      <c r="F566" s="152">
        <f t="shared" si="44"/>
        <v>1351956592.8</v>
      </c>
      <c r="G566" s="152">
        <f t="shared" si="44"/>
        <v>242367000</v>
      </c>
      <c r="H566" s="152">
        <f t="shared" si="44"/>
        <v>3955</v>
      </c>
    </row>
    <row r="567" spans="1:8" ht="16.5" customHeight="1">
      <c r="A567" s="741">
        <v>18</v>
      </c>
      <c r="B567" s="742" t="s">
        <v>261</v>
      </c>
      <c r="C567" s="152">
        <f aca="true" t="shared" si="45" ref="C567:H567">C296</f>
        <v>450</v>
      </c>
      <c r="D567" s="151">
        <f t="shared" si="45"/>
        <v>23995.91</v>
      </c>
      <c r="E567" s="152">
        <f t="shared" si="45"/>
        <v>2725153</v>
      </c>
      <c r="F567" s="152">
        <f t="shared" si="45"/>
        <v>4473242861</v>
      </c>
      <c r="G567" s="152">
        <f t="shared" si="45"/>
        <v>352869731</v>
      </c>
      <c r="H567" s="152">
        <f t="shared" si="45"/>
        <v>2975</v>
      </c>
    </row>
    <row r="568" spans="1:8" ht="16.5" customHeight="1">
      <c r="A568" s="741">
        <v>19</v>
      </c>
      <c r="B568" s="742" t="s">
        <v>291</v>
      </c>
      <c r="C568" s="152">
        <f aca="true" t="shared" si="46" ref="C568:H568">C311</f>
        <v>132</v>
      </c>
      <c r="D568" s="151">
        <f t="shared" si="46"/>
        <v>3233.8250000000003</v>
      </c>
      <c r="E568" s="152">
        <f t="shared" si="46"/>
        <v>5306497</v>
      </c>
      <c r="F568" s="152">
        <f t="shared" si="46"/>
        <v>1854451970</v>
      </c>
      <c r="G568" s="152">
        <f t="shared" si="46"/>
        <v>164310000</v>
      </c>
      <c r="H568" s="152">
        <f t="shared" si="46"/>
        <v>4475</v>
      </c>
    </row>
    <row r="569" spans="1:8" ht="16.5" customHeight="1">
      <c r="A569" s="741">
        <v>20</v>
      </c>
      <c r="B569" s="742" t="s">
        <v>262</v>
      </c>
      <c r="C569" s="152">
        <f aca="true" t="shared" si="47" ref="C569:H569">C330</f>
        <v>478</v>
      </c>
      <c r="D569" s="151">
        <f t="shared" si="47"/>
        <v>1017.1476</v>
      </c>
      <c r="E569" s="152">
        <f t="shared" si="47"/>
        <v>10144318</v>
      </c>
      <c r="F569" s="152">
        <f t="shared" si="47"/>
        <v>3097659100</v>
      </c>
      <c r="G569" s="152">
        <f t="shared" si="47"/>
        <v>718883000</v>
      </c>
      <c r="H569" s="152">
        <f t="shared" si="47"/>
        <v>4420</v>
      </c>
    </row>
    <row r="570" spans="1:8" ht="16.5" customHeight="1">
      <c r="A570" s="741">
        <v>21</v>
      </c>
      <c r="B570" s="742" t="s">
        <v>263</v>
      </c>
      <c r="C570" s="152">
        <f aca="true" t="shared" si="48" ref="C570:H570">C346</f>
        <v>748</v>
      </c>
      <c r="D570" s="151">
        <f t="shared" si="48"/>
        <v>1777.6699999999998</v>
      </c>
      <c r="E570" s="152">
        <f t="shared" si="48"/>
        <v>16423557</v>
      </c>
      <c r="F570" s="152">
        <f t="shared" si="48"/>
        <v>4051181130</v>
      </c>
      <c r="G570" s="152">
        <f t="shared" si="48"/>
        <v>1364631000</v>
      </c>
      <c r="H570" s="152">
        <f t="shared" si="48"/>
        <v>39432</v>
      </c>
    </row>
    <row r="571" spans="1:8" ht="16.5" customHeight="1">
      <c r="A571" s="741">
        <v>22</v>
      </c>
      <c r="B571" s="742" t="s">
        <v>279</v>
      </c>
      <c r="C571" s="152">
        <f aca="true" t="shared" si="49" ref="C571:H571">C364</f>
        <v>279</v>
      </c>
      <c r="D571" s="151">
        <f t="shared" si="49"/>
        <v>5135.944100000001</v>
      </c>
      <c r="E571" s="152">
        <f t="shared" si="49"/>
        <v>8887360</v>
      </c>
      <c r="F571" s="152">
        <f t="shared" si="49"/>
        <v>3066813310</v>
      </c>
      <c r="G571" s="152">
        <f t="shared" si="49"/>
        <v>249031000</v>
      </c>
      <c r="H571" s="152">
        <f t="shared" si="49"/>
        <v>23240</v>
      </c>
    </row>
    <row r="572" spans="1:8" ht="16.5" customHeight="1">
      <c r="A572" s="741">
        <v>23</v>
      </c>
      <c r="B572" s="742" t="s">
        <v>280</v>
      </c>
      <c r="C572" s="151">
        <f aca="true" t="shared" si="50" ref="C572:H572">C375</f>
        <v>111</v>
      </c>
      <c r="D572" s="151">
        <f t="shared" si="50"/>
        <v>1556.9299999999998</v>
      </c>
      <c r="E572" s="151">
        <f t="shared" si="50"/>
        <v>5088853.5600000005</v>
      </c>
      <c r="F572" s="151">
        <f t="shared" si="50"/>
        <v>3670421802</v>
      </c>
      <c r="G572" s="151">
        <f t="shared" si="50"/>
        <v>640624000</v>
      </c>
      <c r="H572" s="151">
        <f t="shared" si="50"/>
        <v>231</v>
      </c>
    </row>
    <row r="573" spans="1:8" ht="16.5" customHeight="1">
      <c r="A573" s="741">
        <v>24</v>
      </c>
      <c r="B573" s="742" t="s">
        <v>265</v>
      </c>
      <c r="C573" s="152">
        <f aca="true" t="shared" si="51" ref="C573:H573">C392</f>
        <v>923</v>
      </c>
      <c r="D573" s="151">
        <f t="shared" si="51"/>
        <v>9763.535600000001</v>
      </c>
      <c r="E573" s="152">
        <f t="shared" si="51"/>
        <v>10545084.92</v>
      </c>
      <c r="F573" s="152">
        <f t="shared" si="51"/>
        <v>7241036468</v>
      </c>
      <c r="G573" s="152">
        <f t="shared" si="51"/>
        <v>1091225000</v>
      </c>
      <c r="H573" s="152">
        <f t="shared" si="51"/>
        <v>28996</v>
      </c>
    </row>
    <row r="574" spans="1:8" ht="16.5" customHeight="1">
      <c r="A574" s="741">
        <v>25</v>
      </c>
      <c r="B574" s="742" t="s">
        <v>266</v>
      </c>
      <c r="C574" s="152">
        <f aca="true" t="shared" si="52" ref="C574:H574">C410</f>
        <v>467</v>
      </c>
      <c r="D574" s="151">
        <f t="shared" si="52"/>
        <v>23295.961</v>
      </c>
      <c r="E574" s="152">
        <f t="shared" si="52"/>
        <v>23845918.48</v>
      </c>
      <c r="F574" s="152">
        <f t="shared" si="52"/>
        <v>6235697000</v>
      </c>
      <c r="G574" s="152">
        <f t="shared" si="52"/>
        <v>582626630</v>
      </c>
      <c r="H574" s="152">
        <f t="shared" si="52"/>
        <v>5410</v>
      </c>
    </row>
    <row r="575" spans="1:8" ht="16.5" customHeight="1">
      <c r="A575" s="741">
        <v>26</v>
      </c>
      <c r="B575" s="742" t="s">
        <v>267</v>
      </c>
      <c r="C575" s="151">
        <f aca="true" t="shared" si="53" ref="C575:H575">C427</f>
        <v>123</v>
      </c>
      <c r="D575" s="151">
        <f t="shared" si="53"/>
        <v>1948.1558</v>
      </c>
      <c r="E575" s="151">
        <f t="shared" si="53"/>
        <v>406025.71499999997</v>
      </c>
      <c r="F575" s="151">
        <f t="shared" si="53"/>
        <v>236502947.5</v>
      </c>
      <c r="G575" s="151">
        <f t="shared" si="53"/>
        <v>130218000</v>
      </c>
      <c r="H575" s="151">
        <f t="shared" si="53"/>
        <v>379</v>
      </c>
    </row>
    <row r="576" spans="1:8" ht="16.5" customHeight="1">
      <c r="A576" s="741">
        <v>27</v>
      </c>
      <c r="B576" s="742" t="s">
        <v>281</v>
      </c>
      <c r="C576" s="152">
        <f aca="true" t="shared" si="54" ref="C576:H576">C445</f>
        <v>2149</v>
      </c>
      <c r="D576" s="151">
        <f t="shared" si="54"/>
        <v>7930.2300000000005</v>
      </c>
      <c r="E576" s="152">
        <f t="shared" si="54"/>
        <v>8522220.75</v>
      </c>
      <c r="F576" s="152">
        <f t="shared" si="54"/>
        <v>7818584056</v>
      </c>
      <c r="G576" s="152">
        <f t="shared" si="54"/>
        <v>1610479000</v>
      </c>
      <c r="H576" s="152">
        <f t="shared" si="54"/>
        <v>21579</v>
      </c>
    </row>
    <row r="577" spans="1:8" ht="16.5" customHeight="1">
      <c r="A577" s="741">
        <v>28</v>
      </c>
      <c r="B577" s="743" t="s">
        <v>282</v>
      </c>
      <c r="C577" s="152">
        <f aca="true" t="shared" si="55" ref="C577:H577">C457</f>
        <v>139</v>
      </c>
      <c r="D577" s="151">
        <f t="shared" si="55"/>
        <v>3851.9284000000002</v>
      </c>
      <c r="E577" s="152">
        <f t="shared" si="55"/>
        <v>2785617</v>
      </c>
      <c r="F577" s="152">
        <f t="shared" si="55"/>
        <v>835685100</v>
      </c>
      <c r="G577" s="152">
        <f t="shared" si="55"/>
        <v>332631000</v>
      </c>
      <c r="H577" s="152">
        <f t="shared" si="55"/>
        <v>2400</v>
      </c>
    </row>
    <row r="578" spans="1:8" ht="16.5" customHeight="1">
      <c r="A578" s="741">
        <v>29</v>
      </c>
      <c r="B578" s="742" t="s">
        <v>283</v>
      </c>
      <c r="C578" s="151">
        <f aca="true" t="shared" si="56" ref="C578:H578">C466</f>
        <v>13</v>
      </c>
      <c r="D578" s="151">
        <f t="shared" si="56"/>
        <v>929.75</v>
      </c>
      <c r="E578" s="151">
        <f t="shared" si="56"/>
        <v>5071509.59</v>
      </c>
      <c r="F578" s="151">
        <f t="shared" si="56"/>
        <v>4192686225</v>
      </c>
      <c r="G578" s="151">
        <f t="shared" si="56"/>
        <v>215598000</v>
      </c>
      <c r="H578" s="151">
        <f t="shared" si="56"/>
        <v>138</v>
      </c>
    </row>
    <row r="579" spans="1:8" ht="16.5" customHeight="1">
      <c r="A579" s="741">
        <v>30</v>
      </c>
      <c r="B579" s="742" t="s">
        <v>270</v>
      </c>
      <c r="C579" s="152">
        <f aca="true" t="shared" si="57" ref="C579:H579">C486</f>
        <v>623</v>
      </c>
      <c r="D579" s="151">
        <f t="shared" si="57"/>
        <v>2051.6926</v>
      </c>
      <c r="E579" s="152">
        <f t="shared" si="57"/>
        <v>9206152.415</v>
      </c>
      <c r="F579" s="152">
        <f t="shared" si="57"/>
        <v>2350048253</v>
      </c>
      <c r="G579" s="152">
        <f t="shared" si="57"/>
        <v>470589412</v>
      </c>
      <c r="H579" s="152">
        <f t="shared" si="57"/>
        <v>425</v>
      </c>
    </row>
    <row r="580" spans="1:8" ht="16.5" customHeight="1">
      <c r="A580" s="741">
        <v>31</v>
      </c>
      <c r="B580" s="742" t="s">
        <v>271</v>
      </c>
      <c r="C580" s="152">
        <f aca="true" t="shared" si="58" ref="C580:H580">C501</f>
        <v>291</v>
      </c>
      <c r="D580" s="151">
        <f t="shared" si="58"/>
        <v>643.66</v>
      </c>
      <c r="E580" s="152">
        <f t="shared" si="58"/>
        <v>2766695</v>
      </c>
      <c r="F580" s="152">
        <f t="shared" si="58"/>
        <v>1337151200</v>
      </c>
      <c r="G580" s="152">
        <f t="shared" si="58"/>
        <v>286753000</v>
      </c>
      <c r="H580" s="152">
        <f t="shared" si="58"/>
        <v>6501</v>
      </c>
    </row>
    <row r="581" spans="1:8" ht="16.5" customHeight="1">
      <c r="A581" s="741">
        <v>32</v>
      </c>
      <c r="B581" s="742" t="s">
        <v>284</v>
      </c>
      <c r="C581" s="152">
        <f aca="true" t="shared" si="59" ref="C581:H581">C516</f>
        <v>157</v>
      </c>
      <c r="D581" s="151">
        <f t="shared" si="59"/>
        <v>430.62750000000005</v>
      </c>
      <c r="E581" s="152">
        <f t="shared" si="59"/>
        <v>6205622</v>
      </c>
      <c r="F581" s="152">
        <f t="shared" si="59"/>
        <v>365773350</v>
      </c>
      <c r="G581" s="152">
        <f t="shared" si="59"/>
        <v>601612000</v>
      </c>
      <c r="H581" s="152">
        <f t="shared" si="59"/>
        <v>1923</v>
      </c>
    </row>
    <row r="582" spans="1:8" ht="16.5" customHeight="1">
      <c r="A582" s="741">
        <v>33</v>
      </c>
      <c r="B582" s="742" t="s">
        <v>273</v>
      </c>
      <c r="C582" s="152">
        <f aca="true" t="shared" si="60" ref="C582:H582">C542</f>
        <v>715</v>
      </c>
      <c r="D582" s="151">
        <f t="shared" si="60"/>
        <v>5732.083</v>
      </c>
      <c r="E582" s="152">
        <f t="shared" si="60"/>
        <v>4655189.268</v>
      </c>
      <c r="F582" s="152">
        <f t="shared" si="60"/>
        <v>3202371569.8</v>
      </c>
      <c r="G582" s="152">
        <f t="shared" si="60"/>
        <v>554860580</v>
      </c>
      <c r="H582" s="152">
        <f t="shared" si="60"/>
        <v>4230</v>
      </c>
    </row>
    <row r="583" spans="1:8" ht="15">
      <c r="A583" s="961" t="s">
        <v>244</v>
      </c>
      <c r="B583" s="962"/>
      <c r="C583" s="373">
        <f aca="true" t="shared" si="61" ref="C583:H583">SUM(C550:C582)</f>
        <v>15318</v>
      </c>
      <c r="D583" s="374">
        <f t="shared" si="61"/>
        <v>178385.57170000006</v>
      </c>
      <c r="E583" s="373">
        <f t="shared" si="61"/>
        <v>285493435.879</v>
      </c>
      <c r="F583" s="373">
        <f>SUM(F550:F582)</f>
        <v>100990285032.851</v>
      </c>
      <c r="G583" s="373">
        <f>SUM(G550:G582)</f>
        <v>17073242432</v>
      </c>
      <c r="H583" s="373">
        <f t="shared" si="61"/>
        <v>238817</v>
      </c>
    </row>
  </sheetData>
  <sheetProtection sheet="1" objects="1" scenarios="1"/>
  <mergeCells count="175">
    <mergeCell ref="B504:B505"/>
    <mergeCell ref="C504:C505"/>
    <mergeCell ref="A460:A461"/>
    <mergeCell ref="B460:B461"/>
    <mergeCell ref="C460:C461"/>
    <mergeCell ref="A469:A470"/>
    <mergeCell ref="B469:B470"/>
    <mergeCell ref="A346:B346"/>
    <mergeCell ref="A364:B364"/>
    <mergeCell ref="A375:B375"/>
    <mergeCell ref="A392:B392"/>
    <mergeCell ref="A410:B410"/>
    <mergeCell ref="C469:C470"/>
    <mergeCell ref="A430:A431"/>
    <mergeCell ref="B430:B431"/>
    <mergeCell ref="C430:C431"/>
    <mergeCell ref="A448:A449"/>
    <mergeCell ref="B448:B449"/>
    <mergeCell ref="C448:C449"/>
    <mergeCell ref="A459:H459"/>
    <mergeCell ref="A447:H447"/>
    <mergeCell ref="A468:H468"/>
    <mergeCell ref="A394:H394"/>
    <mergeCell ref="A413:A414"/>
    <mergeCell ref="B413:B414"/>
    <mergeCell ref="C413:C414"/>
    <mergeCell ref="A367:A368"/>
    <mergeCell ref="B367:B368"/>
    <mergeCell ref="C367:C368"/>
    <mergeCell ref="A378:A379"/>
    <mergeCell ref="B378:B379"/>
    <mergeCell ref="C378:C379"/>
    <mergeCell ref="A286:A287"/>
    <mergeCell ref="B286:B287"/>
    <mergeCell ref="C286:C287"/>
    <mergeCell ref="C314:C315"/>
    <mergeCell ref="A395:A396"/>
    <mergeCell ref="B395:B396"/>
    <mergeCell ref="C395:C396"/>
    <mergeCell ref="A122:H122"/>
    <mergeCell ref="A123:A124"/>
    <mergeCell ref="B123:B124"/>
    <mergeCell ref="C123:C124"/>
    <mergeCell ref="A139:H139"/>
    <mergeCell ref="A140:A141"/>
    <mergeCell ref="B140:B141"/>
    <mergeCell ref="C140:C141"/>
    <mergeCell ref="A192:A193"/>
    <mergeCell ref="B192:B193"/>
    <mergeCell ref="C192:C193"/>
    <mergeCell ref="A137:B137"/>
    <mergeCell ref="A178:B178"/>
    <mergeCell ref="A152:B152"/>
    <mergeCell ref="A189:B189"/>
    <mergeCell ref="A262:A263"/>
    <mergeCell ref="B262:B263"/>
    <mergeCell ref="C262:C263"/>
    <mergeCell ref="A217:A218"/>
    <mergeCell ref="B217:B218"/>
    <mergeCell ref="C217:C218"/>
    <mergeCell ref="A231:A232"/>
    <mergeCell ref="B231:B232"/>
    <mergeCell ref="C231:C232"/>
    <mergeCell ref="A230:H230"/>
    <mergeCell ref="A239:B239"/>
    <mergeCell ref="A242:A243"/>
    <mergeCell ref="B242:B243"/>
    <mergeCell ref="C242:C243"/>
    <mergeCell ref="A261:H261"/>
    <mergeCell ref="A241:H241"/>
    <mergeCell ref="A1:H1"/>
    <mergeCell ref="A2:H2"/>
    <mergeCell ref="A3:H3"/>
    <mergeCell ref="A5:H5"/>
    <mergeCell ref="A6:A7"/>
    <mergeCell ref="B6:B7"/>
    <mergeCell ref="C6:C7"/>
    <mergeCell ref="A83:H83"/>
    <mergeCell ref="A84:A85"/>
    <mergeCell ref="B84:B85"/>
    <mergeCell ref="C84:C85"/>
    <mergeCell ref="A23:H23"/>
    <mergeCell ref="A24:A25"/>
    <mergeCell ref="B24:B25"/>
    <mergeCell ref="C24:C25"/>
    <mergeCell ref="A41:H41"/>
    <mergeCell ref="A42:A43"/>
    <mergeCell ref="B42:B43"/>
    <mergeCell ref="C42:C43"/>
    <mergeCell ref="A55:H55"/>
    <mergeCell ref="A21:B21"/>
    <mergeCell ref="A39:B39"/>
    <mergeCell ref="A53:B53"/>
    <mergeCell ref="A56:A57"/>
    <mergeCell ref="A283:B283"/>
    <mergeCell ref="A296:B296"/>
    <mergeCell ref="A311:B311"/>
    <mergeCell ref="A330:B330"/>
    <mergeCell ref="A429:H429"/>
    <mergeCell ref="A412:H412"/>
    <mergeCell ref="A366:H366"/>
    <mergeCell ref="A377:H377"/>
    <mergeCell ref="A348:H348"/>
    <mergeCell ref="A332:H332"/>
    <mergeCell ref="A313:H313"/>
    <mergeCell ref="A298:H298"/>
    <mergeCell ref="A285:H285"/>
    <mergeCell ref="A333:A334"/>
    <mergeCell ref="B333:B334"/>
    <mergeCell ref="C333:C334"/>
    <mergeCell ref="A349:A350"/>
    <mergeCell ref="B349:B350"/>
    <mergeCell ref="C349:C350"/>
    <mergeCell ref="A299:A300"/>
    <mergeCell ref="B299:B300"/>
    <mergeCell ref="C299:C300"/>
    <mergeCell ref="A314:A315"/>
    <mergeCell ref="B314:B315"/>
    <mergeCell ref="A203:B203"/>
    <mergeCell ref="A214:B214"/>
    <mergeCell ref="A228:B228"/>
    <mergeCell ref="A238:B238"/>
    <mergeCell ref="A259:B259"/>
    <mergeCell ref="A191:H191"/>
    <mergeCell ref="A154:H154"/>
    <mergeCell ref="A155:A156"/>
    <mergeCell ref="B155:B156"/>
    <mergeCell ref="C155:C156"/>
    <mergeCell ref="A180:H180"/>
    <mergeCell ref="A181:A182"/>
    <mergeCell ref="B181:B182"/>
    <mergeCell ref="C181:C182"/>
    <mergeCell ref="A216:H216"/>
    <mergeCell ref="A205:H205"/>
    <mergeCell ref="A206:A207"/>
    <mergeCell ref="B206:B207"/>
    <mergeCell ref="C206:C207"/>
    <mergeCell ref="B56:B57"/>
    <mergeCell ref="C56:C57"/>
    <mergeCell ref="A69:B69"/>
    <mergeCell ref="A81:B81"/>
    <mergeCell ref="A120:B120"/>
    <mergeCell ref="A96:B96"/>
    <mergeCell ref="B99:B100"/>
    <mergeCell ref="C99:C100"/>
    <mergeCell ref="A71:H71"/>
    <mergeCell ref="A72:A73"/>
    <mergeCell ref="B72:B73"/>
    <mergeCell ref="C72:C73"/>
    <mergeCell ref="A98:H98"/>
    <mergeCell ref="A99:A100"/>
    <mergeCell ref="A427:B427"/>
    <mergeCell ref="A445:B445"/>
    <mergeCell ref="A457:B457"/>
    <mergeCell ref="A466:B466"/>
    <mergeCell ref="A486:B486"/>
    <mergeCell ref="A501:B501"/>
    <mergeCell ref="A516:B516"/>
    <mergeCell ref="A542:B542"/>
    <mergeCell ref="A583:B583"/>
    <mergeCell ref="A518:H518"/>
    <mergeCell ref="A503:H503"/>
    <mergeCell ref="A488:H488"/>
    <mergeCell ref="A546:H546"/>
    <mergeCell ref="A548:A549"/>
    <mergeCell ref="B548:B549"/>
    <mergeCell ref="A519:A520"/>
    <mergeCell ref="B519:B520"/>
    <mergeCell ref="C519:C520"/>
    <mergeCell ref="A544:H544"/>
    <mergeCell ref="A545:H545"/>
    <mergeCell ref="A489:A490"/>
    <mergeCell ref="B489:B490"/>
    <mergeCell ref="C489:C490"/>
    <mergeCell ref="A504:A505"/>
  </mergeCells>
  <printOptions/>
  <pageMargins left="0.7" right="0.7" top="0.75" bottom="0.75" header="0.3" footer="0.3"/>
  <pageSetup horizontalDpi="600" verticalDpi="600" orientation="portrait" scale="75" r:id="rId1"/>
  <rowBreaks count="1" manualBreakCount="1">
    <brk id="543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96"/>
  <sheetViews>
    <sheetView zoomScale="93" zoomScaleNormal="93" zoomScalePageLayoutView="0" workbookViewId="0" topLeftCell="A182">
      <selection activeCell="D206" sqref="D206"/>
    </sheetView>
  </sheetViews>
  <sheetFormatPr defaultColWidth="9.140625" defaultRowHeight="15"/>
  <cols>
    <col min="1" max="1" width="9.140625" style="92" customWidth="1"/>
    <col min="2" max="2" width="23.00390625" style="92" bestFit="1" customWidth="1"/>
    <col min="3" max="4" width="9.140625" style="92" customWidth="1"/>
    <col min="5" max="5" width="11.140625" style="92" bestFit="1" customWidth="1"/>
    <col min="6" max="6" width="15.00390625" style="92" customWidth="1"/>
    <col min="7" max="7" width="14.57421875" style="92" customWidth="1"/>
    <col min="8" max="8" width="12.7109375" style="92" bestFit="1" customWidth="1"/>
    <col min="9" max="16384" width="9.140625" style="92" customWidth="1"/>
  </cols>
  <sheetData>
    <row r="1" spans="1:8" ht="30.75">
      <c r="A1" s="841" t="s">
        <v>0</v>
      </c>
      <c r="B1" s="841"/>
      <c r="C1" s="841"/>
      <c r="D1" s="841"/>
      <c r="E1" s="841"/>
      <c r="F1" s="841"/>
      <c r="G1" s="841"/>
      <c r="H1" s="841"/>
    </row>
    <row r="2" spans="1:8" ht="25.5">
      <c r="A2" s="842" t="s">
        <v>366</v>
      </c>
      <c r="B2" s="842"/>
      <c r="C2" s="842"/>
      <c r="D2" s="842"/>
      <c r="E2" s="842"/>
      <c r="F2" s="842"/>
      <c r="G2" s="842"/>
      <c r="H2" s="842"/>
    </row>
    <row r="3" spans="1:8" ht="22.5">
      <c r="A3" s="843" t="s">
        <v>304</v>
      </c>
      <c r="B3" s="843"/>
      <c r="C3" s="843"/>
      <c r="D3" s="843"/>
      <c r="E3" s="843"/>
      <c r="F3" s="843"/>
      <c r="G3" s="843"/>
      <c r="H3" s="843"/>
    </row>
    <row r="5" spans="1:8" ht="18.75">
      <c r="A5" s="989" t="s">
        <v>323</v>
      </c>
      <c r="B5" s="989"/>
      <c r="C5" s="989"/>
      <c r="D5" s="989"/>
      <c r="E5" s="989"/>
      <c r="F5" s="989"/>
      <c r="G5" s="989"/>
      <c r="H5" s="989"/>
    </row>
    <row r="6" spans="1:8" s="488" customFormat="1" ht="16.5" customHeight="1">
      <c r="A6" s="826" t="s">
        <v>2</v>
      </c>
      <c r="B6" s="828" t="s">
        <v>76</v>
      </c>
      <c r="C6" s="264" t="s">
        <v>4</v>
      </c>
      <c r="D6" s="264" t="s">
        <v>5</v>
      </c>
      <c r="E6" s="264" t="s">
        <v>6</v>
      </c>
      <c r="F6" s="264" t="s">
        <v>7</v>
      </c>
      <c r="G6" s="264" t="s">
        <v>8</v>
      </c>
      <c r="H6" s="264" t="s">
        <v>9</v>
      </c>
    </row>
    <row r="7" spans="1:8" s="488" customFormat="1" ht="16.5" customHeight="1">
      <c r="A7" s="827"/>
      <c r="B7" s="829"/>
      <c r="C7" s="4" t="s">
        <v>10</v>
      </c>
      <c r="D7" s="4" t="s">
        <v>77</v>
      </c>
      <c r="E7" s="4" t="s">
        <v>78</v>
      </c>
      <c r="F7" s="57" t="s">
        <v>79</v>
      </c>
      <c r="G7" s="57" t="s">
        <v>79</v>
      </c>
      <c r="H7" s="4" t="s">
        <v>12</v>
      </c>
    </row>
    <row r="8" spans="1:8" s="488" customFormat="1" ht="16.5" customHeight="1">
      <c r="A8" s="143">
        <v>1</v>
      </c>
      <c r="B8" s="23" t="s">
        <v>82</v>
      </c>
      <c r="C8" s="143">
        <f>'Distt.Major'!C165</f>
        <v>1</v>
      </c>
      <c r="D8" s="143">
        <f>'Distt.Major'!D165</f>
        <v>123.5</v>
      </c>
      <c r="E8" s="143">
        <f>'Distt.Major'!E165</f>
        <v>3221.49</v>
      </c>
      <c r="F8" s="143">
        <f>'Distt.Major'!F165</f>
        <v>0</v>
      </c>
      <c r="G8" s="143">
        <f>'Distt.Major'!G165</f>
        <v>323000</v>
      </c>
      <c r="H8" s="143">
        <f>'Distt.Major'!H165</f>
        <v>6</v>
      </c>
    </row>
    <row r="9" spans="1:8" s="488" customFormat="1" ht="16.5" customHeight="1">
      <c r="A9" s="832" t="s">
        <v>49</v>
      </c>
      <c r="B9" s="832"/>
      <c r="C9" s="276">
        <f aca="true" t="shared" si="0" ref="C9:H9">SUM(C7:C8)</f>
        <v>1</v>
      </c>
      <c r="D9" s="277">
        <f t="shared" si="0"/>
        <v>123.5</v>
      </c>
      <c r="E9" s="530">
        <f t="shared" si="0"/>
        <v>3221.49</v>
      </c>
      <c r="F9" s="278">
        <f t="shared" si="0"/>
        <v>0</v>
      </c>
      <c r="G9" s="278">
        <f t="shared" si="0"/>
        <v>323000</v>
      </c>
      <c r="H9" s="276">
        <f t="shared" si="0"/>
        <v>6</v>
      </c>
    </row>
    <row r="10" s="488" customFormat="1" ht="16.5" customHeight="1"/>
    <row r="11" spans="1:8" s="488" customFormat="1" ht="16.5" customHeight="1">
      <c r="A11" s="825" t="s">
        <v>14</v>
      </c>
      <c r="B11" s="825"/>
      <c r="C11" s="825"/>
      <c r="D11" s="825"/>
      <c r="E11" s="825"/>
      <c r="F11" s="825"/>
      <c r="G11" s="825"/>
      <c r="H11" s="825"/>
    </row>
    <row r="12" spans="1:8" s="488" customFormat="1" ht="16.5" customHeight="1">
      <c r="A12" s="826" t="s">
        <v>2</v>
      </c>
      <c r="B12" s="828" t="s">
        <v>276</v>
      </c>
      <c r="C12" s="264" t="s">
        <v>4</v>
      </c>
      <c r="D12" s="264" t="s">
        <v>5</v>
      </c>
      <c r="E12" s="264" t="s">
        <v>6</v>
      </c>
      <c r="F12" s="264" t="s">
        <v>7</v>
      </c>
      <c r="G12" s="264" t="s">
        <v>8</v>
      </c>
      <c r="H12" s="264" t="s">
        <v>9</v>
      </c>
    </row>
    <row r="13" spans="1:8" s="488" customFormat="1" ht="16.5" customHeight="1">
      <c r="A13" s="827"/>
      <c r="B13" s="829"/>
      <c r="C13" s="4" t="s">
        <v>10</v>
      </c>
      <c r="D13" s="4" t="s">
        <v>77</v>
      </c>
      <c r="E13" s="4" t="s">
        <v>78</v>
      </c>
      <c r="F13" s="57" t="s">
        <v>79</v>
      </c>
      <c r="G13" s="57" t="s">
        <v>79</v>
      </c>
      <c r="H13" s="4" t="s">
        <v>12</v>
      </c>
    </row>
    <row r="14" spans="1:8" s="488" customFormat="1" ht="16.5" customHeight="1">
      <c r="A14" s="143">
        <v>1</v>
      </c>
      <c r="B14" s="23" t="s">
        <v>251</v>
      </c>
      <c r="C14" s="304">
        <f>'Distt.Major'!C45</f>
        <v>0</v>
      </c>
      <c r="D14" s="304">
        <f>'Distt.Major'!D45</f>
        <v>0</v>
      </c>
      <c r="E14" s="304">
        <f>'Distt.Major'!E45</f>
        <v>0</v>
      </c>
      <c r="F14" s="304">
        <f>'Distt.Major'!F45</f>
        <v>0</v>
      </c>
      <c r="G14" s="304">
        <f>'Distt.Major'!G45</f>
        <v>0</v>
      </c>
      <c r="H14" s="304">
        <f>'Distt.Major'!H45</f>
        <v>0</v>
      </c>
    </row>
    <row r="15" spans="1:8" s="488" customFormat="1" ht="16.5" customHeight="1">
      <c r="A15" s="143">
        <v>2</v>
      </c>
      <c r="B15" s="23" t="s">
        <v>336</v>
      </c>
      <c r="C15" s="304">
        <f>'Distt.Major'!C131</f>
        <v>0</v>
      </c>
      <c r="D15" s="304">
        <f>'Distt.Major'!D131</f>
        <v>0</v>
      </c>
      <c r="E15" s="304">
        <f>'Distt.Major'!E131</f>
        <v>0</v>
      </c>
      <c r="F15" s="304">
        <f>'Distt.Major'!F131</f>
        <v>0</v>
      </c>
      <c r="G15" s="304">
        <f>'Distt.Major'!G131</f>
        <v>0</v>
      </c>
      <c r="H15" s="304">
        <f>'Distt.Major'!H131</f>
        <v>0</v>
      </c>
    </row>
    <row r="16" spans="1:8" s="488" customFormat="1" ht="16.5" customHeight="1">
      <c r="A16" s="143">
        <v>3</v>
      </c>
      <c r="B16" s="23" t="s">
        <v>273</v>
      </c>
      <c r="C16" s="143">
        <f>'Distt.Major'!C166</f>
        <v>0</v>
      </c>
      <c r="D16" s="143">
        <f>'Distt.Major'!D166</f>
        <v>0</v>
      </c>
      <c r="E16" s="143">
        <f>'Distt.Major'!E166</f>
        <v>0</v>
      </c>
      <c r="F16" s="143">
        <f>'Distt.Major'!F166</f>
        <v>0</v>
      </c>
      <c r="G16" s="143">
        <f>'Distt.Major'!G166</f>
        <v>0</v>
      </c>
      <c r="H16" s="143">
        <f>'Distt.Major'!H166</f>
        <v>0</v>
      </c>
    </row>
    <row r="17" spans="1:8" s="488" customFormat="1" ht="16.5" customHeight="1">
      <c r="A17" s="823" t="s">
        <v>49</v>
      </c>
      <c r="B17" s="824"/>
      <c r="C17" s="276">
        <f aca="true" t="shared" si="1" ref="C17:H17">SUM(C14:C16)</f>
        <v>0</v>
      </c>
      <c r="D17" s="277">
        <f t="shared" si="1"/>
        <v>0</v>
      </c>
      <c r="E17" s="530">
        <f t="shared" si="1"/>
        <v>0</v>
      </c>
      <c r="F17" s="278">
        <f t="shared" si="1"/>
        <v>0</v>
      </c>
      <c r="G17" s="278">
        <f t="shared" si="1"/>
        <v>0</v>
      </c>
      <c r="H17" s="276">
        <f t="shared" si="1"/>
        <v>0</v>
      </c>
    </row>
    <row r="18" spans="1:8" s="488" customFormat="1" ht="16.5" customHeight="1">
      <c r="A18" s="105"/>
      <c r="B18" s="105"/>
      <c r="C18" s="106"/>
      <c r="D18" s="107"/>
      <c r="E18" s="105"/>
      <c r="F18" s="105"/>
      <c r="G18" s="105"/>
      <c r="H18" s="105"/>
    </row>
    <row r="19" spans="1:8" s="488" customFormat="1" ht="16.5" customHeight="1">
      <c r="A19" s="825" t="s">
        <v>15</v>
      </c>
      <c r="B19" s="825"/>
      <c r="C19" s="825"/>
      <c r="D19" s="825"/>
      <c r="E19" s="825"/>
      <c r="F19" s="825"/>
      <c r="G19" s="825"/>
      <c r="H19" s="825"/>
    </row>
    <row r="20" spans="1:8" s="488" customFormat="1" ht="16.5" customHeight="1">
      <c r="A20" s="826" t="s">
        <v>2</v>
      </c>
      <c r="B20" s="828" t="s">
        <v>276</v>
      </c>
      <c r="C20" s="264" t="s">
        <v>4</v>
      </c>
      <c r="D20" s="264" t="s">
        <v>5</v>
      </c>
      <c r="E20" s="264" t="s">
        <v>6</v>
      </c>
      <c r="F20" s="264" t="s">
        <v>7</v>
      </c>
      <c r="G20" s="264" t="s">
        <v>8</v>
      </c>
      <c r="H20" s="264" t="s">
        <v>9</v>
      </c>
    </row>
    <row r="21" spans="1:8" s="488" customFormat="1" ht="16.5" customHeight="1">
      <c r="A21" s="827"/>
      <c r="B21" s="829"/>
      <c r="C21" s="4" t="s">
        <v>10</v>
      </c>
      <c r="D21" s="4" t="s">
        <v>77</v>
      </c>
      <c r="E21" s="4" t="s">
        <v>78</v>
      </c>
      <c r="F21" s="57" t="s">
        <v>79</v>
      </c>
      <c r="G21" s="57" t="s">
        <v>79</v>
      </c>
      <c r="H21" s="4" t="s">
        <v>12</v>
      </c>
    </row>
    <row r="22" spans="1:8" s="488" customFormat="1" ht="16.5" customHeight="1">
      <c r="A22" s="143">
        <v>1</v>
      </c>
      <c r="B22" s="204" t="s">
        <v>262</v>
      </c>
      <c r="C22" s="192">
        <f>'Distt.Major'!C97</f>
        <v>3</v>
      </c>
      <c r="D22" s="192">
        <f>'Distt.Major'!D97</f>
        <v>706.75</v>
      </c>
      <c r="E22" s="192">
        <f>'Distt.Major'!E97</f>
        <v>1103992</v>
      </c>
      <c r="F22" s="192">
        <f>'Distt.Major'!F97</f>
        <v>2207984000</v>
      </c>
      <c r="G22" s="192">
        <f>'Distt.Major'!G97</f>
        <v>169828000</v>
      </c>
      <c r="H22" s="192">
        <f>'Distt.Major'!H97</f>
        <v>1890</v>
      </c>
    </row>
    <row r="23" spans="1:8" s="488" customFormat="1" ht="16.5" customHeight="1">
      <c r="A23" s="823" t="s">
        <v>49</v>
      </c>
      <c r="B23" s="824"/>
      <c r="C23" s="276">
        <f aca="true" t="shared" si="2" ref="C23:H23">SUM(C22:C22)</f>
        <v>3</v>
      </c>
      <c r="D23" s="277">
        <f t="shared" si="2"/>
        <v>706.75</v>
      </c>
      <c r="E23" s="278">
        <f t="shared" si="2"/>
        <v>1103992</v>
      </c>
      <c r="F23" s="278">
        <f t="shared" si="2"/>
        <v>2207984000</v>
      </c>
      <c r="G23" s="278">
        <f t="shared" si="2"/>
        <v>169828000</v>
      </c>
      <c r="H23" s="276">
        <f t="shared" si="2"/>
        <v>1890</v>
      </c>
    </row>
    <row r="24" spans="1:8" s="488" customFormat="1" ht="16.5" customHeight="1">
      <c r="A24" s="105"/>
      <c r="B24" s="105"/>
      <c r="C24" s="106"/>
      <c r="D24" s="107"/>
      <c r="E24" s="105"/>
      <c r="F24" s="105"/>
      <c r="G24" s="105"/>
      <c r="H24" s="105"/>
    </row>
    <row r="25" spans="1:8" s="488" customFormat="1" ht="16.5" customHeight="1">
      <c r="A25" s="825" t="s">
        <v>84</v>
      </c>
      <c r="B25" s="825"/>
      <c r="C25" s="825"/>
      <c r="D25" s="825"/>
      <c r="E25" s="825"/>
      <c r="F25" s="825"/>
      <c r="G25" s="825"/>
      <c r="H25" s="825"/>
    </row>
    <row r="26" spans="1:8" s="488" customFormat="1" ht="16.5" customHeight="1">
      <c r="A26" s="826" t="s">
        <v>2</v>
      </c>
      <c r="B26" s="828" t="s">
        <v>276</v>
      </c>
      <c r="C26" s="264" t="s">
        <v>4</v>
      </c>
      <c r="D26" s="264" t="s">
        <v>5</v>
      </c>
      <c r="E26" s="264" t="s">
        <v>6</v>
      </c>
      <c r="F26" s="264" t="s">
        <v>7</v>
      </c>
      <c r="G26" s="264" t="s">
        <v>8</v>
      </c>
      <c r="H26" s="264" t="s">
        <v>9</v>
      </c>
    </row>
    <row r="27" spans="1:8" s="488" customFormat="1" ht="16.5" customHeight="1">
      <c r="A27" s="827"/>
      <c r="B27" s="829"/>
      <c r="C27" s="4" t="s">
        <v>10</v>
      </c>
      <c r="D27" s="4" t="s">
        <v>77</v>
      </c>
      <c r="E27" s="4" t="s">
        <v>78</v>
      </c>
      <c r="F27" s="57" t="s">
        <v>79</v>
      </c>
      <c r="G27" s="57" t="s">
        <v>79</v>
      </c>
      <c r="H27" s="4" t="s">
        <v>12</v>
      </c>
    </row>
    <row r="28" spans="1:8" s="488" customFormat="1" ht="16.5" customHeight="1">
      <c r="A28" s="143">
        <v>1</v>
      </c>
      <c r="B28" s="204" t="s">
        <v>247</v>
      </c>
      <c r="C28" s="143">
        <f>'Distt.Major'!C19</f>
        <v>4</v>
      </c>
      <c r="D28" s="143">
        <f>'Distt.Major'!D19</f>
        <v>83.807</v>
      </c>
      <c r="E28" s="143">
        <f>'Distt.Major'!E19</f>
        <v>157800</v>
      </c>
      <c r="F28" s="143">
        <f>'Distt.Major'!F19</f>
        <v>44815200</v>
      </c>
      <c r="G28" s="143">
        <f>'Distt.Major'!G19</f>
        <v>4734000</v>
      </c>
      <c r="H28" s="143">
        <f>'Distt.Major'!H19</f>
        <v>150</v>
      </c>
    </row>
    <row r="29" spans="1:8" s="488" customFormat="1" ht="16.5" customHeight="1">
      <c r="A29" s="143">
        <v>2</v>
      </c>
      <c r="B29" s="204" t="s">
        <v>251</v>
      </c>
      <c r="C29" s="143">
        <f>'Distt.Major'!C47</f>
        <v>2</v>
      </c>
      <c r="D29" s="143">
        <f>'Distt.Major'!D47</f>
        <v>1989.2844</v>
      </c>
      <c r="E29" s="143">
        <f>'Distt.Major'!E47</f>
        <v>3928951</v>
      </c>
      <c r="F29" s="143">
        <f>'Distt.Major'!F47</f>
        <v>7857902000</v>
      </c>
      <c r="G29" s="143">
        <f>'Distt.Major'!G47</f>
        <v>300689234</v>
      </c>
      <c r="H29" s="143">
        <f>'Distt.Major'!H47</f>
        <v>815</v>
      </c>
    </row>
    <row r="30" spans="1:8" s="488" customFormat="1" ht="16.5" customHeight="1">
      <c r="A30" s="143">
        <v>3</v>
      </c>
      <c r="B30" s="204" t="s">
        <v>258</v>
      </c>
      <c r="C30" s="143">
        <f>'Distt.Major'!C78</f>
        <v>2</v>
      </c>
      <c r="D30" s="143">
        <f>'Distt.Major'!D78</f>
        <v>29.482</v>
      </c>
      <c r="E30" s="143">
        <f>'Distt.Major'!E78</f>
        <v>0</v>
      </c>
      <c r="F30" s="143">
        <f>'Distt.Major'!F78</f>
        <v>0</v>
      </c>
      <c r="G30" s="143">
        <f>'Distt.Major'!G78</f>
        <v>0</v>
      </c>
      <c r="H30" s="143">
        <f>'Distt.Major'!H78</f>
        <v>2</v>
      </c>
    </row>
    <row r="31" spans="1:8" s="488" customFormat="1" ht="16.5" customHeight="1">
      <c r="A31" s="143">
        <v>4</v>
      </c>
      <c r="B31" s="204" t="s">
        <v>270</v>
      </c>
      <c r="C31" s="143">
        <f>'Distt.Major'!C139</f>
        <v>2</v>
      </c>
      <c r="D31" s="143">
        <f>'Distt.Major'!D139</f>
        <v>29.56</v>
      </c>
      <c r="E31" s="143">
        <f>'Distt.Major'!E139</f>
        <v>14425</v>
      </c>
      <c r="F31" s="143">
        <f>'Distt.Major'!F139</f>
        <v>28855000</v>
      </c>
      <c r="G31" s="143">
        <f>'Distt.Major'!G139</f>
        <v>1410000</v>
      </c>
      <c r="H31" s="143">
        <f>'Distt.Major'!H139</f>
        <v>0</v>
      </c>
    </row>
    <row r="32" spans="1:8" s="488" customFormat="1" ht="16.5" customHeight="1">
      <c r="A32" s="143">
        <v>5</v>
      </c>
      <c r="B32" s="23" t="s">
        <v>262</v>
      </c>
      <c r="C32" s="192">
        <f>'Distt.Major'!C98</f>
        <v>7</v>
      </c>
      <c r="D32" s="192">
        <f>'Distt.Major'!D98</f>
        <v>102.96</v>
      </c>
      <c r="E32" s="192">
        <f>'Distt.Major'!E98</f>
        <v>32694</v>
      </c>
      <c r="F32" s="192">
        <f>'Distt.Major'!F98</f>
        <v>19616400</v>
      </c>
      <c r="G32" s="192">
        <f>'Distt.Major'!G98</f>
        <v>1634000</v>
      </c>
      <c r="H32" s="192">
        <f>'Distt.Major'!H98</f>
        <v>25</v>
      </c>
    </row>
    <row r="33" spans="1:8" s="488" customFormat="1" ht="16.5" customHeight="1">
      <c r="A33" s="823" t="s">
        <v>49</v>
      </c>
      <c r="B33" s="824"/>
      <c r="C33" s="276">
        <f aca="true" t="shared" si="3" ref="C33:H33">SUM(C28:C32)</f>
        <v>17</v>
      </c>
      <c r="D33" s="277">
        <f t="shared" si="3"/>
        <v>2235.0933999999997</v>
      </c>
      <c r="E33" s="278">
        <f t="shared" si="3"/>
        <v>4133870</v>
      </c>
      <c r="F33" s="278">
        <f t="shared" si="3"/>
        <v>7951188600</v>
      </c>
      <c r="G33" s="278">
        <f t="shared" si="3"/>
        <v>308467234</v>
      </c>
      <c r="H33" s="276">
        <f t="shared" si="3"/>
        <v>992</v>
      </c>
    </row>
    <row r="34" spans="1:8" s="488" customFormat="1" ht="16.5" customHeight="1">
      <c r="A34" s="536"/>
      <c r="B34" s="537"/>
      <c r="C34" s="538"/>
      <c r="D34" s="539"/>
      <c r="E34" s="540"/>
      <c r="F34" s="540"/>
      <c r="G34" s="540"/>
      <c r="H34" s="538"/>
    </row>
    <row r="35" spans="1:8" s="488" customFormat="1" ht="16.5" customHeight="1">
      <c r="A35" s="825" t="s">
        <v>305</v>
      </c>
      <c r="B35" s="825"/>
      <c r="C35" s="825"/>
      <c r="D35" s="825"/>
      <c r="E35" s="825"/>
      <c r="F35" s="825"/>
      <c r="G35" s="825"/>
      <c r="H35" s="825"/>
    </row>
    <row r="36" spans="1:8" s="488" customFormat="1" ht="16.5" customHeight="1">
      <c r="A36" s="826" t="s">
        <v>2</v>
      </c>
      <c r="B36" s="828" t="s">
        <v>276</v>
      </c>
      <c r="C36" s="264" t="s">
        <v>4</v>
      </c>
      <c r="D36" s="264" t="s">
        <v>5</v>
      </c>
      <c r="E36" s="264" t="s">
        <v>6</v>
      </c>
      <c r="F36" s="264" t="s">
        <v>7</v>
      </c>
      <c r="G36" s="264" t="s">
        <v>8</v>
      </c>
      <c r="H36" s="264" t="s">
        <v>9</v>
      </c>
    </row>
    <row r="37" spans="1:8" s="488" customFormat="1" ht="16.5" customHeight="1">
      <c r="A37" s="827"/>
      <c r="B37" s="829"/>
      <c r="C37" s="4" t="s">
        <v>10</v>
      </c>
      <c r="D37" s="4" t="s">
        <v>77</v>
      </c>
      <c r="E37" s="4" t="s">
        <v>78</v>
      </c>
      <c r="F37" s="57" t="s">
        <v>79</v>
      </c>
      <c r="G37" s="57" t="s">
        <v>79</v>
      </c>
      <c r="H37" s="4" t="s">
        <v>12</v>
      </c>
    </row>
    <row r="38" spans="1:8" s="488" customFormat="1" ht="16.5" customHeight="1">
      <c r="A38" s="143">
        <v>1</v>
      </c>
      <c r="B38" s="204" t="s">
        <v>246</v>
      </c>
      <c r="C38" s="67">
        <f>'Distt.Major'!C10</f>
        <v>1</v>
      </c>
      <c r="D38" s="67">
        <f>'Distt.Major'!D10</f>
        <v>480.45</v>
      </c>
      <c r="E38" s="67">
        <f>'Distt.Major'!E10</f>
        <v>760100</v>
      </c>
      <c r="F38" s="67">
        <f>'Distt.Major'!F10</f>
        <v>1596210000</v>
      </c>
      <c r="G38" s="67">
        <f>'Distt.Major'!G10</f>
        <v>816172350</v>
      </c>
      <c r="H38" s="67">
        <f>'Distt.Major'!H10</f>
        <v>400</v>
      </c>
    </row>
    <row r="39" spans="1:8" s="488" customFormat="1" ht="16.5" customHeight="1">
      <c r="A39" s="143">
        <v>2</v>
      </c>
      <c r="B39" s="204" t="s">
        <v>251</v>
      </c>
      <c r="C39" s="121">
        <f>'Distt.Major'!C43</f>
        <v>1</v>
      </c>
      <c r="D39" s="121">
        <f>'Distt.Major'!D43</f>
        <v>1200</v>
      </c>
      <c r="E39" s="121">
        <f>'Distt.Major'!E43</f>
        <v>4704630.692</v>
      </c>
      <c r="F39" s="121">
        <f>'Distt.Major'!F43</f>
        <v>9879724453.2</v>
      </c>
      <c r="G39" s="121">
        <f>'Distt.Major'!G43</f>
        <v>7361475687</v>
      </c>
      <c r="H39" s="121">
        <f>'Distt.Major'!H43</f>
        <v>2681</v>
      </c>
    </row>
    <row r="40" spans="1:8" s="488" customFormat="1" ht="16.5" customHeight="1">
      <c r="A40" s="143">
        <v>3</v>
      </c>
      <c r="B40" s="204" t="s">
        <v>281</v>
      </c>
      <c r="C40" s="110">
        <f>'Distt.Major'!C127</f>
        <v>1</v>
      </c>
      <c r="D40" s="110">
        <f>'Distt.Major'!D127</f>
        <v>383.78</v>
      </c>
      <c r="E40" s="110">
        <f>'Distt.Major'!E127</f>
        <v>0</v>
      </c>
      <c r="F40" s="110">
        <f>'Distt.Major'!F127</f>
        <v>0</v>
      </c>
      <c r="G40" s="110">
        <f>'Distt.Major'!G127</f>
        <v>2303000</v>
      </c>
      <c r="H40" s="110">
        <f>'Distt.Major'!H127</f>
        <v>0</v>
      </c>
    </row>
    <row r="41" spans="1:8" s="488" customFormat="1" ht="16.5" customHeight="1">
      <c r="A41" s="143">
        <v>4</v>
      </c>
      <c r="B41" s="204" t="s">
        <v>271</v>
      </c>
      <c r="C41" s="192">
        <f>'Distt.Major'!C147</f>
        <v>2</v>
      </c>
      <c r="D41" s="192">
        <f>'Distt.Major'!D147</f>
        <v>115</v>
      </c>
      <c r="E41" s="192">
        <f>'Distt.Major'!E147</f>
        <v>0</v>
      </c>
      <c r="F41" s="192">
        <f>'Distt.Major'!F147</f>
        <v>0</v>
      </c>
      <c r="G41" s="192">
        <f>'Distt.Major'!G147</f>
        <v>768000</v>
      </c>
      <c r="H41" s="192">
        <f>'Distt.Major'!H147</f>
        <v>0</v>
      </c>
    </row>
    <row r="42" spans="1:8" s="488" customFormat="1" ht="16.5" customHeight="1">
      <c r="A42" s="143">
        <v>5</v>
      </c>
      <c r="B42" s="204" t="s">
        <v>273</v>
      </c>
      <c r="C42" s="118">
        <f>'Distt.Major'!C161</f>
        <v>0</v>
      </c>
      <c r="D42" s="118">
        <f>'Distt.Major'!D161</f>
        <v>0</v>
      </c>
      <c r="E42" s="118">
        <f>'Distt.Major'!E161</f>
        <v>0</v>
      </c>
      <c r="F42" s="118">
        <f>'Distt.Major'!F161</f>
        <v>0</v>
      </c>
      <c r="G42" s="118">
        <f>'Distt.Major'!G161</f>
        <v>0</v>
      </c>
      <c r="H42" s="118">
        <f>'Distt.Major'!H161</f>
        <v>0</v>
      </c>
    </row>
    <row r="43" spans="1:8" s="488" customFormat="1" ht="16.5" customHeight="1">
      <c r="A43" s="823" t="s">
        <v>49</v>
      </c>
      <c r="B43" s="824"/>
      <c r="C43" s="276">
        <f aca="true" t="shared" si="4" ref="C43:H43">SUM(C38:C42)</f>
        <v>5</v>
      </c>
      <c r="D43" s="277">
        <f t="shared" si="4"/>
        <v>2179.23</v>
      </c>
      <c r="E43" s="276">
        <f t="shared" si="4"/>
        <v>5464730.692</v>
      </c>
      <c r="F43" s="278">
        <f t="shared" si="4"/>
        <v>11475934453.2</v>
      </c>
      <c r="G43" s="278">
        <f t="shared" si="4"/>
        <v>8180719037</v>
      </c>
      <c r="H43" s="276">
        <f t="shared" si="4"/>
        <v>3081</v>
      </c>
    </row>
    <row r="44" spans="1:8" s="488" customFormat="1" ht="16.5" customHeight="1">
      <c r="A44" s="536"/>
      <c r="B44" s="537"/>
      <c r="C44" s="538"/>
      <c r="D44" s="539"/>
      <c r="E44" s="540"/>
      <c r="F44" s="540"/>
      <c r="G44" s="540"/>
      <c r="H44" s="538"/>
    </row>
    <row r="45" spans="1:8" s="488" customFormat="1" ht="16.5" customHeight="1">
      <c r="A45" s="831" t="s">
        <v>326</v>
      </c>
      <c r="B45" s="831"/>
      <c r="C45" s="831"/>
      <c r="D45" s="831"/>
      <c r="E45" s="831"/>
      <c r="F45" s="831"/>
      <c r="G45" s="831"/>
      <c r="H45" s="831"/>
    </row>
    <row r="46" spans="1:8" s="488" customFormat="1" ht="16.5" customHeight="1">
      <c r="A46" s="541"/>
      <c r="B46" s="542"/>
      <c r="C46" s="543"/>
      <c r="D46" s="544"/>
      <c r="E46" s="545"/>
      <c r="F46" s="545"/>
      <c r="G46" s="545"/>
      <c r="H46" s="543"/>
    </row>
    <row r="47" spans="1:8" s="488" customFormat="1" ht="16.5" customHeight="1">
      <c r="A47" s="826" t="s">
        <v>2</v>
      </c>
      <c r="B47" s="828" t="s">
        <v>76</v>
      </c>
      <c r="C47" s="264" t="s">
        <v>4</v>
      </c>
      <c r="D47" s="264" t="s">
        <v>5</v>
      </c>
      <c r="E47" s="264" t="s">
        <v>6</v>
      </c>
      <c r="F47" s="264" t="s">
        <v>7</v>
      </c>
      <c r="G47" s="264" t="s">
        <v>8</v>
      </c>
      <c r="H47" s="264" t="s">
        <v>9</v>
      </c>
    </row>
    <row r="48" spans="1:8" s="488" customFormat="1" ht="16.5" customHeight="1">
      <c r="A48" s="827"/>
      <c r="B48" s="829"/>
      <c r="C48" s="4" t="s">
        <v>10</v>
      </c>
      <c r="D48" s="4" t="s">
        <v>77</v>
      </c>
      <c r="E48" s="4" t="s">
        <v>78</v>
      </c>
      <c r="F48" s="57" t="s">
        <v>79</v>
      </c>
      <c r="G48" s="57" t="s">
        <v>79</v>
      </c>
      <c r="H48" s="4" t="s">
        <v>12</v>
      </c>
    </row>
    <row r="49" spans="1:8" s="488" customFormat="1" ht="16.5" customHeight="1">
      <c r="A49" s="143">
        <v>1</v>
      </c>
      <c r="B49" s="204" t="s">
        <v>251</v>
      </c>
      <c r="C49" s="67">
        <v>0</v>
      </c>
      <c r="D49" s="67">
        <v>0</v>
      </c>
      <c r="E49" s="67">
        <v>0</v>
      </c>
      <c r="F49" s="67">
        <v>0</v>
      </c>
      <c r="G49" s="67">
        <v>0</v>
      </c>
      <c r="H49" s="67"/>
    </row>
    <row r="50" spans="1:8" s="488" customFormat="1" ht="16.5" customHeight="1">
      <c r="A50" s="143">
        <v>2</v>
      </c>
      <c r="B50" s="204" t="s">
        <v>281</v>
      </c>
      <c r="C50" s="121">
        <f>'Distt.Major'!C128</f>
        <v>2</v>
      </c>
      <c r="D50" s="121">
        <f>'Distt.Major'!D128</f>
        <v>1342.04</v>
      </c>
      <c r="E50" s="121">
        <f>'Distt.Major'!E128</f>
        <v>105017</v>
      </c>
      <c r="F50" s="121">
        <f>'Distt.Major'!F128</f>
        <v>0</v>
      </c>
      <c r="G50" s="121">
        <f>'Distt.Major'!G128</f>
        <v>2555547000</v>
      </c>
      <c r="H50" s="121">
        <f>'Distt.Major'!H128</f>
        <v>1520</v>
      </c>
    </row>
    <row r="51" spans="1:8" s="488" customFormat="1" ht="16.5" customHeight="1">
      <c r="A51" s="143">
        <v>3</v>
      </c>
      <c r="B51" s="204" t="s">
        <v>273</v>
      </c>
      <c r="C51" s="110">
        <f>'Distt.Major'!C159</f>
        <v>1</v>
      </c>
      <c r="D51" s="110">
        <f>'Distt.Major'!D159</f>
        <v>3443.7</v>
      </c>
      <c r="E51" s="110">
        <f>'Distt.Major'!E159</f>
        <v>44029</v>
      </c>
      <c r="F51" s="110">
        <f>'Distt.Major'!F159</f>
        <v>1007909999.9999999</v>
      </c>
      <c r="G51" s="110">
        <f>'Distt.Major'!G159</f>
        <v>421619000</v>
      </c>
      <c r="H51" s="110">
        <f>'Distt.Major'!H159</f>
        <v>2123</v>
      </c>
    </row>
    <row r="52" spans="1:8" s="488" customFormat="1" ht="16.5" customHeight="1">
      <c r="A52" s="823" t="s">
        <v>49</v>
      </c>
      <c r="B52" s="824"/>
      <c r="C52" s="276">
        <f aca="true" t="shared" si="5" ref="C52:H52">SUM(C49:C51)</f>
        <v>3</v>
      </c>
      <c r="D52" s="277">
        <f t="shared" si="5"/>
        <v>4785.74</v>
      </c>
      <c r="E52" s="276">
        <f t="shared" si="5"/>
        <v>149046</v>
      </c>
      <c r="F52" s="278">
        <f t="shared" si="5"/>
        <v>1007909999.9999999</v>
      </c>
      <c r="G52" s="278">
        <f t="shared" si="5"/>
        <v>2977166000</v>
      </c>
      <c r="H52" s="276">
        <f t="shared" si="5"/>
        <v>3643</v>
      </c>
    </row>
    <row r="53" spans="1:8" s="488" customFormat="1" ht="16.5" customHeight="1">
      <c r="A53" s="541"/>
      <c r="B53" s="542"/>
      <c r="C53" s="543"/>
      <c r="D53" s="544"/>
      <c r="E53" s="545"/>
      <c r="F53" s="545"/>
      <c r="G53" s="545"/>
      <c r="H53" s="543"/>
    </row>
    <row r="54" spans="1:8" s="488" customFormat="1" ht="16.5" customHeight="1">
      <c r="A54" s="830" t="s">
        <v>344</v>
      </c>
      <c r="B54" s="830"/>
      <c r="C54" s="830"/>
      <c r="D54" s="830"/>
      <c r="E54" s="830"/>
      <c r="F54" s="830"/>
      <c r="G54" s="830"/>
      <c r="H54" s="830"/>
    </row>
    <row r="55" spans="1:8" s="488" customFormat="1" ht="16.5" customHeight="1">
      <c r="A55" s="826" t="s">
        <v>2</v>
      </c>
      <c r="B55" s="828" t="s">
        <v>76</v>
      </c>
      <c r="C55" s="264" t="s">
        <v>4</v>
      </c>
      <c r="D55" s="264" t="s">
        <v>5</v>
      </c>
      <c r="E55" s="264" t="s">
        <v>6</v>
      </c>
      <c r="F55" s="264" t="s">
        <v>7</v>
      </c>
      <c r="G55" s="264" t="s">
        <v>8</v>
      </c>
      <c r="H55" s="264" t="s">
        <v>9</v>
      </c>
    </row>
    <row r="56" spans="1:8" s="488" customFormat="1" ht="16.5" customHeight="1">
      <c r="A56" s="827"/>
      <c r="B56" s="829"/>
      <c r="C56" s="4" t="s">
        <v>10</v>
      </c>
      <c r="D56" s="4" t="s">
        <v>77</v>
      </c>
      <c r="E56" s="4" t="s">
        <v>78</v>
      </c>
      <c r="F56" s="57" t="s">
        <v>79</v>
      </c>
      <c r="G56" s="57" t="s">
        <v>79</v>
      </c>
      <c r="H56" s="4" t="s">
        <v>12</v>
      </c>
    </row>
    <row r="57" spans="1:8" s="488" customFormat="1" ht="16.5" customHeight="1">
      <c r="A57" s="143">
        <v>1</v>
      </c>
      <c r="B57" s="204" t="s">
        <v>251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</row>
    <row r="58" spans="1:8" s="488" customFormat="1" ht="16.5" customHeight="1">
      <c r="A58" s="143">
        <v>2</v>
      </c>
      <c r="B58" s="204" t="s">
        <v>281</v>
      </c>
      <c r="C58" s="121">
        <f>'Distt.Major'!C129</f>
        <v>0</v>
      </c>
      <c r="D58" s="121">
        <f>'Distt.Major'!D129</f>
        <v>0</v>
      </c>
      <c r="E58" s="121">
        <f>'Distt.Major'!E129</f>
        <v>227723</v>
      </c>
      <c r="F58" s="121">
        <f>'Distt.Major'!F129</f>
        <v>0</v>
      </c>
      <c r="G58" s="121">
        <f>'Distt.Major'!G129</f>
        <v>0</v>
      </c>
      <c r="H58" s="121">
        <f>'Distt.Major'!H129</f>
        <v>0</v>
      </c>
    </row>
    <row r="59" spans="1:8" s="488" customFormat="1" ht="16.5" customHeight="1">
      <c r="A59" s="143">
        <v>3</v>
      </c>
      <c r="B59" s="204" t="s">
        <v>273</v>
      </c>
      <c r="C59" s="110">
        <f>'Distt.Major'!C160</f>
        <v>0</v>
      </c>
      <c r="D59" s="110">
        <f>'Distt.Major'!D160</f>
        <v>0</v>
      </c>
      <c r="E59" s="110">
        <f>'Distt.Major'!E160</f>
        <v>58959</v>
      </c>
      <c r="F59" s="110">
        <f>'Distt.Major'!F160</f>
        <v>1555248000.0000002</v>
      </c>
      <c r="G59" s="110">
        <f>'Distt.Major'!G160</f>
        <v>397618000</v>
      </c>
      <c r="H59" s="110">
        <f>'Distt.Major'!H160</f>
        <v>0</v>
      </c>
    </row>
    <row r="60" spans="1:8" s="488" customFormat="1" ht="16.5" customHeight="1">
      <c r="A60" s="823" t="s">
        <v>49</v>
      </c>
      <c r="B60" s="824"/>
      <c r="C60" s="276">
        <f aca="true" t="shared" si="6" ref="C60:H60">SUM(C57:C59)</f>
        <v>0</v>
      </c>
      <c r="D60" s="277">
        <f t="shared" si="6"/>
        <v>0</v>
      </c>
      <c r="E60" s="276">
        <f t="shared" si="6"/>
        <v>286682</v>
      </c>
      <c r="F60" s="278">
        <f t="shared" si="6"/>
        <v>1555248000.0000002</v>
      </c>
      <c r="G60" s="278">
        <f t="shared" si="6"/>
        <v>397618000</v>
      </c>
      <c r="H60" s="276">
        <f t="shared" si="6"/>
        <v>0</v>
      </c>
    </row>
    <row r="61" spans="1:8" s="488" customFormat="1" ht="16.5" customHeight="1">
      <c r="A61" s="541"/>
      <c r="B61" s="542"/>
      <c r="C61" s="543"/>
      <c r="D61" s="544"/>
      <c r="E61" s="545"/>
      <c r="F61" s="545"/>
      <c r="G61" s="545"/>
      <c r="H61" s="543"/>
    </row>
    <row r="62" spans="1:8" s="488" customFormat="1" ht="16.5" customHeight="1">
      <c r="A62" s="825" t="s">
        <v>20</v>
      </c>
      <c r="B62" s="825"/>
      <c r="C62" s="825"/>
      <c r="D62" s="825"/>
      <c r="E62" s="825"/>
      <c r="F62" s="825"/>
      <c r="G62" s="825"/>
      <c r="H62" s="825"/>
    </row>
    <row r="63" spans="1:8" s="488" customFormat="1" ht="16.5" customHeight="1">
      <c r="A63" s="826" t="s">
        <v>2</v>
      </c>
      <c r="B63" s="828" t="s">
        <v>276</v>
      </c>
      <c r="C63" s="264" t="s">
        <v>4</v>
      </c>
      <c r="D63" s="264" t="s">
        <v>5</v>
      </c>
      <c r="E63" s="264" t="s">
        <v>6</v>
      </c>
      <c r="F63" s="264" t="s">
        <v>7</v>
      </c>
      <c r="G63" s="264" t="s">
        <v>8</v>
      </c>
      <c r="H63" s="264" t="s">
        <v>9</v>
      </c>
    </row>
    <row r="64" spans="1:8" s="488" customFormat="1" ht="16.5" customHeight="1">
      <c r="A64" s="827"/>
      <c r="B64" s="829"/>
      <c r="C64" s="4" t="s">
        <v>10</v>
      </c>
      <c r="D64" s="4" t="s">
        <v>77</v>
      </c>
      <c r="E64" s="4" t="s">
        <v>78</v>
      </c>
      <c r="F64" s="57" t="s">
        <v>79</v>
      </c>
      <c r="G64" s="57" t="s">
        <v>79</v>
      </c>
      <c r="H64" s="4" t="s">
        <v>12</v>
      </c>
    </row>
    <row r="65" spans="1:8" s="488" customFormat="1" ht="16.5" customHeight="1">
      <c r="A65" s="143">
        <v>1</v>
      </c>
      <c r="B65" s="23" t="s">
        <v>248</v>
      </c>
      <c r="C65" s="143">
        <f>'Distt.Major'!C26</f>
        <v>1</v>
      </c>
      <c r="D65" s="143">
        <f>'Distt.Major'!D26</f>
        <v>18.898</v>
      </c>
      <c r="E65" s="143">
        <f>'Distt.Major'!E26</f>
        <v>3457</v>
      </c>
      <c r="F65" s="143">
        <f>'Distt.Major'!F26</f>
        <v>10371000</v>
      </c>
      <c r="G65" s="143">
        <f>'Distt.Major'!G26</f>
        <v>800000</v>
      </c>
      <c r="H65" s="143">
        <f>'Distt.Major'!H26</f>
        <v>70</v>
      </c>
    </row>
    <row r="66" spans="1:8" s="488" customFormat="1" ht="16.5" customHeight="1">
      <c r="A66" s="823" t="s">
        <v>49</v>
      </c>
      <c r="B66" s="824"/>
      <c r="C66" s="276">
        <f aca="true" t="shared" si="7" ref="C66:H66">SUM(C65)</f>
        <v>1</v>
      </c>
      <c r="D66" s="277">
        <f t="shared" si="7"/>
        <v>18.898</v>
      </c>
      <c r="E66" s="278">
        <f t="shared" si="7"/>
        <v>3457</v>
      </c>
      <c r="F66" s="278">
        <f t="shared" si="7"/>
        <v>10371000</v>
      </c>
      <c r="G66" s="278">
        <f t="shared" si="7"/>
        <v>800000</v>
      </c>
      <c r="H66" s="276">
        <f t="shared" si="7"/>
        <v>70</v>
      </c>
    </row>
    <row r="67" spans="1:8" s="488" customFormat="1" ht="16.5" customHeight="1">
      <c r="A67" s="536"/>
      <c r="B67" s="105"/>
      <c r="C67" s="538"/>
      <c r="D67" s="539"/>
      <c r="E67" s="540"/>
      <c r="F67" s="540"/>
      <c r="G67" s="540"/>
      <c r="H67" s="538"/>
    </row>
    <row r="68" spans="1:8" s="488" customFormat="1" ht="16.5" customHeight="1">
      <c r="A68" s="541"/>
      <c r="B68" s="105"/>
      <c r="C68" s="543"/>
      <c r="D68" s="825" t="s">
        <v>92</v>
      </c>
      <c r="E68" s="825"/>
      <c r="F68" s="545"/>
      <c r="G68" s="545"/>
      <c r="H68" s="543"/>
    </row>
    <row r="69" spans="1:8" s="488" customFormat="1" ht="16.5" customHeight="1">
      <c r="A69" s="826" t="s">
        <v>2</v>
      </c>
      <c r="B69" s="828" t="s">
        <v>276</v>
      </c>
      <c r="C69" s="264" t="s">
        <v>4</v>
      </c>
      <c r="D69" s="264" t="s">
        <v>5</v>
      </c>
      <c r="E69" s="264" t="s">
        <v>6</v>
      </c>
      <c r="F69" s="264" t="s">
        <v>7</v>
      </c>
      <c r="G69" s="264" t="s">
        <v>8</v>
      </c>
      <c r="H69" s="264" t="s">
        <v>9</v>
      </c>
    </row>
    <row r="70" spans="1:8" s="488" customFormat="1" ht="16.5" customHeight="1">
      <c r="A70" s="827"/>
      <c r="B70" s="829"/>
      <c r="C70" s="4" t="s">
        <v>10</v>
      </c>
      <c r="D70" s="4" t="s">
        <v>77</v>
      </c>
      <c r="E70" s="4" t="s">
        <v>78</v>
      </c>
      <c r="F70" s="57" t="s">
        <v>79</v>
      </c>
      <c r="G70" s="57" t="s">
        <v>79</v>
      </c>
      <c r="H70" s="4" t="s">
        <v>12</v>
      </c>
    </row>
    <row r="71" spans="1:8" s="488" customFormat="1" ht="16.5" customHeight="1">
      <c r="A71" s="143">
        <v>1</v>
      </c>
      <c r="B71" s="204" t="s">
        <v>251</v>
      </c>
      <c r="C71" s="304">
        <f>'Distt.Major'!C44</f>
        <v>0</v>
      </c>
      <c r="D71" s="304">
        <f>'Distt.Major'!D44</f>
        <v>0</v>
      </c>
      <c r="E71" s="304">
        <f>'Distt.Major'!E44</f>
        <v>93.308</v>
      </c>
      <c r="F71" s="304">
        <f>'Distt.Major'!F44</f>
        <v>3386613860</v>
      </c>
      <c r="G71" s="304">
        <f>'Distt.Major'!G44</f>
        <v>0</v>
      </c>
      <c r="H71" s="304">
        <f>'Distt.Major'!H44</f>
        <v>0</v>
      </c>
    </row>
    <row r="72" spans="1:8" s="488" customFormat="1" ht="16.5" customHeight="1">
      <c r="A72" s="143">
        <v>2</v>
      </c>
      <c r="B72" s="204" t="s">
        <v>336</v>
      </c>
      <c r="C72" s="304">
        <f>'Distt.Major'!C130</f>
        <v>0</v>
      </c>
      <c r="D72" s="304">
        <f>'Distt.Major'!D130</f>
        <v>0</v>
      </c>
      <c r="E72" s="304">
        <f>'Distt.Major'!E130</f>
        <v>268</v>
      </c>
      <c r="F72" s="304">
        <f>'Distt.Major'!F130</f>
        <v>0</v>
      </c>
      <c r="G72" s="304">
        <f>'Distt.Major'!G130</f>
        <v>584521000</v>
      </c>
      <c r="H72" s="304">
        <f>'Distt.Major'!H130</f>
        <v>0</v>
      </c>
    </row>
    <row r="73" spans="1:8" s="488" customFormat="1" ht="16.5" customHeight="1">
      <c r="A73" s="143">
        <v>2</v>
      </c>
      <c r="B73" s="204" t="s">
        <v>343</v>
      </c>
      <c r="C73" s="143">
        <f>'Distt.Major'!C162</f>
        <v>0</v>
      </c>
      <c r="D73" s="143">
        <f>'Distt.Major'!D162</f>
        <v>0</v>
      </c>
      <c r="E73" s="143">
        <f>'Distt.Major'!E162</f>
        <v>5.878</v>
      </c>
      <c r="F73" s="143">
        <f>'Distt.Major'!F162</f>
        <v>213342010</v>
      </c>
      <c r="G73" s="143">
        <f>'Distt.Major'!G162</f>
        <v>83023000</v>
      </c>
      <c r="H73" s="143">
        <f>'Distt.Major'!H162</f>
        <v>0</v>
      </c>
    </row>
    <row r="74" spans="1:8" s="488" customFormat="1" ht="16.5" customHeight="1">
      <c r="A74" s="823" t="s">
        <v>49</v>
      </c>
      <c r="B74" s="824"/>
      <c r="C74" s="276">
        <f aca="true" t="shared" si="8" ref="C74:H74">SUM(C71:C73)</f>
        <v>0</v>
      </c>
      <c r="D74" s="277">
        <f t="shared" si="8"/>
        <v>0</v>
      </c>
      <c r="E74" s="278">
        <f t="shared" si="8"/>
        <v>367.186</v>
      </c>
      <c r="F74" s="278">
        <f t="shared" si="8"/>
        <v>3599955870</v>
      </c>
      <c r="G74" s="278">
        <f t="shared" si="8"/>
        <v>667544000</v>
      </c>
      <c r="H74" s="276">
        <f t="shared" si="8"/>
        <v>0</v>
      </c>
    </row>
    <row r="75" spans="1:8" s="488" customFormat="1" ht="16.5" customHeight="1">
      <c r="A75" s="536"/>
      <c r="B75" s="537"/>
      <c r="C75" s="538"/>
      <c r="D75" s="539"/>
      <c r="E75" s="540"/>
      <c r="F75" s="540"/>
      <c r="G75" s="540"/>
      <c r="H75" s="538"/>
    </row>
    <row r="76" spans="1:8" s="488" customFormat="1" ht="16.5" customHeight="1">
      <c r="A76" s="541"/>
      <c r="B76" s="542"/>
      <c r="C76" s="543"/>
      <c r="D76" s="825" t="s">
        <v>28</v>
      </c>
      <c r="E76" s="825"/>
      <c r="F76" s="545"/>
      <c r="G76" s="545"/>
      <c r="H76" s="543"/>
    </row>
    <row r="77" spans="1:8" s="488" customFormat="1" ht="16.5" customHeight="1">
      <c r="A77" s="826" t="s">
        <v>2</v>
      </c>
      <c r="B77" s="828" t="s">
        <v>276</v>
      </c>
      <c r="C77" s="264" t="s">
        <v>4</v>
      </c>
      <c r="D77" s="264" t="s">
        <v>5</v>
      </c>
      <c r="E77" s="264" t="s">
        <v>6</v>
      </c>
      <c r="F77" s="264" t="s">
        <v>7</v>
      </c>
      <c r="G77" s="264" t="s">
        <v>8</v>
      </c>
      <c r="H77" s="264" t="s">
        <v>9</v>
      </c>
    </row>
    <row r="78" spans="1:8" s="488" customFormat="1" ht="16.5" customHeight="1">
      <c r="A78" s="827"/>
      <c r="B78" s="829"/>
      <c r="C78" s="4" t="s">
        <v>10</v>
      </c>
      <c r="D78" s="4" t="s">
        <v>77</v>
      </c>
      <c r="E78" s="4" t="s">
        <v>78</v>
      </c>
      <c r="F78" s="57" t="s">
        <v>79</v>
      </c>
      <c r="G78" s="57" t="s">
        <v>79</v>
      </c>
      <c r="H78" s="4" t="s">
        <v>12</v>
      </c>
    </row>
    <row r="79" spans="1:8" s="488" customFormat="1" ht="16.5" customHeight="1">
      <c r="A79" s="143">
        <v>1</v>
      </c>
      <c r="B79" s="23" t="s">
        <v>342</v>
      </c>
      <c r="C79" s="143">
        <f>'Distt.Major'!C72</f>
        <v>2</v>
      </c>
      <c r="D79" s="143">
        <f>'Distt.Major'!D72</f>
        <v>9.95</v>
      </c>
      <c r="E79" s="143">
        <f>'Distt.Major'!E72</f>
        <v>0</v>
      </c>
      <c r="F79" s="143">
        <f>'Distt.Major'!F72</f>
        <v>0</v>
      </c>
      <c r="G79" s="143">
        <f>'Distt.Major'!G72</f>
        <v>10000</v>
      </c>
      <c r="H79" s="143">
        <f>'Distt.Major'!H72</f>
        <v>0</v>
      </c>
    </row>
    <row r="80" spans="1:8" s="488" customFormat="1" ht="16.5" customHeight="1">
      <c r="A80" s="143">
        <v>2</v>
      </c>
      <c r="B80" s="23" t="s">
        <v>261</v>
      </c>
      <c r="C80" s="118">
        <f>'Distt.Major'!C91</f>
        <v>6</v>
      </c>
      <c r="D80" s="118">
        <f>'Distt.Major'!D91</f>
        <v>1084</v>
      </c>
      <c r="E80" s="118">
        <f>'Distt.Major'!E91</f>
        <v>0</v>
      </c>
      <c r="F80" s="118">
        <f>'Distt.Major'!F91</f>
        <v>0</v>
      </c>
      <c r="G80" s="118">
        <f>'Distt.Major'!G91</f>
        <v>431000</v>
      </c>
      <c r="H80" s="118">
        <f>'Distt.Major'!H91</f>
        <v>0</v>
      </c>
    </row>
    <row r="81" spans="1:8" s="488" customFormat="1" ht="16.5" customHeight="1">
      <c r="A81" s="823" t="s">
        <v>49</v>
      </c>
      <c r="B81" s="824"/>
      <c r="C81" s="276">
        <f aca="true" t="shared" si="9" ref="C81:H81">SUM(C79:C80)</f>
        <v>8</v>
      </c>
      <c r="D81" s="277">
        <f t="shared" si="9"/>
        <v>1093.95</v>
      </c>
      <c r="E81" s="278">
        <f t="shared" si="9"/>
        <v>0</v>
      </c>
      <c r="F81" s="278">
        <f t="shared" si="9"/>
        <v>0</v>
      </c>
      <c r="G81" s="278">
        <f t="shared" si="9"/>
        <v>441000</v>
      </c>
      <c r="H81" s="278">
        <f t="shared" si="9"/>
        <v>0</v>
      </c>
    </row>
    <row r="82" s="488" customFormat="1" ht="16.5" customHeight="1"/>
    <row r="83" spans="1:8" s="488" customFormat="1" ht="16.5" customHeight="1">
      <c r="A83" s="825" t="s">
        <v>29</v>
      </c>
      <c r="B83" s="825"/>
      <c r="C83" s="825"/>
      <c r="D83" s="825"/>
      <c r="E83" s="825"/>
      <c r="F83" s="825"/>
      <c r="G83" s="825"/>
      <c r="H83" s="825"/>
    </row>
    <row r="84" spans="1:8" s="488" customFormat="1" ht="16.5" customHeight="1">
      <c r="A84" s="826" t="s">
        <v>2</v>
      </c>
      <c r="B84" s="828" t="s">
        <v>276</v>
      </c>
      <c r="C84" s="264" t="s">
        <v>4</v>
      </c>
      <c r="D84" s="264" t="s">
        <v>5</v>
      </c>
      <c r="E84" s="264" t="s">
        <v>6</v>
      </c>
      <c r="F84" s="264" t="s">
        <v>7</v>
      </c>
      <c r="G84" s="264" t="s">
        <v>8</v>
      </c>
      <c r="H84" s="264" t="s">
        <v>9</v>
      </c>
    </row>
    <row r="85" spans="1:8" s="488" customFormat="1" ht="16.5" customHeight="1">
      <c r="A85" s="827"/>
      <c r="B85" s="829"/>
      <c r="C85" s="4" t="s">
        <v>10</v>
      </c>
      <c r="D85" s="4" t="s">
        <v>77</v>
      </c>
      <c r="E85" s="4" t="s">
        <v>78</v>
      </c>
      <c r="F85" s="57" t="s">
        <v>79</v>
      </c>
      <c r="G85" s="57" t="s">
        <v>79</v>
      </c>
      <c r="H85" s="4" t="s">
        <v>12</v>
      </c>
    </row>
    <row r="86" spans="1:8" s="488" customFormat="1" ht="16.5" customHeight="1">
      <c r="A86" s="143">
        <v>1</v>
      </c>
      <c r="B86" s="23" t="s">
        <v>246</v>
      </c>
      <c r="C86" s="118">
        <f>'Distt.Major'!C11</f>
        <v>8</v>
      </c>
      <c r="D86" s="118">
        <f>'Distt.Major'!D11</f>
        <v>37.425</v>
      </c>
      <c r="E86" s="118">
        <f>'Distt.Major'!E11</f>
        <v>0</v>
      </c>
      <c r="F86" s="118">
        <f>'Distt.Major'!F11</f>
        <v>0</v>
      </c>
      <c r="G86" s="118">
        <f>'Distt.Major'!G11</f>
        <v>113900</v>
      </c>
      <c r="H86" s="118">
        <f>'Distt.Major'!H11</f>
        <v>0</v>
      </c>
    </row>
    <row r="87" spans="1:8" s="488" customFormat="1" ht="16.5" customHeight="1">
      <c r="A87" s="143">
        <v>2</v>
      </c>
      <c r="B87" s="23" t="s">
        <v>251</v>
      </c>
      <c r="C87" s="143">
        <f>'Distt.Major'!C46</f>
        <v>2</v>
      </c>
      <c r="D87" s="143">
        <f>'Distt.Major'!D46</f>
        <v>8.27</v>
      </c>
      <c r="E87" s="143">
        <f>'Distt.Major'!E46</f>
        <v>725</v>
      </c>
      <c r="F87" s="143">
        <f>'Distt.Major'!F46</f>
        <v>725000</v>
      </c>
      <c r="G87" s="143">
        <f>'Distt.Major'!G46</f>
        <v>65166</v>
      </c>
      <c r="H87" s="143">
        <f>'Distt.Major'!H46</f>
        <v>10</v>
      </c>
    </row>
    <row r="88" spans="1:8" s="488" customFormat="1" ht="16.5" customHeight="1">
      <c r="A88" s="143">
        <v>3</v>
      </c>
      <c r="B88" s="204" t="s">
        <v>336</v>
      </c>
      <c r="C88" s="143">
        <f>'Distt.Major'!C132</f>
        <v>1</v>
      </c>
      <c r="D88" s="143">
        <f>'Distt.Major'!D132</f>
        <v>4.3633</v>
      </c>
      <c r="E88" s="143">
        <f>'Distt.Major'!E132</f>
        <v>84</v>
      </c>
      <c r="F88" s="143">
        <f>'Distt.Major'!F132</f>
        <v>67200</v>
      </c>
      <c r="G88" s="143">
        <f>'Distt.Major'!G132</f>
        <v>15000</v>
      </c>
      <c r="H88" s="143">
        <f>'Distt.Major'!H132</f>
        <v>5</v>
      </c>
    </row>
    <row r="89" spans="1:8" s="488" customFormat="1" ht="16.5" customHeight="1">
      <c r="A89" s="143">
        <v>4</v>
      </c>
      <c r="B89" s="23" t="s">
        <v>284</v>
      </c>
      <c r="C89" s="194">
        <f>'Distt.Major'!C153</f>
        <v>6</v>
      </c>
      <c r="D89" s="194">
        <f>'Distt.Major'!D153</f>
        <v>29.2583</v>
      </c>
      <c r="E89" s="194">
        <f>'Distt.Major'!E153</f>
        <v>0</v>
      </c>
      <c r="F89" s="194">
        <f>'Distt.Major'!F153</f>
        <v>0</v>
      </c>
      <c r="G89" s="194">
        <f>'Distt.Major'!G153</f>
        <v>63000</v>
      </c>
      <c r="H89" s="194">
        <f>'Distt.Major'!H153</f>
        <v>0</v>
      </c>
    </row>
    <row r="90" spans="1:8" s="488" customFormat="1" ht="16.5" customHeight="1">
      <c r="A90" s="823" t="s">
        <v>49</v>
      </c>
      <c r="B90" s="824"/>
      <c r="C90" s="276">
        <f aca="true" t="shared" si="10" ref="C90:H90">SUM(C86:C89)</f>
        <v>17</v>
      </c>
      <c r="D90" s="277">
        <f t="shared" si="10"/>
        <v>79.3166</v>
      </c>
      <c r="E90" s="278">
        <f t="shared" si="10"/>
        <v>809</v>
      </c>
      <c r="F90" s="278">
        <f t="shared" si="10"/>
        <v>792200</v>
      </c>
      <c r="G90" s="278">
        <f t="shared" si="10"/>
        <v>257066</v>
      </c>
      <c r="H90" s="276">
        <f t="shared" si="10"/>
        <v>15</v>
      </c>
    </row>
    <row r="91" s="488" customFormat="1" ht="16.5" customHeight="1"/>
    <row r="92" spans="1:8" s="488" customFormat="1" ht="16.5" customHeight="1">
      <c r="A92" s="825" t="s">
        <v>32</v>
      </c>
      <c r="B92" s="825"/>
      <c r="C92" s="825"/>
      <c r="D92" s="825"/>
      <c r="E92" s="825"/>
      <c r="F92" s="825"/>
      <c r="G92" s="825"/>
      <c r="H92" s="825"/>
    </row>
    <row r="93" spans="1:8" s="488" customFormat="1" ht="16.5" customHeight="1">
      <c r="A93" s="826" t="s">
        <v>2</v>
      </c>
      <c r="B93" s="828" t="s">
        <v>276</v>
      </c>
      <c r="C93" s="264" t="s">
        <v>4</v>
      </c>
      <c r="D93" s="264" t="s">
        <v>5</v>
      </c>
      <c r="E93" s="264" t="s">
        <v>6</v>
      </c>
      <c r="F93" s="264" t="s">
        <v>7</v>
      </c>
      <c r="G93" s="264" t="s">
        <v>8</v>
      </c>
      <c r="H93" s="264" t="s">
        <v>9</v>
      </c>
    </row>
    <row r="94" spans="1:8" s="488" customFormat="1" ht="16.5" customHeight="1">
      <c r="A94" s="827"/>
      <c r="B94" s="829"/>
      <c r="C94" s="4" t="s">
        <v>10</v>
      </c>
      <c r="D94" s="4" t="s">
        <v>77</v>
      </c>
      <c r="E94" s="4" t="s">
        <v>78</v>
      </c>
      <c r="F94" s="57" t="s">
        <v>79</v>
      </c>
      <c r="G94" s="57" t="s">
        <v>79</v>
      </c>
      <c r="H94" s="4" t="s">
        <v>12</v>
      </c>
    </row>
    <row r="95" spans="1:8" s="488" customFormat="1" ht="16.5" customHeight="1">
      <c r="A95" s="200">
        <v>1</v>
      </c>
      <c r="B95" s="23" t="s">
        <v>251</v>
      </c>
      <c r="C95" s="171">
        <f>'Distt.Major'!C42</f>
        <v>3</v>
      </c>
      <c r="D95" s="171">
        <f>'Distt.Major'!D42</f>
        <v>154</v>
      </c>
      <c r="E95" s="171">
        <f>'Distt.Major'!E42</f>
        <v>0</v>
      </c>
      <c r="F95" s="171">
        <f>'Distt.Major'!F42</f>
        <v>0</v>
      </c>
      <c r="G95" s="171">
        <f>'Distt.Major'!G42</f>
        <v>120973</v>
      </c>
      <c r="H95" s="171">
        <f>'Distt.Major'!H42</f>
        <v>0</v>
      </c>
    </row>
    <row r="96" spans="1:8" s="488" customFormat="1" ht="16.5" customHeight="1">
      <c r="A96" s="143">
        <v>2</v>
      </c>
      <c r="B96" s="23" t="s">
        <v>273</v>
      </c>
      <c r="C96" s="143">
        <f>'Distt.Major'!C169</f>
        <v>2</v>
      </c>
      <c r="D96" s="143">
        <f>'Distt.Major'!D169</f>
        <v>9.01</v>
      </c>
      <c r="E96" s="143">
        <f>'Distt.Major'!E169</f>
        <v>0</v>
      </c>
      <c r="F96" s="143">
        <f>'Distt.Major'!F169</f>
        <v>0</v>
      </c>
      <c r="G96" s="143">
        <f>'Distt.Major'!G169</f>
        <v>0</v>
      </c>
      <c r="H96" s="143">
        <f>'Distt.Major'!H169</f>
        <v>0</v>
      </c>
    </row>
    <row r="97" spans="1:8" s="488" customFormat="1" ht="16.5" customHeight="1">
      <c r="A97" s="823" t="s">
        <v>49</v>
      </c>
      <c r="B97" s="824"/>
      <c r="C97" s="276">
        <f>SUM(C96+C95)</f>
        <v>5</v>
      </c>
      <c r="D97" s="276">
        <f>SUM(D96+D95)</f>
        <v>163.01</v>
      </c>
      <c r="E97" s="276">
        <f>SUM(E96+E95)</f>
        <v>0</v>
      </c>
      <c r="F97" s="276">
        <f>SUM(F96+F95)</f>
        <v>0</v>
      </c>
      <c r="G97" s="276">
        <f>SUM(G96+G95)</f>
        <v>120973</v>
      </c>
      <c r="H97" s="276">
        <f>SUM(H96+H95)</f>
        <v>0</v>
      </c>
    </row>
    <row r="98" spans="1:8" s="488" customFormat="1" ht="16.5" customHeight="1">
      <c r="A98" s="536"/>
      <c r="B98" s="537"/>
      <c r="C98" s="538"/>
      <c r="D98" s="539"/>
      <c r="E98" s="540"/>
      <c r="F98" s="540"/>
      <c r="G98" s="540"/>
      <c r="H98" s="538"/>
    </row>
    <row r="99" spans="1:8" s="488" customFormat="1" ht="16.5" customHeight="1">
      <c r="A99" s="825" t="s">
        <v>34</v>
      </c>
      <c r="B99" s="825"/>
      <c r="C99" s="825"/>
      <c r="D99" s="825"/>
      <c r="E99" s="825"/>
      <c r="F99" s="825"/>
      <c r="G99" s="825"/>
      <c r="H99" s="825"/>
    </row>
    <row r="100" spans="1:8" s="488" customFormat="1" ht="16.5" customHeight="1">
      <c r="A100" s="826" t="s">
        <v>2</v>
      </c>
      <c r="B100" s="828" t="s">
        <v>276</v>
      </c>
      <c r="C100" s="264" t="s">
        <v>4</v>
      </c>
      <c r="D100" s="264" t="s">
        <v>5</v>
      </c>
      <c r="E100" s="264" t="s">
        <v>6</v>
      </c>
      <c r="F100" s="264" t="s">
        <v>7</v>
      </c>
      <c r="G100" s="264" t="s">
        <v>8</v>
      </c>
      <c r="H100" s="264" t="s">
        <v>9</v>
      </c>
    </row>
    <row r="101" spans="1:8" s="488" customFormat="1" ht="16.5" customHeight="1">
      <c r="A101" s="827"/>
      <c r="B101" s="829"/>
      <c r="C101" s="4" t="s">
        <v>10</v>
      </c>
      <c r="D101" s="4" t="s">
        <v>77</v>
      </c>
      <c r="E101" s="4" t="s">
        <v>78</v>
      </c>
      <c r="F101" s="57" t="s">
        <v>79</v>
      </c>
      <c r="G101" s="57" t="s">
        <v>79</v>
      </c>
      <c r="H101" s="4" t="s">
        <v>12</v>
      </c>
    </row>
    <row r="102" spans="1:8" s="488" customFormat="1" ht="16.5" customHeight="1">
      <c r="A102" s="143">
        <v>1</v>
      </c>
      <c r="B102" s="204" t="s">
        <v>337</v>
      </c>
      <c r="C102" s="120">
        <f>'Distt.Major'!C13</f>
        <v>1</v>
      </c>
      <c r="D102" s="120">
        <f>'Distt.Major'!D13</f>
        <v>856.33</v>
      </c>
      <c r="E102" s="120">
        <f>'Distt.Major'!E13</f>
        <v>1635302</v>
      </c>
      <c r="F102" s="120">
        <f>'Distt.Major'!F13</f>
        <v>294354360</v>
      </c>
      <c r="G102" s="120">
        <f>'Distt.Major'!G13</f>
        <v>123481501</v>
      </c>
      <c r="H102" s="120">
        <f>'Distt.Major'!H13</f>
        <v>0</v>
      </c>
    </row>
    <row r="103" spans="1:8" s="488" customFormat="1" ht="16.5" customHeight="1">
      <c r="A103" s="143">
        <v>2</v>
      </c>
      <c r="B103" s="204" t="s">
        <v>277</v>
      </c>
      <c r="C103" s="110">
        <f>'Distt.Major'!C20</f>
        <v>2</v>
      </c>
      <c r="D103" s="110">
        <f>'Distt.Major'!D20</f>
        <v>581.15</v>
      </c>
      <c r="E103" s="110">
        <f>'Distt.Major'!E20</f>
        <v>4284872</v>
      </c>
      <c r="F103" s="110">
        <f>'Distt.Major'!F20</f>
        <v>1499705200</v>
      </c>
      <c r="G103" s="110">
        <f>'Distt.Major'!G20</f>
        <v>334365000</v>
      </c>
      <c r="H103" s="110">
        <f>'Distt.Major'!H20</f>
        <v>320</v>
      </c>
    </row>
    <row r="104" spans="1:8" s="488" customFormat="1" ht="16.5" customHeight="1">
      <c r="A104" s="143">
        <v>3</v>
      </c>
      <c r="B104" s="204" t="s">
        <v>340</v>
      </c>
      <c r="C104" s="143">
        <f>'Distt.Major'!C27</f>
        <v>1</v>
      </c>
      <c r="D104" s="143">
        <f>'Distt.Major'!D27</f>
        <v>65.82</v>
      </c>
      <c r="E104" s="143">
        <f>'Distt.Major'!E27</f>
        <v>1373477.85</v>
      </c>
      <c r="F104" s="143">
        <f>'Distt.Major'!F27</f>
        <v>0</v>
      </c>
      <c r="G104" s="143">
        <f>'Distt.Major'!G27</f>
        <v>108753000</v>
      </c>
      <c r="H104" s="143">
        <f>'Distt.Major'!H27</f>
        <v>250</v>
      </c>
    </row>
    <row r="105" spans="1:8" s="488" customFormat="1" ht="16.5" customHeight="1">
      <c r="A105" s="143">
        <v>4</v>
      </c>
      <c r="B105" s="204" t="s">
        <v>265</v>
      </c>
      <c r="C105" s="118">
        <f>'Distt.Major'!C113</f>
        <v>7</v>
      </c>
      <c r="D105" s="118">
        <f>'Distt.Major'!D113</f>
        <v>3203.24</v>
      </c>
      <c r="E105" s="118">
        <f>'Distt.Major'!E113</f>
        <v>1162426.18</v>
      </c>
      <c r="F105" s="118">
        <f>'Distt.Major'!F113</f>
        <v>274157823.9</v>
      </c>
      <c r="G105" s="118">
        <f>'Distt.Major'!G113</f>
        <v>106809000</v>
      </c>
      <c r="H105" s="118">
        <f>'Distt.Major'!H113</f>
        <v>140</v>
      </c>
    </row>
    <row r="106" spans="1:8" s="488" customFormat="1" ht="16.5" customHeight="1">
      <c r="A106" s="143">
        <v>5</v>
      </c>
      <c r="B106" s="204" t="s">
        <v>253</v>
      </c>
      <c r="C106" s="269">
        <f>'Distt.Major'!C61</f>
        <v>1</v>
      </c>
      <c r="D106" s="269">
        <f>'Distt.Major'!D61</f>
        <v>1516.8</v>
      </c>
      <c r="E106" s="269">
        <f>'Distt.Major'!E61</f>
        <v>791582.4</v>
      </c>
      <c r="F106" s="269">
        <f>'Distt.Major'!F61</f>
        <v>179926679.52</v>
      </c>
      <c r="G106" s="269">
        <f>'Distt.Major'!G61</f>
        <v>74263200</v>
      </c>
      <c r="H106" s="269">
        <f>'Distt.Major'!H61</f>
        <v>573</v>
      </c>
    </row>
    <row r="107" spans="1:8" s="488" customFormat="1" ht="16.5" customHeight="1">
      <c r="A107" s="143">
        <v>6</v>
      </c>
      <c r="B107" s="204" t="s">
        <v>270</v>
      </c>
      <c r="C107" s="121">
        <f>'Distt.Major'!C138</f>
        <v>2</v>
      </c>
      <c r="D107" s="121">
        <f>'Distt.Major'!D138</f>
        <v>73.05</v>
      </c>
      <c r="E107" s="121">
        <f>'Distt.Major'!E138</f>
        <v>37950</v>
      </c>
      <c r="F107" s="121">
        <f>'Distt.Major'!F138</f>
        <v>7590000</v>
      </c>
      <c r="G107" s="121">
        <f>'Distt.Major'!G138</f>
        <v>2861000</v>
      </c>
      <c r="H107" s="121">
        <f>'Distt.Major'!H138</f>
        <v>0</v>
      </c>
    </row>
    <row r="108" spans="1:8" s="488" customFormat="1" ht="16.5" customHeight="1">
      <c r="A108" s="143">
        <v>7</v>
      </c>
      <c r="B108" s="204" t="s">
        <v>254</v>
      </c>
      <c r="C108" s="118">
        <f>'Distt.Major'!C67</f>
        <v>10</v>
      </c>
      <c r="D108" s="118">
        <f>'Distt.Major'!D67</f>
        <v>5569.512000000001</v>
      </c>
      <c r="E108" s="118">
        <f>'Distt.Major'!E67</f>
        <v>21941332.29</v>
      </c>
      <c r="F108" s="118">
        <f>'Distt.Major'!F67</f>
        <v>2552857615</v>
      </c>
      <c r="G108" s="118">
        <f>'Distt.Major'!G67</f>
        <v>1786776338</v>
      </c>
      <c r="H108" s="118">
        <f>'Distt.Major'!H67</f>
        <v>2160</v>
      </c>
    </row>
    <row r="109" spans="1:8" s="488" customFormat="1" ht="16.5" customHeight="1">
      <c r="A109" s="143">
        <v>8</v>
      </c>
      <c r="B109" s="204" t="s">
        <v>280</v>
      </c>
      <c r="C109" s="206">
        <f>'Distt.Major'!C106</f>
        <v>1</v>
      </c>
      <c r="D109" s="206">
        <f>'Distt.Major'!D106</f>
        <v>895.42</v>
      </c>
      <c r="E109" s="206">
        <f>'Distt.Major'!E106</f>
        <v>2377543.21</v>
      </c>
      <c r="F109" s="206">
        <f>'Distt.Major'!F106</f>
        <v>0</v>
      </c>
      <c r="G109" s="206">
        <f>'Distt.Major'!G106</f>
        <v>180426000</v>
      </c>
      <c r="H109" s="206">
        <f>'Distt.Major'!H106</f>
        <v>68</v>
      </c>
    </row>
    <row r="110" spans="1:8" s="488" customFormat="1" ht="16.5" customHeight="1">
      <c r="A110" s="143">
        <v>9</v>
      </c>
      <c r="B110" s="204" t="s">
        <v>341</v>
      </c>
      <c r="C110" s="192">
        <f>'Distt.Major'!C145</f>
        <v>5</v>
      </c>
      <c r="D110" s="192">
        <f>'Distt.Major'!D145</f>
        <v>1124.01</v>
      </c>
      <c r="E110" s="192">
        <f>'Distt.Major'!E145</f>
        <v>11442371</v>
      </c>
      <c r="F110" s="192">
        <f>'Distt.Major'!F145</f>
        <v>1441136520</v>
      </c>
      <c r="G110" s="192">
        <f>'Distt.Major'!G145</f>
        <v>907946000</v>
      </c>
      <c r="H110" s="192">
        <f>'Distt.Major'!H145</f>
        <v>900</v>
      </c>
    </row>
    <row r="111" spans="1:8" s="488" customFormat="1" ht="16.5" customHeight="1">
      <c r="A111" s="143">
        <v>10</v>
      </c>
      <c r="B111" s="204" t="s">
        <v>266</v>
      </c>
      <c r="C111" s="143">
        <f>'Distt.Major'!C119</f>
        <v>6</v>
      </c>
      <c r="D111" s="143">
        <f>'Distt.Major'!D119</f>
        <v>2576</v>
      </c>
      <c r="E111" s="143">
        <f>'Distt.Major'!E119</f>
        <v>20046721</v>
      </c>
      <c r="F111" s="143">
        <f>'Distt.Major'!F119</f>
        <v>5011680250</v>
      </c>
      <c r="G111" s="143">
        <f>'Distt.Major'!G119</f>
        <v>1616377000</v>
      </c>
      <c r="H111" s="143">
        <f>'Distt.Major'!H119</f>
        <v>421</v>
      </c>
    </row>
    <row r="112" spans="1:8" s="488" customFormat="1" ht="16.5" customHeight="1">
      <c r="A112" s="143">
        <v>11</v>
      </c>
      <c r="B112" s="204" t="s">
        <v>273</v>
      </c>
      <c r="C112" s="143">
        <f>'Distt.Major'!C168</f>
        <v>2</v>
      </c>
      <c r="D112" s="143">
        <f>'Distt.Major'!D168</f>
        <v>916.64</v>
      </c>
      <c r="E112" s="143">
        <f>'Distt.Major'!E168</f>
        <v>0</v>
      </c>
      <c r="F112" s="143">
        <f>'Distt.Major'!F168</f>
        <v>0</v>
      </c>
      <c r="G112" s="143">
        <f>'Distt.Major'!G168</f>
        <v>0</v>
      </c>
      <c r="H112" s="143">
        <f>'Distt.Major'!H168</f>
        <v>0</v>
      </c>
    </row>
    <row r="113" spans="1:8" s="488" customFormat="1" ht="16.5" customHeight="1">
      <c r="A113" s="143">
        <v>12</v>
      </c>
      <c r="B113" s="204" t="s">
        <v>260</v>
      </c>
      <c r="C113" s="118">
        <f>'Distt.Major'!C84</f>
        <v>2</v>
      </c>
      <c r="D113" s="118">
        <f>'Distt.Major'!D84</f>
        <v>1998.325</v>
      </c>
      <c r="E113" s="118">
        <f>'Distt.Major'!E84</f>
        <v>2369514.72</v>
      </c>
      <c r="F113" s="118">
        <f>'Distt.Major'!F84</f>
        <v>1445403979</v>
      </c>
      <c r="G113" s="118">
        <f>'Distt.Major'!G84</f>
        <v>218425000</v>
      </c>
      <c r="H113" s="118">
        <f>'Distt.Major'!H84</f>
        <v>310</v>
      </c>
    </row>
    <row r="114" spans="1:8" s="488" customFormat="1" ht="16.5" customHeight="1">
      <c r="A114" s="823" t="s">
        <v>49</v>
      </c>
      <c r="B114" s="824"/>
      <c r="C114" s="276">
        <f>SUM(C102:C113)</f>
        <v>40</v>
      </c>
      <c r="D114" s="277">
        <f>SUM(D102:D113)</f>
        <v>19376.297000000002</v>
      </c>
      <c r="E114" s="278">
        <f>SUM(E102:E113)</f>
        <v>67463092.65</v>
      </c>
      <c r="F114" s="278">
        <f>SUM(F102:F113)</f>
        <v>12706812427.42</v>
      </c>
      <c r="G114" s="278">
        <f>SUM(G102:G113)</f>
        <v>5460483039</v>
      </c>
      <c r="H114" s="276">
        <f>SUM(H102:H113)</f>
        <v>5142</v>
      </c>
    </row>
    <row r="115" s="488" customFormat="1" ht="16.5" customHeight="1"/>
    <row r="116" spans="1:8" s="488" customFormat="1" ht="16.5" customHeight="1">
      <c r="A116" s="825" t="s">
        <v>33</v>
      </c>
      <c r="B116" s="825"/>
      <c r="C116" s="825"/>
      <c r="D116" s="825"/>
      <c r="E116" s="825"/>
      <c r="F116" s="825"/>
      <c r="G116" s="825"/>
      <c r="H116" s="825"/>
    </row>
    <row r="117" spans="1:8" s="488" customFormat="1" ht="16.5" customHeight="1">
      <c r="A117" s="826" t="s">
        <v>2</v>
      </c>
      <c r="B117" s="828" t="s">
        <v>276</v>
      </c>
      <c r="C117" s="264" t="s">
        <v>4</v>
      </c>
      <c r="D117" s="264" t="s">
        <v>5</v>
      </c>
      <c r="E117" s="264" t="s">
        <v>6</v>
      </c>
      <c r="F117" s="264" t="s">
        <v>7</v>
      </c>
      <c r="G117" s="264" t="s">
        <v>8</v>
      </c>
      <c r="H117" s="264" t="s">
        <v>9</v>
      </c>
    </row>
    <row r="118" spans="1:8" s="488" customFormat="1" ht="16.5" customHeight="1">
      <c r="A118" s="827"/>
      <c r="B118" s="829"/>
      <c r="C118" s="4" t="s">
        <v>10</v>
      </c>
      <c r="D118" s="4" t="s">
        <v>77</v>
      </c>
      <c r="E118" s="4" t="s">
        <v>78</v>
      </c>
      <c r="F118" s="57" t="s">
        <v>79</v>
      </c>
      <c r="G118" s="57" t="s">
        <v>79</v>
      </c>
      <c r="H118" s="4" t="s">
        <v>12</v>
      </c>
    </row>
    <row r="119" spans="1:8" s="488" customFormat="1" ht="16.5" customHeight="1">
      <c r="A119" s="143">
        <v>1</v>
      </c>
      <c r="B119" s="204" t="s">
        <v>286</v>
      </c>
      <c r="C119" s="143">
        <f>'Distt.Major'!C33</f>
        <v>4</v>
      </c>
      <c r="D119" s="143">
        <f>'Distt.Major'!D33</f>
        <v>11358.14</v>
      </c>
      <c r="E119" s="143">
        <f>'Distt.Major'!E33</f>
        <v>7543368.17</v>
      </c>
      <c r="F119" s="143">
        <f>'Distt.Major'!F33</f>
        <v>9806378621</v>
      </c>
      <c r="G119" s="143">
        <f>'Distt.Major'!G33</f>
        <v>541694163</v>
      </c>
      <c r="H119" s="143">
        <f>'Distt.Major'!H33</f>
        <v>104</v>
      </c>
    </row>
    <row r="120" spans="1:8" s="488" customFormat="1" ht="16.5" customHeight="1">
      <c r="A120" s="143">
        <v>2</v>
      </c>
      <c r="B120" s="204" t="s">
        <v>252</v>
      </c>
      <c r="C120" s="118">
        <f>'Distt.Major'!C54</f>
        <v>2</v>
      </c>
      <c r="D120" s="118">
        <f>'Distt.Major'!D54</f>
        <v>2212.74</v>
      </c>
      <c r="E120" s="118">
        <f>'Distt.Major'!E54</f>
        <v>1840360</v>
      </c>
      <c r="F120" s="118">
        <f>'Distt.Major'!F54</f>
        <v>2760540000</v>
      </c>
      <c r="G120" s="118">
        <f>'Distt.Major'!G54</f>
        <v>101272092</v>
      </c>
      <c r="H120" s="118">
        <f>'Distt.Major'!H54</f>
        <v>150</v>
      </c>
    </row>
    <row r="121" spans="1:8" s="488" customFormat="1" ht="16.5" customHeight="1">
      <c r="A121" s="143">
        <v>3</v>
      </c>
      <c r="B121" s="204" t="s">
        <v>265</v>
      </c>
      <c r="C121" s="183">
        <f>'Distt.Major'!C112</f>
        <v>1</v>
      </c>
      <c r="D121" s="183">
        <f>'Distt.Major'!D112</f>
        <v>1063.35</v>
      </c>
      <c r="E121" s="183">
        <f>'Distt.Major'!E112</f>
        <v>107188.8</v>
      </c>
      <c r="F121" s="183">
        <f>'Distt.Major'!F112</f>
        <v>42875204</v>
      </c>
      <c r="G121" s="183">
        <f>'Distt.Major'!G112</f>
        <v>10000000</v>
      </c>
      <c r="H121" s="183">
        <f>'Distt.Major'!H112</f>
        <v>70</v>
      </c>
    </row>
    <row r="122" spans="1:8" s="488" customFormat="1" ht="16.5" customHeight="1">
      <c r="A122" s="823" t="s">
        <v>49</v>
      </c>
      <c r="B122" s="824"/>
      <c r="C122" s="276">
        <f aca="true" t="shared" si="11" ref="C122:H122">SUM(C119:C121)</f>
        <v>7</v>
      </c>
      <c r="D122" s="277">
        <f t="shared" si="11"/>
        <v>14634.23</v>
      </c>
      <c r="E122" s="278">
        <f t="shared" si="11"/>
        <v>9490916.97</v>
      </c>
      <c r="F122" s="278">
        <f t="shared" si="11"/>
        <v>12609793825</v>
      </c>
      <c r="G122" s="278">
        <f t="shared" si="11"/>
        <v>652966255</v>
      </c>
      <c r="H122" s="276">
        <f t="shared" si="11"/>
        <v>324</v>
      </c>
    </row>
    <row r="123" s="488" customFormat="1" ht="16.5" customHeight="1"/>
    <row r="124" spans="1:8" s="488" customFormat="1" ht="16.5" customHeight="1">
      <c r="A124" s="825" t="s">
        <v>35</v>
      </c>
      <c r="B124" s="825"/>
      <c r="C124" s="825"/>
      <c r="D124" s="825"/>
      <c r="E124" s="825"/>
      <c r="F124" s="825"/>
      <c r="G124" s="825"/>
      <c r="H124" s="825"/>
    </row>
    <row r="125" spans="1:8" s="488" customFormat="1" ht="16.5" customHeight="1">
      <c r="A125" s="826" t="s">
        <v>2</v>
      </c>
      <c r="B125" s="828" t="s">
        <v>276</v>
      </c>
      <c r="C125" s="264" t="s">
        <v>4</v>
      </c>
      <c r="D125" s="264" t="s">
        <v>5</v>
      </c>
      <c r="E125" s="264" t="s">
        <v>6</v>
      </c>
      <c r="F125" s="264" t="s">
        <v>7</v>
      </c>
      <c r="G125" s="264" t="s">
        <v>8</v>
      </c>
      <c r="H125" s="264" t="s">
        <v>9</v>
      </c>
    </row>
    <row r="126" spans="1:8" s="488" customFormat="1" ht="16.5" customHeight="1">
      <c r="A126" s="827"/>
      <c r="B126" s="829"/>
      <c r="C126" s="4" t="s">
        <v>10</v>
      </c>
      <c r="D126" s="4" t="s">
        <v>77</v>
      </c>
      <c r="E126" s="4" t="s">
        <v>78</v>
      </c>
      <c r="F126" s="57" t="s">
        <v>79</v>
      </c>
      <c r="G126" s="57" t="s">
        <v>79</v>
      </c>
      <c r="H126" s="4" t="s">
        <v>12</v>
      </c>
    </row>
    <row r="127" spans="1:8" s="488" customFormat="1" ht="16.5" customHeight="1">
      <c r="A127" s="143">
        <v>1</v>
      </c>
      <c r="B127" s="23" t="s">
        <v>246</v>
      </c>
      <c r="C127" s="118">
        <f>'Distt.Major'!C9</f>
        <v>1</v>
      </c>
      <c r="D127" s="118">
        <f>'Distt.Major'!D9</f>
        <v>4.75</v>
      </c>
      <c r="E127" s="118">
        <f>'Distt.Major'!E9</f>
        <v>0</v>
      </c>
      <c r="F127" s="118">
        <f>'Distt.Major'!F9</f>
        <v>0</v>
      </c>
      <c r="G127" s="118">
        <f>'Distt.Major'!G9</f>
        <v>13720</v>
      </c>
      <c r="H127" s="118">
        <f>'Distt.Major'!H9</f>
        <v>0</v>
      </c>
    </row>
    <row r="128" spans="1:8" s="488" customFormat="1" ht="16.5" customHeight="1">
      <c r="A128" s="143">
        <v>2</v>
      </c>
      <c r="B128" s="23" t="s">
        <v>266</v>
      </c>
      <c r="C128" s="143">
        <f>'Distt.Major'!C121</f>
        <v>1</v>
      </c>
      <c r="D128" s="143">
        <f>'Distt.Major'!D121</f>
        <v>5</v>
      </c>
      <c r="E128" s="143">
        <f>'Distt.Major'!E121</f>
        <v>0</v>
      </c>
      <c r="F128" s="143">
        <f>'Distt.Major'!F121</f>
        <v>0</v>
      </c>
      <c r="G128" s="143">
        <f>'Distt.Major'!G121</f>
        <v>0</v>
      </c>
      <c r="H128" s="143">
        <f>'Distt.Major'!H121</f>
        <v>0</v>
      </c>
    </row>
    <row r="129" spans="1:8" s="488" customFormat="1" ht="16.5" customHeight="1">
      <c r="A129" s="823" t="s">
        <v>49</v>
      </c>
      <c r="B129" s="824"/>
      <c r="C129" s="276">
        <f aca="true" t="shared" si="12" ref="C129:H129">SUM(C127:C128)</f>
        <v>2</v>
      </c>
      <c r="D129" s="277">
        <f t="shared" si="12"/>
        <v>9.75</v>
      </c>
      <c r="E129" s="278">
        <f t="shared" si="12"/>
        <v>0</v>
      </c>
      <c r="F129" s="530">
        <f t="shared" si="12"/>
        <v>0</v>
      </c>
      <c r="G129" s="278">
        <f t="shared" si="12"/>
        <v>13720</v>
      </c>
      <c r="H129" s="278">
        <f t="shared" si="12"/>
        <v>0</v>
      </c>
    </row>
    <row r="130" s="488" customFormat="1" ht="16.5" customHeight="1"/>
    <row r="131" spans="2:8" s="488" customFormat="1" ht="16.5" customHeight="1">
      <c r="B131" s="541"/>
      <c r="C131" s="24"/>
      <c r="D131" s="825" t="s">
        <v>41</v>
      </c>
      <c r="E131" s="825"/>
      <c r="F131" s="545"/>
      <c r="G131" s="545"/>
      <c r="H131" s="545"/>
    </row>
    <row r="132" spans="1:8" s="488" customFormat="1" ht="16.5" customHeight="1">
      <c r="A132" s="826" t="s">
        <v>2</v>
      </c>
      <c r="B132" s="828" t="s">
        <v>276</v>
      </c>
      <c r="C132" s="264" t="s">
        <v>4</v>
      </c>
      <c r="D132" s="264" t="s">
        <v>5</v>
      </c>
      <c r="E132" s="264" t="s">
        <v>6</v>
      </c>
      <c r="F132" s="264" t="s">
        <v>7</v>
      </c>
      <c r="G132" s="264" t="s">
        <v>8</v>
      </c>
      <c r="H132" s="264" t="s">
        <v>9</v>
      </c>
    </row>
    <row r="133" spans="1:8" s="488" customFormat="1" ht="16.5" customHeight="1">
      <c r="A133" s="827"/>
      <c r="B133" s="829"/>
      <c r="C133" s="4" t="s">
        <v>10</v>
      </c>
      <c r="D133" s="4" t="s">
        <v>77</v>
      </c>
      <c r="E133" s="4" t="s">
        <v>78</v>
      </c>
      <c r="F133" s="57" t="s">
        <v>79</v>
      </c>
      <c r="G133" s="57" t="s">
        <v>79</v>
      </c>
      <c r="H133" s="4" t="s">
        <v>12</v>
      </c>
    </row>
    <row r="134" spans="1:8" s="488" customFormat="1" ht="16.5" customHeight="1">
      <c r="A134" s="143">
        <v>1</v>
      </c>
      <c r="B134" s="23" t="s">
        <v>273</v>
      </c>
      <c r="C134" s="143">
        <f>'Distt.Major'!C163</f>
        <v>3</v>
      </c>
      <c r="D134" s="143">
        <f>'Distt.Major'!D163</f>
        <v>1998.87</v>
      </c>
      <c r="E134" s="143">
        <f>'Distt.Major'!E163</f>
        <v>1584479</v>
      </c>
      <c r="F134" s="143">
        <f>'Distt.Major'!F163</f>
        <v>3168958000</v>
      </c>
      <c r="G134" s="143">
        <f>'Distt.Major'!G163</f>
        <v>542019000</v>
      </c>
      <c r="H134" s="143">
        <f>'Distt.Major'!H163</f>
        <v>615</v>
      </c>
    </row>
    <row r="135" spans="1:8" s="488" customFormat="1" ht="16.5" customHeight="1">
      <c r="A135" s="823" t="s">
        <v>49</v>
      </c>
      <c r="B135" s="824"/>
      <c r="C135" s="276">
        <f aca="true" t="shared" si="13" ref="C135:H135">SUM(C134)</f>
        <v>3</v>
      </c>
      <c r="D135" s="277">
        <f t="shared" si="13"/>
        <v>1998.87</v>
      </c>
      <c r="E135" s="276">
        <f t="shared" si="13"/>
        <v>1584479</v>
      </c>
      <c r="F135" s="276">
        <f t="shared" si="13"/>
        <v>3168958000</v>
      </c>
      <c r="G135" s="276">
        <f t="shared" si="13"/>
        <v>542019000</v>
      </c>
      <c r="H135" s="276">
        <f t="shared" si="13"/>
        <v>615</v>
      </c>
    </row>
    <row r="136" spans="1:8" s="488" customFormat="1" ht="16.5" customHeight="1">
      <c r="A136" s="536"/>
      <c r="B136" s="537"/>
      <c r="C136" s="538"/>
      <c r="D136" s="539"/>
      <c r="E136" s="540"/>
      <c r="F136" s="540"/>
      <c r="G136" s="540"/>
      <c r="H136" s="538"/>
    </row>
    <row r="137" spans="1:8" s="488" customFormat="1" ht="16.5" customHeight="1">
      <c r="A137" s="541"/>
      <c r="B137" s="542"/>
      <c r="C137" s="543"/>
      <c r="D137" s="825" t="s">
        <v>42</v>
      </c>
      <c r="E137" s="825"/>
      <c r="F137" s="545"/>
      <c r="G137" s="545"/>
      <c r="H137" s="543"/>
    </row>
    <row r="138" spans="1:8" s="488" customFormat="1" ht="16.5" customHeight="1">
      <c r="A138" s="826" t="s">
        <v>2</v>
      </c>
      <c r="B138" s="828" t="s">
        <v>276</v>
      </c>
      <c r="C138" s="264" t="s">
        <v>4</v>
      </c>
      <c r="D138" s="264" t="s">
        <v>5</v>
      </c>
      <c r="E138" s="264" t="s">
        <v>6</v>
      </c>
      <c r="F138" s="264" t="s">
        <v>7</v>
      </c>
      <c r="G138" s="264" t="s">
        <v>8</v>
      </c>
      <c r="H138" s="264" t="s">
        <v>9</v>
      </c>
    </row>
    <row r="139" spans="1:8" s="488" customFormat="1" ht="16.5" customHeight="1">
      <c r="A139" s="827"/>
      <c r="B139" s="829"/>
      <c r="C139" s="4" t="s">
        <v>10</v>
      </c>
      <c r="D139" s="4" t="s">
        <v>77</v>
      </c>
      <c r="E139" s="4" t="s">
        <v>78</v>
      </c>
      <c r="F139" s="57" t="s">
        <v>79</v>
      </c>
      <c r="G139" s="57" t="s">
        <v>79</v>
      </c>
      <c r="H139" s="4" t="s">
        <v>12</v>
      </c>
    </row>
    <row r="140" spans="1:8" s="488" customFormat="1" ht="16.5" customHeight="1">
      <c r="A140" s="143">
        <v>1</v>
      </c>
      <c r="B140" s="549" t="s">
        <v>249</v>
      </c>
      <c r="C140" s="143">
        <f>'Distt.Major'!C35</f>
        <v>3</v>
      </c>
      <c r="D140" s="143">
        <f>'Distt.Major'!D35</f>
        <v>480</v>
      </c>
      <c r="E140" s="143">
        <f>'Distt.Major'!E35</f>
        <v>1800</v>
      </c>
      <c r="F140" s="143">
        <f>'Distt.Major'!F35</f>
        <v>1440000</v>
      </c>
      <c r="G140" s="143">
        <f>'Distt.Major'!G35</f>
        <v>1411076</v>
      </c>
      <c r="H140" s="143">
        <f>'Distt.Major'!H35</f>
        <v>16</v>
      </c>
    </row>
    <row r="141" spans="1:8" s="488" customFormat="1" ht="16.5" customHeight="1">
      <c r="A141" s="143">
        <v>2</v>
      </c>
      <c r="B141" s="23" t="s">
        <v>339</v>
      </c>
      <c r="C141" s="143">
        <f>'Distt.Major'!C53</f>
        <v>1</v>
      </c>
      <c r="D141" s="143">
        <f>'Distt.Major'!D53</f>
        <v>531</v>
      </c>
      <c r="E141" s="143">
        <f>'Distt.Major'!E53</f>
        <v>0</v>
      </c>
      <c r="F141" s="143">
        <f>'Distt.Major'!F53</f>
        <v>0</v>
      </c>
      <c r="G141" s="143">
        <f>'Distt.Major'!G53</f>
        <v>290000</v>
      </c>
      <c r="H141" s="143">
        <f>'Distt.Major'!H53</f>
        <v>3</v>
      </c>
    </row>
    <row r="142" spans="1:8" s="488" customFormat="1" ht="16.5" customHeight="1">
      <c r="A142" s="143">
        <v>3</v>
      </c>
      <c r="B142" s="23" t="s">
        <v>273</v>
      </c>
      <c r="C142" s="194">
        <f>'Distt.Major'!C170</f>
        <v>1</v>
      </c>
      <c r="D142" s="194">
        <f>'Distt.Major'!D170</f>
        <v>4.95</v>
      </c>
      <c r="E142" s="194">
        <f>'Distt.Major'!E170</f>
        <v>0</v>
      </c>
      <c r="F142" s="194">
        <f>'Distt.Major'!F170</f>
        <v>0</v>
      </c>
      <c r="G142" s="194">
        <f>'Distt.Major'!G170</f>
        <v>0</v>
      </c>
      <c r="H142" s="194">
        <f>'Distt.Major'!H170</f>
        <v>0</v>
      </c>
    </row>
    <row r="143" spans="1:8" s="488" customFormat="1" ht="16.5" customHeight="1">
      <c r="A143" s="990" t="s">
        <v>49</v>
      </c>
      <c r="B143" s="991"/>
      <c r="C143" s="276">
        <f>SUM(C140:C142)</f>
        <v>5</v>
      </c>
      <c r="D143" s="277">
        <f>SUM(D140:D142)</f>
        <v>1015.95</v>
      </c>
      <c r="E143" s="278">
        <f>SUM(E140:E142)</f>
        <v>1800</v>
      </c>
      <c r="F143" s="278">
        <f>SUM(F140:F142)</f>
        <v>1440000</v>
      </c>
      <c r="G143" s="278">
        <f>SUM(G140:G142)</f>
        <v>1701076</v>
      </c>
      <c r="H143" s="276">
        <f>SUM(H140:H142)</f>
        <v>19</v>
      </c>
    </row>
    <row r="144" spans="1:8" s="488" customFormat="1" ht="16.5" customHeight="1">
      <c r="A144" s="536"/>
      <c r="B144" s="537"/>
      <c r="C144" s="538"/>
      <c r="D144" s="539"/>
      <c r="E144" s="540"/>
      <c r="F144" s="540"/>
      <c r="G144" s="540"/>
      <c r="H144" s="538"/>
    </row>
    <row r="145" s="488" customFormat="1" ht="16.5" customHeight="1"/>
    <row r="146" spans="1:8" s="488" customFormat="1" ht="16.5" customHeight="1">
      <c r="A146" s="541"/>
      <c r="B146" s="542"/>
      <c r="C146" s="543"/>
      <c r="D146" s="825" t="s">
        <v>125</v>
      </c>
      <c r="E146" s="825"/>
      <c r="F146" s="545"/>
      <c r="G146" s="545"/>
      <c r="H146" s="543"/>
    </row>
    <row r="147" spans="1:8" s="488" customFormat="1" ht="16.5" customHeight="1">
      <c r="A147" s="826" t="s">
        <v>2</v>
      </c>
      <c r="B147" s="828" t="s">
        <v>276</v>
      </c>
      <c r="C147" s="264" t="s">
        <v>4</v>
      </c>
      <c r="D147" s="264" t="s">
        <v>5</v>
      </c>
      <c r="E147" s="264" t="s">
        <v>6</v>
      </c>
      <c r="F147" s="264" t="s">
        <v>7</v>
      </c>
      <c r="G147" s="264" t="s">
        <v>8</v>
      </c>
      <c r="H147" s="264" t="s">
        <v>9</v>
      </c>
    </row>
    <row r="148" spans="1:8" s="488" customFormat="1" ht="16.5" customHeight="1">
      <c r="A148" s="827"/>
      <c r="B148" s="829"/>
      <c r="C148" s="4" t="s">
        <v>10</v>
      </c>
      <c r="D148" s="4" t="s">
        <v>77</v>
      </c>
      <c r="E148" s="4" t="s">
        <v>78</v>
      </c>
      <c r="F148" s="57" t="s">
        <v>79</v>
      </c>
      <c r="G148" s="57" t="s">
        <v>79</v>
      </c>
      <c r="H148" s="4" t="s">
        <v>12</v>
      </c>
    </row>
    <row r="149" spans="1:8" s="488" customFormat="1" ht="16.5" customHeight="1">
      <c r="A149" s="143">
        <v>1</v>
      </c>
      <c r="B149" s="549" t="s">
        <v>286</v>
      </c>
      <c r="C149" s="143">
        <f>'Distt.Major'!C34</f>
        <v>11</v>
      </c>
      <c r="D149" s="143">
        <f>'Distt.Major'!D34</f>
        <v>115.59</v>
      </c>
      <c r="E149" s="143">
        <f>'Distt.Major'!E34</f>
        <v>12120</v>
      </c>
      <c r="F149" s="143">
        <f>'Distt.Major'!F34</f>
        <v>2666400</v>
      </c>
      <c r="G149" s="143">
        <f>'Distt.Major'!G34</f>
        <v>392966</v>
      </c>
      <c r="H149" s="143">
        <f>'Distt.Major'!H34</f>
        <v>38</v>
      </c>
    </row>
    <row r="150" spans="1:8" s="488" customFormat="1" ht="16.5" customHeight="1">
      <c r="A150" s="143">
        <v>2</v>
      </c>
      <c r="B150" s="23" t="s">
        <v>260</v>
      </c>
      <c r="C150" s="118">
        <f>'Distt.Major'!C85</f>
        <v>13</v>
      </c>
      <c r="D150" s="118">
        <f>'Distt.Major'!D85</f>
        <v>105.944</v>
      </c>
      <c r="E150" s="118">
        <f>'Distt.Major'!E85</f>
        <v>15680</v>
      </c>
      <c r="F150" s="118">
        <f>'Distt.Major'!F85</f>
        <v>12544000</v>
      </c>
      <c r="G150" s="118">
        <f>'Distt.Major'!G85</f>
        <v>1129000</v>
      </c>
      <c r="H150" s="118">
        <f>'Distt.Major'!H85</f>
        <v>75</v>
      </c>
    </row>
    <row r="151" spans="1:8" s="488" customFormat="1" ht="16.5" customHeight="1">
      <c r="A151" s="990" t="s">
        <v>49</v>
      </c>
      <c r="B151" s="991"/>
      <c r="C151" s="276">
        <f aca="true" t="shared" si="14" ref="C151:H151">SUM(C149:C150)</f>
        <v>24</v>
      </c>
      <c r="D151" s="277">
        <f t="shared" si="14"/>
        <v>221.534</v>
      </c>
      <c r="E151" s="278">
        <f t="shared" si="14"/>
        <v>27800</v>
      </c>
      <c r="F151" s="278">
        <f t="shared" si="14"/>
        <v>15210400</v>
      </c>
      <c r="G151" s="278">
        <f t="shared" si="14"/>
        <v>1521966</v>
      </c>
      <c r="H151" s="278">
        <f t="shared" si="14"/>
        <v>113</v>
      </c>
    </row>
    <row r="152" spans="1:8" s="488" customFormat="1" ht="16.5" customHeight="1">
      <c r="A152" s="405"/>
      <c r="B152" s="550"/>
      <c r="C152" s="543"/>
      <c r="D152" s="551"/>
      <c r="E152" s="552"/>
      <c r="F152" s="552"/>
      <c r="G152" s="552"/>
      <c r="H152" s="552"/>
    </row>
    <row r="153" spans="1:8" s="488" customFormat="1" ht="16.5" customHeight="1">
      <c r="A153" s="541"/>
      <c r="B153" s="542"/>
      <c r="C153" s="543"/>
      <c r="D153" s="825" t="s">
        <v>46</v>
      </c>
      <c r="E153" s="825"/>
      <c r="F153" s="545"/>
      <c r="G153" s="545"/>
      <c r="H153" s="543"/>
    </row>
    <row r="154" spans="1:8" s="488" customFormat="1" ht="16.5" customHeight="1">
      <c r="A154" s="826" t="s">
        <v>2</v>
      </c>
      <c r="B154" s="828" t="s">
        <v>276</v>
      </c>
      <c r="C154" s="264" t="s">
        <v>4</v>
      </c>
      <c r="D154" s="264" t="s">
        <v>5</v>
      </c>
      <c r="E154" s="264" t="s">
        <v>6</v>
      </c>
      <c r="F154" s="264" t="s">
        <v>7</v>
      </c>
      <c r="G154" s="264" t="s">
        <v>8</v>
      </c>
      <c r="H154" s="264" t="s">
        <v>9</v>
      </c>
    </row>
    <row r="155" spans="1:8" s="488" customFormat="1" ht="16.5" customHeight="1">
      <c r="A155" s="827"/>
      <c r="B155" s="829"/>
      <c r="C155" s="4" t="s">
        <v>10</v>
      </c>
      <c r="D155" s="4" t="s">
        <v>77</v>
      </c>
      <c r="E155" s="4" t="s">
        <v>78</v>
      </c>
      <c r="F155" s="57" t="s">
        <v>79</v>
      </c>
      <c r="G155" s="57" t="s">
        <v>79</v>
      </c>
      <c r="H155" s="4" t="s">
        <v>12</v>
      </c>
    </row>
    <row r="156" spans="1:8" s="488" customFormat="1" ht="16.5" customHeight="1">
      <c r="A156" s="143">
        <v>1</v>
      </c>
      <c r="B156" s="23" t="s">
        <v>337</v>
      </c>
      <c r="C156" s="118">
        <f>'Distt.Major'!C12</f>
        <v>1</v>
      </c>
      <c r="D156" s="118">
        <f>'Distt.Major'!D12</f>
        <v>4.2</v>
      </c>
      <c r="E156" s="118">
        <f>'Distt.Major'!E12</f>
        <v>1030</v>
      </c>
      <c r="F156" s="118">
        <f>'Distt.Major'!F12</f>
        <v>0</v>
      </c>
      <c r="G156" s="118">
        <f>'Distt.Major'!G12</f>
        <v>98596</v>
      </c>
      <c r="H156" s="118">
        <f>'Distt.Major'!H12</f>
        <v>5</v>
      </c>
    </row>
    <row r="157" spans="1:8" s="488" customFormat="1" ht="16.5" customHeight="1">
      <c r="A157" s="823" t="s">
        <v>49</v>
      </c>
      <c r="B157" s="824"/>
      <c r="C157" s="276">
        <f aca="true" t="shared" si="15" ref="C157:H157">SUM(C156:C156)</f>
        <v>1</v>
      </c>
      <c r="D157" s="277">
        <f t="shared" si="15"/>
        <v>4.2</v>
      </c>
      <c r="E157" s="276">
        <f t="shared" si="15"/>
        <v>1030</v>
      </c>
      <c r="F157" s="276">
        <f t="shared" si="15"/>
        <v>0</v>
      </c>
      <c r="G157" s="276">
        <f t="shared" si="15"/>
        <v>98596</v>
      </c>
      <c r="H157" s="276">
        <f t="shared" si="15"/>
        <v>5</v>
      </c>
    </row>
    <row r="158" s="488" customFormat="1" ht="16.5" customHeight="1"/>
    <row r="159" spans="1:8" s="488" customFormat="1" ht="16.5" customHeight="1">
      <c r="A159" s="541"/>
      <c r="B159" s="542"/>
      <c r="C159" s="543"/>
      <c r="D159" s="825" t="s">
        <v>47</v>
      </c>
      <c r="E159" s="825"/>
      <c r="F159" s="545"/>
      <c r="G159" s="545"/>
      <c r="H159" s="543"/>
    </row>
    <row r="160" spans="1:8" s="488" customFormat="1" ht="16.5" customHeight="1">
      <c r="A160" s="826" t="s">
        <v>2</v>
      </c>
      <c r="B160" s="828" t="s">
        <v>276</v>
      </c>
      <c r="C160" s="264" t="s">
        <v>4</v>
      </c>
      <c r="D160" s="264" t="s">
        <v>5</v>
      </c>
      <c r="E160" s="264" t="s">
        <v>6</v>
      </c>
      <c r="F160" s="264" t="s">
        <v>7</v>
      </c>
      <c r="G160" s="264" t="s">
        <v>8</v>
      </c>
      <c r="H160" s="264" t="s">
        <v>9</v>
      </c>
    </row>
    <row r="161" spans="1:8" s="488" customFormat="1" ht="16.5" customHeight="1">
      <c r="A161" s="827"/>
      <c r="B161" s="829"/>
      <c r="C161" s="4" t="s">
        <v>10</v>
      </c>
      <c r="D161" s="4" t="s">
        <v>77</v>
      </c>
      <c r="E161" s="4" t="s">
        <v>78</v>
      </c>
      <c r="F161" s="57" t="s">
        <v>79</v>
      </c>
      <c r="G161" s="57" t="s">
        <v>79</v>
      </c>
      <c r="H161" s="4" t="s">
        <v>12</v>
      </c>
    </row>
    <row r="162" spans="1:8" s="488" customFormat="1" ht="16.5" customHeight="1">
      <c r="A162" s="143">
        <v>1</v>
      </c>
      <c r="B162" s="204" t="s">
        <v>246</v>
      </c>
      <c r="C162" s="120">
        <f>'Distt.Major'!C8</f>
        <v>9</v>
      </c>
      <c r="D162" s="120">
        <f>'Distt.Major'!D8</f>
        <v>60.55</v>
      </c>
      <c r="E162" s="120">
        <f>'Distt.Major'!E8</f>
        <v>15128</v>
      </c>
      <c r="F162" s="120">
        <f>'Distt.Major'!F8</f>
        <v>12102400</v>
      </c>
      <c r="G162" s="120">
        <f>'Distt.Major'!G8</f>
        <v>1944886</v>
      </c>
      <c r="H162" s="120">
        <f>'Distt.Major'!H8</f>
        <v>11</v>
      </c>
    </row>
    <row r="163" spans="1:8" s="488" customFormat="1" ht="16.5" customHeight="1">
      <c r="A163" s="143">
        <v>2</v>
      </c>
      <c r="B163" s="204" t="s">
        <v>338</v>
      </c>
      <c r="C163" s="110">
        <f>'Distt.Major'!C120</f>
        <v>2</v>
      </c>
      <c r="D163" s="110">
        <f>'Distt.Major'!D120</f>
        <v>28.87</v>
      </c>
      <c r="E163" s="110">
        <f>'Distt.Major'!E120</f>
        <v>72</v>
      </c>
      <c r="F163" s="110">
        <f>'Distt.Major'!F120</f>
        <v>57600</v>
      </c>
      <c r="G163" s="110">
        <f>'Distt.Major'!G120</f>
        <v>152850</v>
      </c>
      <c r="H163" s="110">
        <f>'Distt.Major'!H120</f>
        <v>4</v>
      </c>
    </row>
    <row r="164" spans="1:8" s="488" customFormat="1" ht="16.5" customHeight="1">
      <c r="A164" s="143">
        <v>3</v>
      </c>
      <c r="B164" s="204" t="s">
        <v>271</v>
      </c>
      <c r="C164" s="192">
        <f>'Distt.Major'!C146</f>
        <v>2</v>
      </c>
      <c r="D164" s="192" t="str">
        <f>'Distt.Major'!D146</f>
        <v>49-48</v>
      </c>
      <c r="E164" s="192">
        <f>'Distt.Major'!E146</f>
        <v>157284</v>
      </c>
      <c r="F164" s="192">
        <f>'Distt.Major'!F146</f>
        <v>155069130</v>
      </c>
      <c r="G164" s="192">
        <f>'Distt.Major'!G146</f>
        <v>20601000</v>
      </c>
      <c r="H164" s="192">
        <f>'Distt.Major'!H146</f>
        <v>240</v>
      </c>
    </row>
    <row r="165" spans="1:8" s="488" customFormat="1" ht="16.5" customHeight="1">
      <c r="A165" s="143">
        <v>4</v>
      </c>
      <c r="B165" s="204" t="s">
        <v>273</v>
      </c>
      <c r="C165" s="143">
        <f>'Distt.Major'!C167</f>
        <v>1</v>
      </c>
      <c r="D165" s="143">
        <f>'Distt.Major'!D167</f>
        <v>112.5</v>
      </c>
      <c r="E165" s="143">
        <f>'Distt.Major'!E167</f>
        <v>0</v>
      </c>
      <c r="F165" s="143">
        <f>'Distt.Major'!F167</f>
        <v>0</v>
      </c>
      <c r="G165" s="143">
        <f>'Distt.Major'!G167</f>
        <v>0</v>
      </c>
      <c r="H165" s="143">
        <f>'Distt.Major'!H167</f>
        <v>0</v>
      </c>
    </row>
    <row r="166" spans="1:8" s="488" customFormat="1" ht="16.5" customHeight="1">
      <c r="A166" s="823" t="s">
        <v>49</v>
      </c>
      <c r="B166" s="824"/>
      <c r="C166" s="276">
        <f>SUM(C162:C165)</f>
        <v>14</v>
      </c>
      <c r="D166" s="277">
        <f>SUM(D162:D165)</f>
        <v>201.92000000000002</v>
      </c>
      <c r="E166" s="278">
        <f>SUM(E162:E165)</f>
        <v>172484</v>
      </c>
      <c r="F166" s="278">
        <f>SUM(F162:F165)</f>
        <v>167229130</v>
      </c>
      <c r="G166" s="278">
        <f>SUM(G162:G165)</f>
        <v>22698736</v>
      </c>
      <c r="H166" s="276">
        <f>SUM(H162:H165)</f>
        <v>255</v>
      </c>
    </row>
    <row r="169" spans="2:8" ht="15">
      <c r="B169" s="111"/>
      <c r="C169" s="25"/>
      <c r="D169" s="26"/>
      <c r="E169" s="27"/>
      <c r="F169" s="28"/>
      <c r="G169" s="28"/>
      <c r="H169" s="26"/>
    </row>
    <row r="170" spans="1:8" ht="34.5">
      <c r="A170" s="996" t="s">
        <v>0</v>
      </c>
      <c r="B170" s="807"/>
      <c r="C170" s="807"/>
      <c r="D170" s="807"/>
      <c r="E170" s="807"/>
      <c r="F170" s="807"/>
      <c r="G170" s="807"/>
      <c r="H170" s="807"/>
    </row>
    <row r="171" spans="1:8" ht="25.5">
      <c r="A171" s="992" t="s">
        <v>128</v>
      </c>
      <c r="B171" s="993"/>
      <c r="C171" s="993"/>
      <c r="D171" s="993"/>
      <c r="E171" s="993"/>
      <c r="F171" s="993"/>
      <c r="G171" s="993"/>
      <c r="H171" s="993"/>
    </row>
    <row r="172" spans="1:8" ht="22.5">
      <c r="A172" s="994" t="s">
        <v>304</v>
      </c>
      <c r="B172" s="995"/>
      <c r="C172" s="995"/>
      <c r="D172" s="995"/>
      <c r="E172" s="995"/>
      <c r="F172" s="995"/>
      <c r="G172" s="995"/>
      <c r="H172" s="995"/>
    </row>
    <row r="173" spans="2:8" ht="15.75">
      <c r="B173" s="112"/>
      <c r="C173" s="29"/>
      <c r="D173" s="72"/>
      <c r="E173" s="30"/>
      <c r="F173" s="113"/>
      <c r="G173" s="100"/>
      <c r="H173" s="100"/>
    </row>
    <row r="174" spans="1:8" s="488" customFormat="1" ht="16.5" customHeight="1">
      <c r="A174" s="814" t="s">
        <v>2</v>
      </c>
      <c r="B174" s="828" t="s">
        <v>310</v>
      </c>
      <c r="C174" s="102" t="s">
        <v>4</v>
      </c>
      <c r="D174" s="102" t="s">
        <v>5</v>
      </c>
      <c r="E174" s="102" t="s">
        <v>6</v>
      </c>
      <c r="F174" s="102" t="s">
        <v>7</v>
      </c>
      <c r="G174" s="102" t="s">
        <v>8</v>
      </c>
      <c r="H174" s="102" t="s">
        <v>9</v>
      </c>
    </row>
    <row r="175" spans="1:8" s="488" customFormat="1" ht="16.5" customHeight="1">
      <c r="A175" s="815"/>
      <c r="B175" s="829"/>
      <c r="C175" s="103" t="s">
        <v>10</v>
      </c>
      <c r="D175" s="103" t="s">
        <v>77</v>
      </c>
      <c r="E175" s="103" t="s">
        <v>78</v>
      </c>
      <c r="F175" s="114" t="s">
        <v>79</v>
      </c>
      <c r="G175" s="114" t="s">
        <v>79</v>
      </c>
      <c r="H175" s="103" t="s">
        <v>12</v>
      </c>
    </row>
    <row r="176" spans="1:8" s="488" customFormat="1" ht="16.5" customHeight="1">
      <c r="A176" s="726">
        <v>1</v>
      </c>
      <c r="B176" s="727" t="s">
        <v>323</v>
      </c>
      <c r="C176" s="728">
        <f>C9</f>
        <v>1</v>
      </c>
      <c r="D176" s="728">
        <f>D9</f>
        <v>123.5</v>
      </c>
      <c r="E176" s="728">
        <f>E9</f>
        <v>3221.49</v>
      </c>
      <c r="F176" s="728">
        <f>F9</f>
        <v>0</v>
      </c>
      <c r="G176" s="728">
        <f>G9</f>
        <v>323000</v>
      </c>
      <c r="H176" s="728">
        <f>H9</f>
        <v>6</v>
      </c>
    </row>
    <row r="177" spans="1:8" s="488" customFormat="1" ht="16.5" customHeight="1">
      <c r="A177" s="165">
        <v>2</v>
      </c>
      <c r="B177" s="165" t="s">
        <v>14</v>
      </c>
      <c r="C177" s="166">
        <f aca="true" t="shared" si="16" ref="C177:H177">C17</f>
        <v>0</v>
      </c>
      <c r="D177" s="729">
        <f t="shared" si="16"/>
        <v>0</v>
      </c>
      <c r="E177" s="730">
        <f t="shared" si="16"/>
        <v>0</v>
      </c>
      <c r="F177" s="158">
        <f t="shared" si="16"/>
        <v>0</v>
      </c>
      <c r="G177" s="158">
        <f t="shared" si="16"/>
        <v>0</v>
      </c>
      <c r="H177" s="166">
        <f t="shared" si="16"/>
        <v>0</v>
      </c>
    </row>
    <row r="178" spans="1:8" s="488" customFormat="1" ht="16.5" customHeight="1">
      <c r="A178" s="726">
        <v>3</v>
      </c>
      <c r="B178" s="286" t="s">
        <v>15</v>
      </c>
      <c r="C178" s="166">
        <f aca="true" t="shared" si="17" ref="C178:H178">C23</f>
        <v>3</v>
      </c>
      <c r="D178" s="729">
        <f t="shared" si="17"/>
        <v>706.75</v>
      </c>
      <c r="E178" s="158">
        <f t="shared" si="17"/>
        <v>1103992</v>
      </c>
      <c r="F178" s="158">
        <f t="shared" si="17"/>
        <v>2207984000</v>
      </c>
      <c r="G178" s="158">
        <f t="shared" si="17"/>
        <v>169828000</v>
      </c>
      <c r="H178" s="166">
        <f t="shared" si="17"/>
        <v>1890</v>
      </c>
    </row>
    <row r="179" spans="1:8" s="488" customFormat="1" ht="16.5" customHeight="1">
      <c r="A179" s="165">
        <v>4</v>
      </c>
      <c r="B179" s="165" t="s">
        <v>16</v>
      </c>
      <c r="C179" s="166">
        <f aca="true" t="shared" si="18" ref="C179:H179">C33</f>
        <v>17</v>
      </c>
      <c r="D179" s="729">
        <f t="shared" si="18"/>
        <v>2235.0933999999997</v>
      </c>
      <c r="E179" s="158">
        <f t="shared" si="18"/>
        <v>4133870</v>
      </c>
      <c r="F179" s="158">
        <f t="shared" si="18"/>
        <v>7951188600</v>
      </c>
      <c r="G179" s="166">
        <f t="shared" si="18"/>
        <v>308467234</v>
      </c>
      <c r="H179" s="166">
        <f t="shared" si="18"/>
        <v>992</v>
      </c>
    </row>
    <row r="180" spans="1:8" s="488" customFormat="1" ht="16.5" customHeight="1">
      <c r="A180" s="726">
        <v>5</v>
      </c>
      <c r="B180" s="286" t="s">
        <v>305</v>
      </c>
      <c r="C180" s="166">
        <f aca="true" t="shared" si="19" ref="C180:H180">C43</f>
        <v>5</v>
      </c>
      <c r="D180" s="729">
        <f t="shared" si="19"/>
        <v>2179.23</v>
      </c>
      <c r="E180" s="158">
        <f t="shared" si="19"/>
        <v>5464730.692</v>
      </c>
      <c r="F180" s="158">
        <f t="shared" si="19"/>
        <v>11475934453.2</v>
      </c>
      <c r="G180" s="166">
        <f t="shared" si="19"/>
        <v>8180719037</v>
      </c>
      <c r="H180" s="166">
        <f t="shared" si="19"/>
        <v>3081</v>
      </c>
    </row>
    <row r="181" spans="1:8" s="488" customFormat="1" ht="16.5" customHeight="1">
      <c r="A181" s="165">
        <v>6</v>
      </c>
      <c r="B181" s="286" t="s">
        <v>345</v>
      </c>
      <c r="C181" s="166">
        <f>C52</f>
        <v>3</v>
      </c>
      <c r="D181" s="166">
        <f>D52</f>
        <v>4785.74</v>
      </c>
      <c r="E181" s="166">
        <f>E52</f>
        <v>149046</v>
      </c>
      <c r="F181" s="166">
        <f>F52</f>
        <v>1007909999.9999999</v>
      </c>
      <c r="G181" s="166">
        <f>G52</f>
        <v>2977166000</v>
      </c>
      <c r="H181" s="166">
        <f>H52</f>
        <v>3643</v>
      </c>
    </row>
    <row r="182" spans="1:8" s="488" customFormat="1" ht="16.5" customHeight="1">
      <c r="A182" s="726">
        <v>7</v>
      </c>
      <c r="B182" s="286" t="s">
        <v>344</v>
      </c>
      <c r="C182" s="166">
        <f>C60</f>
        <v>0</v>
      </c>
      <c r="D182" s="166">
        <f>D60</f>
        <v>0</v>
      </c>
      <c r="E182" s="166">
        <f>E60</f>
        <v>286682</v>
      </c>
      <c r="F182" s="166">
        <f>F60</f>
        <v>1555248000.0000002</v>
      </c>
      <c r="G182" s="166">
        <f>G60</f>
        <v>397618000</v>
      </c>
      <c r="H182" s="166">
        <f>H60</f>
        <v>0</v>
      </c>
    </row>
    <row r="183" spans="1:8" s="488" customFormat="1" ht="16.5" customHeight="1">
      <c r="A183" s="165">
        <v>8</v>
      </c>
      <c r="B183" s="165" t="s">
        <v>19</v>
      </c>
      <c r="C183" s="166">
        <f aca="true" t="shared" si="20" ref="C183:H183">C74</f>
        <v>0</v>
      </c>
      <c r="D183" s="729">
        <f t="shared" si="20"/>
        <v>0</v>
      </c>
      <c r="E183" s="158">
        <f t="shared" si="20"/>
        <v>367.186</v>
      </c>
      <c r="F183" s="158">
        <f t="shared" si="20"/>
        <v>3599955870</v>
      </c>
      <c r="G183" s="166">
        <f t="shared" si="20"/>
        <v>667544000</v>
      </c>
      <c r="H183" s="166">
        <f t="shared" si="20"/>
        <v>0</v>
      </c>
    </row>
    <row r="184" spans="1:8" s="488" customFormat="1" ht="16.5" customHeight="1">
      <c r="A184" s="726">
        <v>9</v>
      </c>
      <c r="B184" s="286" t="s">
        <v>20</v>
      </c>
      <c r="C184" s="166">
        <f aca="true" t="shared" si="21" ref="C184:H184">C66</f>
        <v>1</v>
      </c>
      <c r="D184" s="729">
        <f t="shared" si="21"/>
        <v>18.898</v>
      </c>
      <c r="E184" s="158">
        <f t="shared" si="21"/>
        <v>3457</v>
      </c>
      <c r="F184" s="158">
        <f t="shared" si="21"/>
        <v>10371000</v>
      </c>
      <c r="G184" s="158">
        <f t="shared" si="21"/>
        <v>800000</v>
      </c>
      <c r="H184" s="166">
        <f t="shared" si="21"/>
        <v>70</v>
      </c>
    </row>
    <row r="185" spans="1:8" s="488" customFormat="1" ht="16.5" customHeight="1">
      <c r="A185" s="165">
        <v>10</v>
      </c>
      <c r="B185" s="165" t="s">
        <v>28</v>
      </c>
      <c r="C185" s="166">
        <f aca="true" t="shared" si="22" ref="C185:H185">C81</f>
        <v>8</v>
      </c>
      <c r="D185" s="729">
        <f t="shared" si="22"/>
        <v>1093.95</v>
      </c>
      <c r="E185" s="166">
        <f t="shared" si="22"/>
        <v>0</v>
      </c>
      <c r="F185" s="166">
        <f t="shared" si="22"/>
        <v>0</v>
      </c>
      <c r="G185" s="158">
        <f t="shared" si="22"/>
        <v>441000</v>
      </c>
      <c r="H185" s="166">
        <f t="shared" si="22"/>
        <v>0</v>
      </c>
    </row>
    <row r="186" spans="1:8" s="488" customFormat="1" ht="16.5" customHeight="1">
      <c r="A186" s="726">
        <v>11</v>
      </c>
      <c r="B186" s="286" t="s">
        <v>129</v>
      </c>
      <c r="C186" s="166">
        <f aca="true" t="shared" si="23" ref="C186:H186">C90</f>
        <v>17</v>
      </c>
      <c r="D186" s="729">
        <f t="shared" si="23"/>
        <v>79.3166</v>
      </c>
      <c r="E186" s="158">
        <f t="shared" si="23"/>
        <v>809</v>
      </c>
      <c r="F186" s="158">
        <f t="shared" si="23"/>
        <v>792200</v>
      </c>
      <c r="G186" s="158">
        <f t="shared" si="23"/>
        <v>257066</v>
      </c>
      <c r="H186" s="166">
        <f t="shared" si="23"/>
        <v>15</v>
      </c>
    </row>
    <row r="187" spans="1:8" s="488" customFormat="1" ht="16.5" customHeight="1">
      <c r="A187" s="165">
        <v>12</v>
      </c>
      <c r="B187" s="286" t="s">
        <v>32</v>
      </c>
      <c r="C187" s="166">
        <f aca="true" t="shared" si="24" ref="C187:H187">C97</f>
        <v>5</v>
      </c>
      <c r="D187" s="729">
        <f t="shared" si="24"/>
        <v>163.01</v>
      </c>
      <c r="E187" s="166">
        <f t="shared" si="24"/>
        <v>0</v>
      </c>
      <c r="F187" s="166">
        <f t="shared" si="24"/>
        <v>0</v>
      </c>
      <c r="G187" s="166">
        <f t="shared" si="24"/>
        <v>120973</v>
      </c>
      <c r="H187" s="166">
        <f t="shared" si="24"/>
        <v>0</v>
      </c>
    </row>
    <row r="188" spans="1:8" s="488" customFormat="1" ht="16.5" customHeight="1">
      <c r="A188" s="726">
        <v>13</v>
      </c>
      <c r="B188" s="286" t="s">
        <v>33</v>
      </c>
      <c r="C188" s="166">
        <f aca="true" t="shared" si="25" ref="C188:H188">C122</f>
        <v>7</v>
      </c>
      <c r="D188" s="729">
        <f t="shared" si="25"/>
        <v>14634.23</v>
      </c>
      <c r="E188" s="158">
        <f t="shared" si="25"/>
        <v>9490916.97</v>
      </c>
      <c r="F188" s="158">
        <f t="shared" si="25"/>
        <v>12609793825</v>
      </c>
      <c r="G188" s="158">
        <f t="shared" si="25"/>
        <v>652966255</v>
      </c>
      <c r="H188" s="166">
        <f t="shared" si="25"/>
        <v>324</v>
      </c>
    </row>
    <row r="189" spans="1:8" s="488" customFormat="1" ht="16.5" customHeight="1">
      <c r="A189" s="165">
        <v>14</v>
      </c>
      <c r="B189" s="165" t="s">
        <v>34</v>
      </c>
      <c r="C189" s="166">
        <f aca="true" t="shared" si="26" ref="C189:H189">C114</f>
        <v>40</v>
      </c>
      <c r="D189" s="729">
        <f t="shared" si="26"/>
        <v>19376.297000000002</v>
      </c>
      <c r="E189" s="158">
        <f t="shared" si="26"/>
        <v>67463092.65</v>
      </c>
      <c r="F189" s="158">
        <f t="shared" si="26"/>
        <v>12706812427.42</v>
      </c>
      <c r="G189" s="158">
        <f t="shared" si="26"/>
        <v>5460483039</v>
      </c>
      <c r="H189" s="166">
        <f t="shared" si="26"/>
        <v>5142</v>
      </c>
    </row>
    <row r="190" spans="1:8" s="488" customFormat="1" ht="16.5" customHeight="1">
      <c r="A190" s="726">
        <v>15</v>
      </c>
      <c r="B190" s="165" t="s">
        <v>35</v>
      </c>
      <c r="C190" s="166">
        <f aca="true" t="shared" si="27" ref="C190:H190">C129</f>
        <v>2</v>
      </c>
      <c r="D190" s="729">
        <f t="shared" si="27"/>
        <v>9.75</v>
      </c>
      <c r="E190" s="158">
        <f t="shared" si="27"/>
        <v>0</v>
      </c>
      <c r="F190" s="158">
        <f t="shared" si="27"/>
        <v>0</v>
      </c>
      <c r="G190" s="158">
        <f t="shared" si="27"/>
        <v>13720</v>
      </c>
      <c r="H190" s="166">
        <f t="shared" si="27"/>
        <v>0</v>
      </c>
    </row>
    <row r="191" spans="1:8" s="488" customFormat="1" ht="16.5" customHeight="1">
      <c r="A191" s="165">
        <v>16</v>
      </c>
      <c r="B191" s="165" t="s">
        <v>41</v>
      </c>
      <c r="C191" s="166">
        <f aca="true" t="shared" si="28" ref="C191:H191">C135</f>
        <v>3</v>
      </c>
      <c r="D191" s="729">
        <f t="shared" si="28"/>
        <v>1998.87</v>
      </c>
      <c r="E191" s="158">
        <f t="shared" si="28"/>
        <v>1584479</v>
      </c>
      <c r="F191" s="158">
        <f t="shared" si="28"/>
        <v>3168958000</v>
      </c>
      <c r="G191" s="158">
        <f t="shared" si="28"/>
        <v>542019000</v>
      </c>
      <c r="H191" s="166">
        <f t="shared" si="28"/>
        <v>615</v>
      </c>
    </row>
    <row r="192" spans="1:8" s="488" customFormat="1" ht="16.5" customHeight="1">
      <c r="A192" s="726">
        <v>17</v>
      </c>
      <c r="B192" s="286" t="s">
        <v>42</v>
      </c>
      <c r="C192" s="166">
        <f aca="true" t="shared" si="29" ref="C192:H192">C143</f>
        <v>5</v>
      </c>
      <c r="D192" s="729">
        <f t="shared" si="29"/>
        <v>1015.95</v>
      </c>
      <c r="E192" s="158">
        <f t="shared" si="29"/>
        <v>1800</v>
      </c>
      <c r="F192" s="158">
        <f t="shared" si="29"/>
        <v>1440000</v>
      </c>
      <c r="G192" s="158">
        <f t="shared" si="29"/>
        <v>1701076</v>
      </c>
      <c r="H192" s="166">
        <f t="shared" si="29"/>
        <v>19</v>
      </c>
    </row>
    <row r="193" spans="1:8" s="488" customFormat="1" ht="16.5" customHeight="1">
      <c r="A193" s="165">
        <v>18</v>
      </c>
      <c r="B193" s="286" t="s">
        <v>44</v>
      </c>
      <c r="C193" s="166">
        <f aca="true" t="shared" si="30" ref="C193:H193">C151</f>
        <v>24</v>
      </c>
      <c r="D193" s="729">
        <f t="shared" si="30"/>
        <v>221.534</v>
      </c>
      <c r="E193" s="158">
        <f t="shared" si="30"/>
        <v>27800</v>
      </c>
      <c r="F193" s="158">
        <f t="shared" si="30"/>
        <v>15210400</v>
      </c>
      <c r="G193" s="158">
        <f t="shared" si="30"/>
        <v>1521966</v>
      </c>
      <c r="H193" s="166">
        <f t="shared" si="30"/>
        <v>113</v>
      </c>
    </row>
    <row r="194" spans="1:8" s="488" customFormat="1" ht="16.5" customHeight="1">
      <c r="A194" s="726">
        <v>19</v>
      </c>
      <c r="B194" s="286" t="s">
        <v>46</v>
      </c>
      <c r="C194" s="166">
        <f aca="true" t="shared" si="31" ref="C194:H194">C157</f>
        <v>1</v>
      </c>
      <c r="D194" s="729">
        <f t="shared" si="31"/>
        <v>4.2</v>
      </c>
      <c r="E194" s="158">
        <f t="shared" si="31"/>
        <v>1030</v>
      </c>
      <c r="F194" s="158">
        <f t="shared" si="31"/>
        <v>0</v>
      </c>
      <c r="G194" s="158">
        <f t="shared" si="31"/>
        <v>98596</v>
      </c>
      <c r="H194" s="166">
        <f t="shared" si="31"/>
        <v>5</v>
      </c>
    </row>
    <row r="195" spans="1:8" s="488" customFormat="1" ht="16.5" customHeight="1">
      <c r="A195" s="165">
        <v>20</v>
      </c>
      <c r="B195" s="165" t="s">
        <v>47</v>
      </c>
      <c r="C195" s="166">
        <f aca="true" t="shared" si="32" ref="C195:H195">C166</f>
        <v>14</v>
      </c>
      <c r="D195" s="729">
        <f t="shared" si="32"/>
        <v>201.92000000000002</v>
      </c>
      <c r="E195" s="158">
        <f t="shared" si="32"/>
        <v>172484</v>
      </c>
      <c r="F195" s="158">
        <f t="shared" si="32"/>
        <v>167229130</v>
      </c>
      <c r="G195" s="158">
        <f t="shared" si="32"/>
        <v>22698736</v>
      </c>
      <c r="H195" s="166">
        <f t="shared" si="32"/>
        <v>255</v>
      </c>
    </row>
    <row r="196" spans="1:8" s="488" customFormat="1" ht="16.5" customHeight="1">
      <c r="A196" s="731"/>
      <c r="B196" s="280" t="s">
        <v>49</v>
      </c>
      <c r="C196" s="281">
        <f aca="true" t="shared" si="33" ref="C196:H196">SUM(C176:C195)</f>
        <v>156</v>
      </c>
      <c r="D196" s="281">
        <f t="shared" si="33"/>
        <v>48848.238999999994</v>
      </c>
      <c r="E196" s="281">
        <f t="shared" si="33"/>
        <v>89887777.988</v>
      </c>
      <c r="F196" s="281">
        <f t="shared" si="33"/>
        <v>56478827905.619995</v>
      </c>
      <c r="G196" s="281">
        <f t="shared" si="33"/>
        <v>19384786698</v>
      </c>
      <c r="H196" s="281">
        <f t="shared" si="33"/>
        <v>16170</v>
      </c>
    </row>
  </sheetData>
  <sheetProtection sheet="1" objects="1" scenarios="1"/>
  <mergeCells count="88">
    <mergeCell ref="A171:H171"/>
    <mergeCell ref="A172:H172"/>
    <mergeCell ref="A174:A175"/>
    <mergeCell ref="B174:B175"/>
    <mergeCell ref="A166:B166"/>
    <mergeCell ref="A170:H170"/>
    <mergeCell ref="A154:A155"/>
    <mergeCell ref="B154:B155"/>
    <mergeCell ref="A157:B157"/>
    <mergeCell ref="D159:E159"/>
    <mergeCell ref="A160:A161"/>
    <mergeCell ref="B160:B161"/>
    <mergeCell ref="D153:E153"/>
    <mergeCell ref="A132:A133"/>
    <mergeCell ref="B132:B133"/>
    <mergeCell ref="A135:B135"/>
    <mergeCell ref="D137:E137"/>
    <mergeCell ref="A138:A139"/>
    <mergeCell ref="B138:B139"/>
    <mergeCell ref="A143:B143"/>
    <mergeCell ref="D146:E146"/>
    <mergeCell ref="A147:A148"/>
    <mergeCell ref="B147:B148"/>
    <mergeCell ref="A151:B151"/>
    <mergeCell ref="D131:E131"/>
    <mergeCell ref="A100:A101"/>
    <mergeCell ref="B100:B101"/>
    <mergeCell ref="A114:B114"/>
    <mergeCell ref="A116:H116"/>
    <mergeCell ref="A117:A118"/>
    <mergeCell ref="B117:B118"/>
    <mergeCell ref="A122:B122"/>
    <mergeCell ref="A124:H124"/>
    <mergeCell ref="A125:A126"/>
    <mergeCell ref="B125:B126"/>
    <mergeCell ref="A129:B129"/>
    <mergeCell ref="A99:H99"/>
    <mergeCell ref="A77:A78"/>
    <mergeCell ref="B77:B78"/>
    <mergeCell ref="A81:B81"/>
    <mergeCell ref="A83:H83"/>
    <mergeCell ref="A84:A85"/>
    <mergeCell ref="B84:B85"/>
    <mergeCell ref="A90:B90"/>
    <mergeCell ref="A92:H92"/>
    <mergeCell ref="A93:A94"/>
    <mergeCell ref="B93:B94"/>
    <mergeCell ref="A97:B97"/>
    <mergeCell ref="D76:E76"/>
    <mergeCell ref="A69:A70"/>
    <mergeCell ref="B69:B70"/>
    <mergeCell ref="A74:B74"/>
    <mergeCell ref="D68:E68"/>
    <mergeCell ref="A26:A27"/>
    <mergeCell ref="B26:B27"/>
    <mergeCell ref="A33:B33"/>
    <mergeCell ref="A35:H35"/>
    <mergeCell ref="A36:A37"/>
    <mergeCell ref="B36:B37"/>
    <mergeCell ref="A43:B43"/>
    <mergeCell ref="A62:H62"/>
    <mergeCell ref="A63:A64"/>
    <mergeCell ref="B63:B64"/>
    <mergeCell ref="A66:B66"/>
    <mergeCell ref="A45:H45"/>
    <mergeCell ref="A47:A48"/>
    <mergeCell ref="B47:B48"/>
    <mergeCell ref="A52:B52"/>
    <mergeCell ref="A54:H54"/>
    <mergeCell ref="A55:A56"/>
    <mergeCell ref="B55:B56"/>
    <mergeCell ref="A60:B60"/>
    <mergeCell ref="A1:H1"/>
    <mergeCell ref="A2:H2"/>
    <mergeCell ref="A3:H3"/>
    <mergeCell ref="A11:H11"/>
    <mergeCell ref="A12:A13"/>
    <mergeCell ref="B12:B13"/>
    <mergeCell ref="A5:H5"/>
    <mergeCell ref="A6:A7"/>
    <mergeCell ref="B6:B7"/>
    <mergeCell ref="A9:B9"/>
    <mergeCell ref="A25:H25"/>
    <mergeCell ref="A17:B17"/>
    <mergeCell ref="A19:H19"/>
    <mergeCell ref="A20:A21"/>
    <mergeCell ref="B20:B21"/>
    <mergeCell ref="A23:B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2016-12-20T08:55:32Z</dcterms:modified>
  <cp:category/>
  <cp:version/>
  <cp:contentType/>
  <cp:contentStatus/>
</cp:coreProperties>
</file>