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ajor Front" sheetId="1" r:id="rId1"/>
    <sheet name="Minor Front" sheetId="2" r:id="rId2"/>
    <sheet name="Major Minerals" sheetId="3" r:id="rId3"/>
    <sheet name="Minor Minerals" sheetId="4" r:id="rId4"/>
    <sheet name="Office Major" sheetId="5" r:id="rId5"/>
    <sheet name="Office Minor" sheetId="6" r:id="rId6"/>
    <sheet name="Distt.Major" sheetId="7" r:id="rId7"/>
    <sheet name="Distt.Minor" sheetId="8" r:id="rId8"/>
    <sheet name="Distt. Major Minerals" sheetId="13" r:id="rId9"/>
    <sheet name="Distt. Minor Minerals" sheetId="14" r:id="rId10"/>
    <sheet name="Categorywise" sheetId="9" r:id="rId11"/>
    <sheet name="Cerclewise  ML QL" sheetId="10" r:id="rId12"/>
    <sheet name="Distt. Lease" sheetId="11" r:id="rId13"/>
    <sheet name="Revenue Major Minor" sheetId="12" r:id="rId14"/>
  </sheets>
  <definedNames>
    <definedName name="_xlnm.Print_Area" localSheetId="9">'Distt. Minor Minerals'!$A$1:$H$627</definedName>
    <definedName name="_xlnm.Print_Area" localSheetId="6">Distt.Major!$A$1:$H$213</definedName>
    <definedName name="_xlnm.Print_Area" localSheetId="7">Distt.Minor!$A$1:$H$587</definedName>
    <definedName name="_xlnm.Print_Area" localSheetId="0">'Major Front'!$A$1:$H$32</definedName>
    <definedName name="_xlnm.Print_Area" localSheetId="2">'Major Minerals'!$A$1:$H$246</definedName>
    <definedName name="_xlnm.Print_Area" localSheetId="3">'Minor Minerals'!$A$1:$H$748</definedName>
    <definedName name="_xlnm.Print_Area" localSheetId="4">'Office Major'!$A$1:$H$257</definedName>
    <definedName name="_xlnm.Print_Area" localSheetId="5">'Office Minor'!$A$1:$H$809</definedName>
  </definedNames>
  <calcPr calcId="124519"/>
</workbook>
</file>

<file path=xl/calcChain.xml><?xml version="1.0" encoding="utf-8"?>
<calcChain xmlns="http://schemas.openxmlformats.org/spreadsheetml/2006/main">
  <c r="C8" i="10"/>
  <c r="C14" s="1"/>
  <c r="D8"/>
  <c r="E14"/>
  <c r="D9"/>
  <c r="C10"/>
  <c r="D10"/>
  <c r="C11"/>
  <c r="D11"/>
  <c r="C12"/>
  <c r="D12"/>
  <c r="C13"/>
  <c r="D13"/>
  <c r="D14"/>
  <c r="D16"/>
  <c r="D21" s="1"/>
  <c r="D18"/>
  <c r="D19"/>
  <c r="D20"/>
  <c r="C21"/>
  <c r="E21"/>
  <c r="C23"/>
  <c r="D23"/>
  <c r="C24"/>
  <c r="C28" s="1"/>
  <c r="D24"/>
  <c r="D25"/>
  <c r="D26"/>
  <c r="D28"/>
  <c r="E28"/>
  <c r="C30"/>
  <c r="C38" s="1"/>
  <c r="D30"/>
  <c r="D31"/>
  <c r="C32"/>
  <c r="D32"/>
  <c r="C33"/>
  <c r="D33"/>
  <c r="C34"/>
  <c r="D34"/>
  <c r="C35"/>
  <c r="D35"/>
  <c r="C36"/>
  <c r="D36"/>
  <c r="C37"/>
  <c r="D37"/>
  <c r="D38"/>
  <c r="E38"/>
  <c r="C40"/>
  <c r="D40"/>
  <c r="C41"/>
  <c r="D41"/>
  <c r="D42"/>
  <c r="D46" s="1"/>
  <c r="D43"/>
  <c r="D44"/>
  <c r="D45"/>
  <c r="C46"/>
  <c r="E46"/>
  <c r="D48"/>
  <c r="C49"/>
  <c r="D49"/>
  <c r="D54" s="1"/>
  <c r="C50"/>
  <c r="D50"/>
  <c r="C51"/>
  <c r="D51"/>
  <c r="C52"/>
  <c r="C54" s="1"/>
  <c r="D52"/>
  <c r="D53"/>
  <c r="E54"/>
  <c r="C56"/>
  <c r="D56"/>
  <c r="D60" s="1"/>
  <c r="D57"/>
  <c r="C58"/>
  <c r="C60" s="1"/>
  <c r="D58"/>
  <c r="C59"/>
  <c r="D59"/>
  <c r="E60"/>
  <c r="C63"/>
  <c r="D63"/>
  <c r="C64"/>
  <c r="C65" s="1"/>
  <c r="D64"/>
  <c r="D65"/>
  <c r="E65"/>
  <c r="C67"/>
  <c r="D67"/>
  <c r="D68"/>
  <c r="D69"/>
  <c r="D70"/>
  <c r="C71"/>
  <c r="D71"/>
  <c r="C72"/>
  <c r="D72"/>
  <c r="F445" i="4" l="1"/>
  <c r="F449"/>
  <c r="G449"/>
  <c r="H449"/>
  <c r="F440"/>
  <c r="C247" l="1"/>
  <c r="D38"/>
  <c r="E38"/>
  <c r="F38"/>
  <c r="G38"/>
  <c r="H38"/>
  <c r="C38"/>
  <c r="C183" i="8"/>
  <c r="D183"/>
  <c r="E183"/>
  <c r="F183"/>
  <c r="G183"/>
  <c r="H183"/>
  <c r="C184"/>
  <c r="D45" i="7"/>
  <c r="D9" i="13" s="1"/>
  <c r="D10" s="1"/>
  <c r="D212" s="1"/>
  <c r="E45" i="7"/>
  <c r="E9" i="13" s="1"/>
  <c r="E10" s="1"/>
  <c r="E212" s="1"/>
  <c r="F45" i="7"/>
  <c r="F9" i="13" s="1"/>
  <c r="F10" s="1"/>
  <c r="F212" s="1"/>
  <c r="G45" i="7"/>
  <c r="G9" i="13" s="1"/>
  <c r="G10" s="1"/>
  <c r="G212" s="1"/>
  <c r="H45" i="7"/>
  <c r="H9" i="13" s="1"/>
  <c r="H10" s="1"/>
  <c r="H212" s="1"/>
  <c r="C45" i="7"/>
  <c r="C9" i="13" s="1"/>
  <c r="C10" s="1"/>
  <c r="C212" s="1"/>
  <c r="D141" i="7"/>
  <c r="E141"/>
  <c r="F141"/>
  <c r="G141"/>
  <c r="H141"/>
  <c r="D136" i="3"/>
  <c r="E136"/>
  <c r="F136"/>
  <c r="G136"/>
  <c r="H136"/>
  <c r="F77" l="1"/>
  <c r="D8" l="1"/>
  <c r="D9" s="1"/>
  <c r="E8"/>
  <c r="E9" s="1"/>
  <c r="F8"/>
  <c r="F9" s="1"/>
  <c r="G8"/>
  <c r="G9" s="1"/>
  <c r="H8"/>
  <c r="C8"/>
  <c r="C9" s="1"/>
  <c r="D66" i="5"/>
  <c r="E66"/>
  <c r="F66"/>
  <c r="G66"/>
  <c r="H66"/>
  <c r="C66"/>
  <c r="H9" i="3"/>
  <c r="C221" l="1"/>
  <c r="E15" i="1"/>
  <c r="G15"/>
  <c r="H15"/>
  <c r="D15"/>
  <c r="D221" i="3"/>
  <c r="F221"/>
  <c r="H221"/>
  <c r="F15" i="1"/>
  <c r="G221" i="3"/>
  <c r="E221"/>
  <c r="C15" i="1"/>
  <c r="G80" i="8"/>
  <c r="G79"/>
  <c r="D191" i="14"/>
  <c r="D14" i="8"/>
  <c r="E14"/>
  <c r="F14"/>
  <c r="G14"/>
  <c r="G187" i="14" s="1"/>
  <c r="H14" i="8"/>
  <c r="C14"/>
  <c r="D298" i="14"/>
  <c r="E298"/>
  <c r="F298"/>
  <c r="G298"/>
  <c r="H298"/>
  <c r="C298"/>
  <c r="D275"/>
  <c r="E275"/>
  <c r="F275"/>
  <c r="G275"/>
  <c r="H275"/>
  <c r="C275"/>
  <c r="D370" i="4"/>
  <c r="E370"/>
  <c r="F370"/>
  <c r="G370"/>
  <c r="H370"/>
  <c r="C370"/>
  <c r="D369"/>
  <c r="E369"/>
  <c r="F369"/>
  <c r="G369"/>
  <c r="H369"/>
  <c r="C369"/>
  <c r="D368"/>
  <c r="E368"/>
  <c r="F368"/>
  <c r="G368"/>
  <c r="H368"/>
  <c r="C368"/>
  <c r="D367"/>
  <c r="E367"/>
  <c r="F367"/>
  <c r="G367"/>
  <c r="H367"/>
  <c r="C367"/>
  <c r="D366"/>
  <c r="E366"/>
  <c r="F366"/>
  <c r="G366"/>
  <c r="H366"/>
  <c r="C366"/>
  <c r="D365"/>
  <c r="E365"/>
  <c r="F365"/>
  <c r="G365"/>
  <c r="H365"/>
  <c r="C365"/>
  <c r="D364"/>
  <c r="E364"/>
  <c r="F364"/>
  <c r="G364"/>
  <c r="H364"/>
  <c r="C364"/>
  <c r="D363"/>
  <c r="E363"/>
  <c r="F363"/>
  <c r="G363"/>
  <c r="H363"/>
  <c r="C363"/>
  <c r="H362"/>
  <c r="D362"/>
  <c r="E362"/>
  <c r="F362"/>
  <c r="G362"/>
  <c r="C362"/>
  <c r="D361"/>
  <c r="E361"/>
  <c r="F361"/>
  <c r="G361"/>
  <c r="H361"/>
  <c r="C361"/>
  <c r="D360"/>
  <c r="E360"/>
  <c r="F360"/>
  <c r="G360"/>
  <c r="H360"/>
  <c r="C360"/>
  <c r="D359"/>
  <c r="E359"/>
  <c r="F359"/>
  <c r="G359"/>
  <c r="H359"/>
  <c r="C359"/>
  <c r="D358"/>
  <c r="E358"/>
  <c r="F358"/>
  <c r="G358"/>
  <c r="H358"/>
  <c r="C358"/>
  <c r="D357"/>
  <c r="E357"/>
  <c r="F357"/>
  <c r="G357"/>
  <c r="H357"/>
  <c r="C357"/>
  <c r="D356"/>
  <c r="E356"/>
  <c r="F356"/>
  <c r="G356"/>
  <c r="H356"/>
  <c r="C356"/>
  <c r="D355"/>
  <c r="E355"/>
  <c r="F355"/>
  <c r="G355"/>
  <c r="H355"/>
  <c r="C355"/>
  <c r="D354"/>
  <c r="E354"/>
  <c r="F354"/>
  <c r="G354"/>
  <c r="H354"/>
  <c r="C354"/>
  <c r="D353"/>
  <c r="E353"/>
  <c r="F353"/>
  <c r="G353"/>
  <c r="H353"/>
  <c r="C353"/>
  <c r="D352"/>
  <c r="E352"/>
  <c r="F352"/>
  <c r="G352"/>
  <c r="H352"/>
  <c r="C352"/>
  <c r="D351"/>
  <c r="E351"/>
  <c r="F351"/>
  <c r="G351"/>
  <c r="H351"/>
  <c r="C351"/>
  <c r="D350"/>
  <c r="E350"/>
  <c r="F350"/>
  <c r="G350"/>
  <c r="H350"/>
  <c r="C350"/>
  <c r="D349"/>
  <c r="E349"/>
  <c r="F349"/>
  <c r="G349"/>
  <c r="H349"/>
  <c r="C349"/>
  <c r="D348"/>
  <c r="E348"/>
  <c r="F348"/>
  <c r="G348"/>
  <c r="H348"/>
  <c r="C348"/>
  <c r="D347"/>
  <c r="E347"/>
  <c r="F347"/>
  <c r="G347"/>
  <c r="H347"/>
  <c r="C347"/>
  <c r="D346"/>
  <c r="E346"/>
  <c r="F346"/>
  <c r="G346"/>
  <c r="H346"/>
  <c r="C346"/>
  <c r="D345"/>
  <c r="E345"/>
  <c r="F345"/>
  <c r="G345"/>
  <c r="H345"/>
  <c r="C345"/>
  <c r="D344"/>
  <c r="E344"/>
  <c r="F344"/>
  <c r="G344"/>
  <c r="H344"/>
  <c r="C344"/>
  <c r="D343"/>
  <c r="E343"/>
  <c r="F343"/>
  <c r="G343"/>
  <c r="H343"/>
  <c r="C343"/>
  <c r="D342"/>
  <c r="E342"/>
  <c r="F342"/>
  <c r="G342"/>
  <c r="H342"/>
  <c r="C342"/>
  <c r="D341"/>
  <c r="E341"/>
  <c r="F341"/>
  <c r="G341"/>
  <c r="H341"/>
  <c r="C341"/>
  <c r="D340"/>
  <c r="E340"/>
  <c r="F340"/>
  <c r="G340"/>
  <c r="H340"/>
  <c r="C340"/>
  <c r="D339"/>
  <c r="E339"/>
  <c r="F339"/>
  <c r="G339"/>
  <c r="H339"/>
  <c r="C339"/>
  <c r="D338"/>
  <c r="E338"/>
  <c r="F338"/>
  <c r="G338"/>
  <c r="H338"/>
  <c r="C338"/>
  <c r="D337"/>
  <c r="E337"/>
  <c r="F337"/>
  <c r="G337"/>
  <c r="H337"/>
  <c r="C337"/>
  <c r="D336"/>
  <c r="E336"/>
  <c r="F336"/>
  <c r="G336"/>
  <c r="H336"/>
  <c r="C336"/>
  <c r="D335"/>
  <c r="E335"/>
  <c r="F335"/>
  <c r="G335"/>
  <c r="H335"/>
  <c r="C335"/>
  <c r="D334"/>
  <c r="E334"/>
  <c r="F334"/>
  <c r="G334"/>
  <c r="H334"/>
  <c r="C334"/>
  <c r="D333"/>
  <c r="E333"/>
  <c r="F333"/>
  <c r="G333"/>
  <c r="H333"/>
  <c r="C333"/>
  <c r="D332"/>
  <c r="E332"/>
  <c r="F332"/>
  <c r="G332"/>
  <c r="H332"/>
  <c r="C332"/>
  <c r="D331"/>
  <c r="E331"/>
  <c r="F331"/>
  <c r="G331"/>
  <c r="H331"/>
  <c r="C331"/>
  <c r="D330"/>
  <c r="E330"/>
  <c r="F330"/>
  <c r="G330"/>
  <c r="H330"/>
  <c r="C330"/>
  <c r="D329"/>
  <c r="E329"/>
  <c r="F329"/>
  <c r="G329"/>
  <c r="H329"/>
  <c r="C329"/>
  <c r="D328"/>
  <c r="E328"/>
  <c r="F328"/>
  <c r="G328"/>
  <c r="H328"/>
  <c r="C328"/>
  <c r="D327"/>
  <c r="E327"/>
  <c r="F327"/>
  <c r="G327"/>
  <c r="H327"/>
  <c r="C327"/>
  <c r="D326"/>
  <c r="E326"/>
  <c r="F326"/>
  <c r="G326"/>
  <c r="H326"/>
  <c r="C326"/>
  <c r="D325"/>
  <c r="E325"/>
  <c r="F325"/>
  <c r="G325"/>
  <c r="H325"/>
  <c r="C325"/>
  <c r="D157" i="8"/>
  <c r="D158"/>
  <c r="D159"/>
  <c r="D160"/>
  <c r="D161"/>
  <c r="D162"/>
  <c r="D163"/>
  <c r="D164"/>
  <c r="D165"/>
  <c r="D166"/>
  <c r="D167"/>
  <c r="D168"/>
  <c r="D169"/>
  <c r="D170"/>
  <c r="D171"/>
  <c r="D172"/>
  <c r="D173"/>
  <c r="F331" i="14"/>
  <c r="D483" i="8"/>
  <c r="E483"/>
  <c r="F483"/>
  <c r="G483"/>
  <c r="H483"/>
  <c r="C483"/>
  <c r="D274"/>
  <c r="E274"/>
  <c r="F274"/>
  <c r="G274"/>
  <c r="H274"/>
  <c r="C274"/>
  <c r="C489" i="14"/>
  <c r="D270" i="8"/>
  <c r="E270"/>
  <c r="F270"/>
  <c r="G270"/>
  <c r="H270"/>
  <c r="C270"/>
  <c r="D90"/>
  <c r="E90"/>
  <c r="F90"/>
  <c r="G90"/>
  <c r="H90"/>
  <c r="C90"/>
  <c r="F13"/>
  <c r="C371" i="4" l="1"/>
  <c r="G371"/>
  <c r="D272" i="8"/>
  <c r="E272"/>
  <c r="F272"/>
  <c r="G272"/>
  <c r="H272"/>
  <c r="C272"/>
  <c r="C486"/>
  <c r="C471" i="14" s="1"/>
  <c r="D486" i="8"/>
  <c r="D471" i="14" s="1"/>
  <c r="E486" i="8"/>
  <c r="E471" i="14" s="1"/>
  <c r="F486" i="8"/>
  <c r="F471" i="14" s="1"/>
  <c r="G486" i="8"/>
  <c r="G471" i="14" s="1"/>
  <c r="H486" i="8"/>
  <c r="H471" i="14" s="1"/>
  <c r="B486" i="8"/>
  <c r="C482"/>
  <c r="D482"/>
  <c r="E482"/>
  <c r="F482"/>
  <c r="G482"/>
  <c r="H482"/>
  <c r="D485" i="4"/>
  <c r="E485"/>
  <c r="F485"/>
  <c r="G485"/>
  <c r="H485"/>
  <c r="C485"/>
  <c r="C481" i="8"/>
  <c r="C75" i="14" s="1"/>
  <c r="D481" i="8"/>
  <c r="D75" i="14" s="1"/>
  <c r="E481" i="8"/>
  <c r="E75" i="14" s="1"/>
  <c r="F481" i="8"/>
  <c r="F75" i="14" s="1"/>
  <c r="G481" i="8"/>
  <c r="G75" i="14" s="1"/>
  <c r="H481" i="8"/>
  <c r="H75" i="14" s="1"/>
  <c r="B481" i="8"/>
  <c r="D23" i="7"/>
  <c r="E23"/>
  <c r="F23"/>
  <c r="G23"/>
  <c r="H23"/>
  <c r="C23"/>
  <c r="D90"/>
  <c r="D22" i="13" s="1"/>
  <c r="D23" s="1"/>
  <c r="D215" s="1"/>
  <c r="E90" i="7"/>
  <c r="E22" i="13" s="1"/>
  <c r="E23" s="1"/>
  <c r="E215" s="1"/>
  <c r="F90" i="7"/>
  <c r="F22" i="13" s="1"/>
  <c r="F23" s="1"/>
  <c r="F215" s="1"/>
  <c r="G90" i="7"/>
  <c r="G22" i="13" s="1"/>
  <c r="G23" s="1"/>
  <c r="G215" s="1"/>
  <c r="H90" i="7"/>
  <c r="H22" i="13" s="1"/>
  <c r="H23" s="1"/>
  <c r="H215" s="1"/>
  <c r="C90" i="7"/>
  <c r="C22" i="13" s="1"/>
  <c r="C23" s="1"/>
  <c r="C215" s="1"/>
  <c r="C22" i="7"/>
  <c r="B90"/>
  <c r="E239" i="5"/>
  <c r="D209" i="3"/>
  <c r="E209"/>
  <c r="F209"/>
  <c r="G209"/>
  <c r="H209"/>
  <c r="C209"/>
  <c r="H85" i="5"/>
  <c r="H239" s="1"/>
  <c r="G85"/>
  <c r="G78" i="7" s="1"/>
  <c r="G79" s="1"/>
  <c r="G200" i="13" s="1"/>
  <c r="F85" i="5"/>
  <c r="F239" s="1"/>
  <c r="E85"/>
  <c r="E78" i="7" s="1"/>
  <c r="E79" s="1"/>
  <c r="E199" s="1"/>
  <c r="D85" i="5"/>
  <c r="D239" s="1"/>
  <c r="C85"/>
  <c r="C78" i="7" s="1"/>
  <c r="C79" s="1"/>
  <c r="C199" s="1"/>
  <c r="D400" i="8"/>
  <c r="F326" i="14"/>
  <c r="F392" i="4"/>
  <c r="F163" i="8"/>
  <c r="H163"/>
  <c r="D147"/>
  <c r="E147"/>
  <c r="F147"/>
  <c r="G147"/>
  <c r="H147"/>
  <c r="C147"/>
  <c r="E531"/>
  <c r="F531"/>
  <c r="G531"/>
  <c r="D31"/>
  <c r="E31"/>
  <c r="F31"/>
  <c r="H31"/>
  <c r="D36" i="3"/>
  <c r="D37" s="1"/>
  <c r="D225" s="1"/>
  <c r="E36"/>
  <c r="E37" s="1"/>
  <c r="E225" s="1"/>
  <c r="F36"/>
  <c r="F18" i="1" s="1"/>
  <c r="G36" i="3"/>
  <c r="G37" s="1"/>
  <c r="G225" s="1"/>
  <c r="H36"/>
  <c r="H18" i="1" s="1"/>
  <c r="C36" i="3"/>
  <c r="C18" i="1" s="1"/>
  <c r="D212" i="4"/>
  <c r="E212"/>
  <c r="F212"/>
  <c r="G212"/>
  <c r="H212"/>
  <c r="C212"/>
  <c r="D101"/>
  <c r="E101"/>
  <c r="F101"/>
  <c r="G101"/>
  <c r="H101"/>
  <c r="C101"/>
  <c r="H78" i="7" l="1"/>
  <c r="H79" s="1"/>
  <c r="H199" s="1"/>
  <c r="F78"/>
  <c r="F79" s="1"/>
  <c r="F199" s="1"/>
  <c r="D78"/>
  <c r="D79" s="1"/>
  <c r="D199" s="1"/>
  <c r="C239" i="5"/>
  <c r="G239"/>
  <c r="C34" i="12" s="1"/>
  <c r="G199" i="7"/>
  <c r="H37" i="3"/>
  <c r="H225" s="1"/>
  <c r="D18" i="1"/>
  <c r="C37" i="3"/>
  <c r="C225" s="1"/>
  <c r="F37"/>
  <c r="F225" s="1"/>
  <c r="G18" i="1"/>
  <c r="E18"/>
  <c r="C535" i="8"/>
  <c r="C536"/>
  <c r="C537"/>
  <c r="C538"/>
  <c r="C539"/>
  <c r="C540"/>
  <c r="C541"/>
  <c r="C542"/>
  <c r="C543"/>
  <c r="H202" i="13"/>
  <c r="F202"/>
  <c r="E202"/>
  <c r="D202"/>
  <c r="C202"/>
  <c r="G16" i="7"/>
  <c r="G199" i="13" s="1"/>
  <c r="G202" s="1"/>
  <c r="G236" s="1"/>
  <c r="D190"/>
  <c r="E190"/>
  <c r="F190"/>
  <c r="G190"/>
  <c r="H190"/>
  <c r="C190"/>
  <c r="D189"/>
  <c r="E189"/>
  <c r="F189"/>
  <c r="G189"/>
  <c r="H189"/>
  <c r="C189"/>
  <c r="D49" i="7"/>
  <c r="D84" i="13" s="1"/>
  <c r="E49" i="7"/>
  <c r="E84" i="13" s="1"/>
  <c r="F49" i="7"/>
  <c r="G49"/>
  <c r="G84" i="13" s="1"/>
  <c r="H49" i="7"/>
  <c r="H84" i="13" s="1"/>
  <c r="C49" i="7"/>
  <c r="C84" i="13" s="1"/>
  <c r="D48" i="7"/>
  <c r="D76" i="13" s="1"/>
  <c r="E48" i="7"/>
  <c r="E76" i="13" s="1"/>
  <c r="F48" i="7"/>
  <c r="G48"/>
  <c r="G76" i="13" s="1"/>
  <c r="H48" i="7"/>
  <c r="H76" i="13" s="1"/>
  <c r="C48" i="7"/>
  <c r="C76" i="13" s="1"/>
  <c r="G407" i="8"/>
  <c r="G20"/>
  <c r="D13"/>
  <c r="E13"/>
  <c r="G13"/>
  <c r="H13"/>
  <c r="C13"/>
  <c r="A17"/>
  <c r="A11"/>
  <c r="E12"/>
  <c r="F12"/>
  <c r="G12"/>
  <c r="H12"/>
  <c r="D14" i="7"/>
  <c r="E14"/>
  <c r="F14"/>
  <c r="G14"/>
  <c r="H14"/>
  <c r="C14"/>
  <c r="D11"/>
  <c r="E11"/>
  <c r="F11"/>
  <c r="G11"/>
  <c r="H11"/>
  <c r="C11"/>
  <c r="A28" i="6"/>
  <c r="F84" i="13" l="1"/>
  <c r="F76"/>
  <c r="D42" i="3"/>
  <c r="D43" s="1"/>
  <c r="E42"/>
  <c r="E43" s="1"/>
  <c r="E226" s="1"/>
  <c r="F42"/>
  <c r="F43" s="1"/>
  <c r="G42"/>
  <c r="G43" s="1"/>
  <c r="G226" s="1"/>
  <c r="H42"/>
  <c r="H43" s="1"/>
  <c r="C42"/>
  <c r="C43" s="1"/>
  <c r="C226" s="1"/>
  <c r="D23"/>
  <c r="D24" s="1"/>
  <c r="E23"/>
  <c r="E24" s="1"/>
  <c r="E223" s="1"/>
  <c r="F23"/>
  <c r="F24" s="1"/>
  <c r="G23"/>
  <c r="G24" s="1"/>
  <c r="G223" s="1"/>
  <c r="H23"/>
  <c r="H24" s="1"/>
  <c r="C23"/>
  <c r="C24" s="1"/>
  <c r="C223" s="1"/>
  <c r="C9" i="7"/>
  <c r="D9"/>
  <c r="E9"/>
  <c r="F9"/>
  <c r="G9"/>
  <c r="H9"/>
  <c r="C10"/>
  <c r="C28" i="13" s="1"/>
  <c r="C29" s="1"/>
  <c r="C216" s="1"/>
  <c r="D10" i="7"/>
  <c r="D28" i="13" s="1"/>
  <c r="D29" s="1"/>
  <c r="E10" i="7"/>
  <c r="E28" i="13" s="1"/>
  <c r="E29" s="1"/>
  <c r="E216" s="1"/>
  <c r="F10" i="7"/>
  <c r="F28" i="13" s="1"/>
  <c r="F29" s="1"/>
  <c r="F216" s="1"/>
  <c r="G10" i="7"/>
  <c r="G28" i="13" s="1"/>
  <c r="G29" s="1"/>
  <c r="G216" s="1"/>
  <c r="H10" i="7"/>
  <c r="H28" i="13" s="1"/>
  <c r="H29" s="1"/>
  <c r="H216" s="1"/>
  <c r="B10" i="7"/>
  <c r="B9"/>
  <c r="B49"/>
  <c r="B48"/>
  <c r="G133" i="8"/>
  <c r="C138" i="6"/>
  <c r="C171"/>
  <c r="D145" i="8"/>
  <c r="C145"/>
  <c r="D331" i="14"/>
  <c r="E331"/>
  <c r="G331"/>
  <c r="H331"/>
  <c r="C400" i="8"/>
  <c r="C331" i="14" s="1"/>
  <c r="D402" i="4"/>
  <c r="E402"/>
  <c r="F402"/>
  <c r="G402"/>
  <c r="H402"/>
  <c r="C402"/>
  <c r="D159"/>
  <c r="E159"/>
  <c r="F159"/>
  <c r="G159"/>
  <c r="H159"/>
  <c r="H16" i="1" l="1"/>
  <c r="H223" i="3"/>
  <c r="D16" i="1"/>
  <c r="D223" i="3"/>
  <c r="F17" i="1"/>
  <c r="F226" i="3"/>
  <c r="F16" i="13"/>
  <c r="F17" s="1"/>
  <c r="F214" s="1"/>
  <c r="G16"/>
  <c r="G17" s="1"/>
  <c r="G214" s="1"/>
  <c r="C16"/>
  <c r="C17" s="1"/>
  <c r="C214" s="1"/>
  <c r="F223" i="3"/>
  <c r="H226"/>
  <c r="D226"/>
  <c r="E16" i="13"/>
  <c r="E17" s="1"/>
  <c r="E214" s="1"/>
  <c r="H16"/>
  <c r="H17" s="1"/>
  <c r="H214" s="1"/>
  <c r="D16"/>
  <c r="D17" s="1"/>
  <c r="D214" s="1"/>
  <c r="D216"/>
  <c r="G17" i="1"/>
  <c r="E17"/>
  <c r="D17"/>
  <c r="H17"/>
  <c r="C17"/>
  <c r="G16"/>
  <c r="E16"/>
  <c r="F16"/>
  <c r="C16"/>
  <c r="D441" i="8"/>
  <c r="D16" i="14" s="1"/>
  <c r="E441" i="8"/>
  <c r="E16" i="14" s="1"/>
  <c r="F441" i="8"/>
  <c r="G441"/>
  <c r="G16" i="14" s="1"/>
  <c r="H441" i="8"/>
  <c r="H16" i="14" s="1"/>
  <c r="C441" i="8"/>
  <c r="C16" i="14" s="1"/>
  <c r="D17" i="4"/>
  <c r="E17"/>
  <c r="F17"/>
  <c r="G17"/>
  <c r="H17"/>
  <c r="C17"/>
  <c r="G182" i="5"/>
  <c r="G540" i="6"/>
  <c r="C418" i="8"/>
  <c r="C100" i="14" s="1"/>
  <c r="D418" i="8"/>
  <c r="D100" i="14" s="1"/>
  <c r="E418" i="8"/>
  <c r="E100" i="14" s="1"/>
  <c r="F418" i="8"/>
  <c r="G418"/>
  <c r="G100" i="14" s="1"/>
  <c r="H418" i="8"/>
  <c r="H100" i="14" s="1"/>
  <c r="B418" i="8"/>
  <c r="C424"/>
  <c r="C345" i="14" s="1"/>
  <c r="D424" i="8"/>
  <c r="D345" i="14" s="1"/>
  <c r="E424" i="8"/>
  <c r="E345" i="14" s="1"/>
  <c r="F424" i="8"/>
  <c r="G424"/>
  <c r="G345" i="14" s="1"/>
  <c r="H424" i="8"/>
  <c r="H345" i="14" s="1"/>
  <c r="B424" i="8"/>
  <c r="D415" i="4"/>
  <c r="E415"/>
  <c r="F415"/>
  <c r="G415"/>
  <c r="H415"/>
  <c r="C415"/>
  <c r="D182" i="5"/>
  <c r="E182"/>
  <c r="F182"/>
  <c r="H182"/>
  <c r="C182"/>
  <c r="C211" i="3"/>
  <c r="G208"/>
  <c r="G211" s="1"/>
  <c r="H211"/>
  <c r="F211"/>
  <c r="E211"/>
  <c r="D211"/>
  <c r="C471" i="6"/>
  <c r="D471"/>
  <c r="E471"/>
  <c r="F471"/>
  <c r="G471"/>
  <c r="H471"/>
  <c r="D387" i="8"/>
  <c r="D405" i="14" s="1"/>
  <c r="E387" i="8"/>
  <c r="E405" i="14" s="1"/>
  <c r="F387" i="8"/>
  <c r="G387"/>
  <c r="G405" i="14" s="1"/>
  <c r="H387" i="8"/>
  <c r="H405" i="14" s="1"/>
  <c r="C387" i="8"/>
  <c r="C405" i="14" s="1"/>
  <c r="D480" i="4"/>
  <c r="E480"/>
  <c r="F480"/>
  <c r="G480"/>
  <c r="H480"/>
  <c r="C480"/>
  <c r="D394"/>
  <c r="E394"/>
  <c r="F394"/>
  <c r="G394"/>
  <c r="H394"/>
  <c r="C394"/>
  <c r="D191" i="3"/>
  <c r="E191"/>
  <c r="F191"/>
  <c r="G191"/>
  <c r="H191"/>
  <c r="C191"/>
  <c r="D160"/>
  <c r="E160"/>
  <c r="F160"/>
  <c r="G160"/>
  <c r="H160"/>
  <c r="C160"/>
  <c r="C204" i="5"/>
  <c r="D204"/>
  <c r="E204"/>
  <c r="F204"/>
  <c r="G204"/>
  <c r="H204"/>
  <c r="H17" i="8"/>
  <c r="G17"/>
  <c r="F17"/>
  <c r="E17"/>
  <c r="D17"/>
  <c r="C17"/>
  <c r="D377" i="4"/>
  <c r="E377"/>
  <c r="F377"/>
  <c r="G377"/>
  <c r="H377"/>
  <c r="C378"/>
  <c r="C379"/>
  <c r="C377"/>
  <c r="D526" i="8"/>
  <c r="D47" i="14" s="1"/>
  <c r="E526" i="8"/>
  <c r="E47" i="14" s="1"/>
  <c r="F526" i="8"/>
  <c r="G526"/>
  <c r="G47" i="14" s="1"/>
  <c r="H526" i="8"/>
  <c r="H47" i="14" s="1"/>
  <c r="C526" i="8"/>
  <c r="C47" i="14" s="1"/>
  <c r="D52" i="4"/>
  <c r="E52"/>
  <c r="F52"/>
  <c r="G52"/>
  <c r="H52"/>
  <c r="C52"/>
  <c r="D554"/>
  <c r="E554"/>
  <c r="F554"/>
  <c r="G554"/>
  <c r="H554"/>
  <c r="C554"/>
  <c r="D131"/>
  <c r="E131"/>
  <c r="F131"/>
  <c r="G131"/>
  <c r="H131"/>
  <c r="C131"/>
  <c r="D276" i="8"/>
  <c r="E276"/>
  <c r="F276"/>
  <c r="G276"/>
  <c r="H276"/>
  <c r="F405" i="14" l="1"/>
  <c r="F47"/>
  <c r="F345"/>
  <c r="F100"/>
  <c r="F16"/>
  <c r="C245" i="3"/>
  <c r="C31" i="1" s="1"/>
  <c r="D245" i="3"/>
  <c r="D31" i="1" s="1"/>
  <c r="H245" i="3"/>
  <c r="H31" i="1" s="1"/>
  <c r="F245" i="3"/>
  <c r="F31" i="1" s="1"/>
  <c r="E245" i="3"/>
  <c r="E31" i="1" s="1"/>
  <c r="G245" i="3"/>
  <c r="G31" i="1" s="1"/>
  <c r="H195" i="8"/>
  <c r="H329" i="14" s="1"/>
  <c r="D195" i="8"/>
  <c r="D329" i="14" s="1"/>
  <c r="E195" i="8"/>
  <c r="E329" i="14" s="1"/>
  <c r="F195" i="8"/>
  <c r="G195"/>
  <c r="G329" i="14" s="1"/>
  <c r="C195" i="8"/>
  <c r="C329" i="14" s="1"/>
  <c r="D397" i="4"/>
  <c r="E397"/>
  <c r="F397"/>
  <c r="G397"/>
  <c r="H397"/>
  <c r="C397"/>
  <c r="F329" i="14" l="1"/>
  <c r="C50" i="6"/>
  <c r="H50"/>
  <c r="D578" i="4" l="1"/>
  <c r="E578"/>
  <c r="F578"/>
  <c r="G578"/>
  <c r="H578"/>
  <c r="H91" i="6" l="1"/>
  <c r="G91"/>
  <c r="F91"/>
  <c r="E91"/>
  <c r="D91"/>
  <c r="C91"/>
  <c r="D85" i="3"/>
  <c r="E85"/>
  <c r="F85"/>
  <c r="G85"/>
  <c r="H85"/>
  <c r="C85"/>
  <c r="D77"/>
  <c r="E77"/>
  <c r="G77"/>
  <c r="H77"/>
  <c r="C77"/>
  <c r="D535" i="8" l="1"/>
  <c r="D280"/>
  <c r="E280"/>
  <c r="F280"/>
  <c r="H280"/>
  <c r="D268"/>
  <c r="E268"/>
  <c r="F268"/>
  <c r="H268"/>
  <c r="D9" i="4"/>
  <c r="E9"/>
  <c r="F9"/>
  <c r="G9"/>
  <c r="H9"/>
  <c r="C9"/>
  <c r="D546"/>
  <c r="E546"/>
  <c r="F546"/>
  <c r="G546"/>
  <c r="H546"/>
  <c r="C546"/>
  <c r="D85"/>
  <c r="E85"/>
  <c r="F85"/>
  <c r="G85"/>
  <c r="H85"/>
  <c r="C85"/>
  <c r="D670" i="6"/>
  <c r="E670"/>
  <c r="F670"/>
  <c r="G670"/>
  <c r="H670"/>
  <c r="C670"/>
  <c r="D489" i="4"/>
  <c r="E489"/>
  <c r="F489"/>
  <c r="G489"/>
  <c r="H489"/>
  <c r="C489"/>
  <c r="D8"/>
  <c r="E8"/>
  <c r="F8"/>
  <c r="G8"/>
  <c r="H8"/>
  <c r="C8"/>
  <c r="D204"/>
  <c r="E204"/>
  <c r="F204"/>
  <c r="G204"/>
  <c r="H204"/>
  <c r="C204"/>
  <c r="D424"/>
  <c r="E424"/>
  <c r="F424"/>
  <c r="G424"/>
  <c r="H424"/>
  <c r="C424"/>
  <c r="C97" i="5"/>
  <c r="D97"/>
  <c r="E97"/>
  <c r="F97"/>
  <c r="G97"/>
  <c r="H97"/>
  <c r="D113" i="4"/>
  <c r="E113"/>
  <c r="F113"/>
  <c r="G113"/>
  <c r="H113"/>
  <c r="C113"/>
  <c r="D101" i="3" l="1"/>
  <c r="E101"/>
  <c r="F101"/>
  <c r="G101"/>
  <c r="H101"/>
  <c r="D100"/>
  <c r="E100"/>
  <c r="F100"/>
  <c r="G100"/>
  <c r="H100"/>
  <c r="D99"/>
  <c r="E99"/>
  <c r="F99"/>
  <c r="G99"/>
  <c r="H99"/>
  <c r="F134"/>
  <c r="E134" l="1"/>
  <c r="D116" i="14" l="1"/>
  <c r="E116"/>
  <c r="F116"/>
  <c r="G116"/>
  <c r="H116"/>
  <c r="C116"/>
  <c r="D405" i="8"/>
  <c r="E405"/>
  <c r="F405"/>
  <c r="G405"/>
  <c r="H405"/>
  <c r="C405"/>
  <c r="D128" i="4"/>
  <c r="E128"/>
  <c r="F128"/>
  <c r="G128"/>
  <c r="H128"/>
  <c r="C128"/>
  <c r="D410" i="14"/>
  <c r="E410"/>
  <c r="G410"/>
  <c r="H410"/>
  <c r="C410"/>
  <c r="D81" i="4"/>
  <c r="E81"/>
  <c r="F81"/>
  <c r="G81"/>
  <c r="H81"/>
  <c r="C81"/>
  <c r="D240" i="14"/>
  <c r="E158" i="8"/>
  <c r="E240" i="14" s="1"/>
  <c r="F158" i="8"/>
  <c r="G158"/>
  <c r="G240" i="14" s="1"/>
  <c r="H158" i="8"/>
  <c r="H240" i="14" s="1"/>
  <c r="C158" i="8"/>
  <c r="C240" i="14" s="1"/>
  <c r="G518"/>
  <c r="D284"/>
  <c r="E284"/>
  <c r="F284"/>
  <c r="G284"/>
  <c r="H284"/>
  <c r="C284"/>
  <c r="G556"/>
  <c r="D401"/>
  <c r="E172" i="8"/>
  <c r="E401" i="14" s="1"/>
  <c r="F172" i="8"/>
  <c r="G172"/>
  <c r="G401" i="14" s="1"/>
  <c r="H172" i="8"/>
  <c r="H401" i="14" s="1"/>
  <c r="C172" i="8"/>
  <c r="C401" i="14" s="1"/>
  <c r="D69"/>
  <c r="E170" i="8"/>
  <c r="E69" i="14" s="1"/>
  <c r="F170" i="8"/>
  <c r="G170"/>
  <c r="G69" i="14" s="1"/>
  <c r="H170" i="8"/>
  <c r="H69" i="14" s="1"/>
  <c r="C170" i="8"/>
  <c r="C69" i="14" s="1"/>
  <c r="D356"/>
  <c r="E171" i="8"/>
  <c r="E356" i="14" s="1"/>
  <c r="F171" i="8"/>
  <c r="G171"/>
  <c r="G356" i="14" s="1"/>
  <c r="H171" i="8"/>
  <c r="H356" i="14" s="1"/>
  <c r="C171" i="8"/>
  <c r="C356" i="14" s="1"/>
  <c r="D368"/>
  <c r="E159" i="8"/>
  <c r="E368" i="14" s="1"/>
  <c r="F159" i="8"/>
  <c r="G159"/>
  <c r="G368" i="14" s="1"/>
  <c r="H159" i="8"/>
  <c r="H368" i="14" s="1"/>
  <c r="C159" i="8"/>
  <c r="C368" i="14" s="1"/>
  <c r="D146"/>
  <c r="E167" i="8"/>
  <c r="E146" i="14" s="1"/>
  <c r="F167" i="8"/>
  <c r="G167"/>
  <c r="G146" i="14" s="1"/>
  <c r="H167" i="8"/>
  <c r="H146" i="14" s="1"/>
  <c r="C167" i="8"/>
  <c r="C146" i="14" s="1"/>
  <c r="D255"/>
  <c r="E168" i="8"/>
  <c r="E255" i="14" s="1"/>
  <c r="F168" i="8"/>
  <c r="G168"/>
  <c r="G255" i="14" s="1"/>
  <c r="H168" i="8"/>
  <c r="H255" i="14" s="1"/>
  <c r="C168" i="8"/>
  <c r="C255" i="14" s="1"/>
  <c r="H157" i="8"/>
  <c r="H195" i="14" s="1"/>
  <c r="G195"/>
  <c r="F157" i="8"/>
  <c r="E157"/>
  <c r="E195" i="14" s="1"/>
  <c r="D195"/>
  <c r="C157" i="8"/>
  <c r="C195" i="14" s="1"/>
  <c r="D155" i="8"/>
  <c r="D225" i="14" s="1"/>
  <c r="E155" i="8"/>
  <c r="E225" i="14" s="1"/>
  <c r="F155" i="8"/>
  <c r="G155"/>
  <c r="G225" i="14" s="1"/>
  <c r="H155" i="8"/>
  <c r="H225" i="14" s="1"/>
  <c r="C155" i="8"/>
  <c r="C225" i="14" s="1"/>
  <c r="D89"/>
  <c r="E162" i="8"/>
  <c r="E89" i="14" s="1"/>
  <c r="F162" i="8"/>
  <c r="G162"/>
  <c r="G89" i="14" s="1"/>
  <c r="H162" i="8"/>
  <c r="H89" i="14" s="1"/>
  <c r="C162" i="8"/>
  <c r="C89" i="14" s="1"/>
  <c r="D439"/>
  <c r="E160" i="8"/>
  <c r="E439" i="14" s="1"/>
  <c r="F160" i="8"/>
  <c r="G160"/>
  <c r="G439" i="14" s="1"/>
  <c r="H160" i="8"/>
  <c r="H439" i="14" s="1"/>
  <c r="D35"/>
  <c r="E161" i="8"/>
  <c r="E35" i="14" s="1"/>
  <c r="F161" i="8"/>
  <c r="G161"/>
  <c r="G35" i="14" s="1"/>
  <c r="H161" i="8"/>
  <c r="H35" i="14" s="1"/>
  <c r="D328"/>
  <c r="E163" i="8"/>
  <c r="F328" i="14"/>
  <c r="G328"/>
  <c r="H328"/>
  <c r="D503"/>
  <c r="E164" i="8"/>
  <c r="E503" i="14" s="1"/>
  <c r="F164" i="8"/>
  <c r="G164"/>
  <c r="G503" i="14" s="1"/>
  <c r="H164" i="8"/>
  <c r="H503" i="14" s="1"/>
  <c r="E165" i="8"/>
  <c r="F165"/>
  <c r="G165"/>
  <c r="H165"/>
  <c r="E166"/>
  <c r="F166"/>
  <c r="G166"/>
  <c r="H166"/>
  <c r="D464" i="14"/>
  <c r="E169" i="8"/>
  <c r="E464" i="14" s="1"/>
  <c r="F169" i="8"/>
  <c r="G169"/>
  <c r="G464" i="14" s="1"/>
  <c r="H169" i="8"/>
  <c r="H464" i="14" s="1"/>
  <c r="D112"/>
  <c r="E173" i="8"/>
  <c r="E112" i="14" s="1"/>
  <c r="F173" i="8"/>
  <c r="G173"/>
  <c r="G112" i="14" s="1"/>
  <c r="H173" i="8"/>
  <c r="H112" i="14" s="1"/>
  <c r="C160" i="8"/>
  <c r="C439" i="14" s="1"/>
  <c r="C161" i="8"/>
  <c r="C35" i="14" s="1"/>
  <c r="C163" i="8"/>
  <c r="C328" i="14" s="1"/>
  <c r="C164" i="8"/>
  <c r="C503" i="14" s="1"/>
  <c r="C165" i="8"/>
  <c r="C166"/>
  <c r="C169"/>
  <c r="C464" i="14" s="1"/>
  <c r="C173" i="8"/>
  <c r="C112" i="14" s="1"/>
  <c r="D194"/>
  <c r="E194"/>
  <c r="F194"/>
  <c r="G194"/>
  <c r="H194"/>
  <c r="C194"/>
  <c r="E438"/>
  <c r="D144" i="8"/>
  <c r="D224" i="14" s="1"/>
  <c r="E144" i="8"/>
  <c r="E224" i="14" s="1"/>
  <c r="F144" i="8"/>
  <c r="F224" i="14" s="1"/>
  <c r="G144" i="8"/>
  <c r="G224" i="14" s="1"/>
  <c r="H144" i="8"/>
  <c r="H224" i="14" s="1"/>
  <c r="C144" i="8"/>
  <c r="C224" i="14" s="1"/>
  <c r="C438"/>
  <c r="D194" i="6"/>
  <c r="E194"/>
  <c r="F194"/>
  <c r="G194"/>
  <c r="H194"/>
  <c r="C194"/>
  <c r="D148" i="8"/>
  <c r="E148"/>
  <c r="F148"/>
  <c r="G517" i="14"/>
  <c r="H148" i="8"/>
  <c r="D149"/>
  <c r="E149"/>
  <c r="F149"/>
  <c r="G555" i="14"/>
  <c r="H149" i="8"/>
  <c r="C149"/>
  <c r="C148"/>
  <c r="G438" i="14"/>
  <c r="D142" i="8"/>
  <c r="D254" i="14" s="1"/>
  <c r="E142" i="8"/>
  <c r="E254" i="14" s="1"/>
  <c r="F142" i="8"/>
  <c r="F254" i="14" s="1"/>
  <c r="G142" i="8"/>
  <c r="G254" i="14" s="1"/>
  <c r="H142" i="8"/>
  <c r="H254" i="14" s="1"/>
  <c r="D143" i="8"/>
  <c r="D478" i="14" s="1"/>
  <c r="E143" i="8"/>
  <c r="E478" i="14" s="1"/>
  <c r="F143" i="8"/>
  <c r="F478" i="14" s="1"/>
  <c r="G143" i="8"/>
  <c r="G478" i="14" s="1"/>
  <c r="H143" i="8"/>
  <c r="H478" i="14" s="1"/>
  <c r="D146" i="8"/>
  <c r="D463" i="14" s="1"/>
  <c r="E146" i="8"/>
  <c r="E463" i="14" s="1"/>
  <c r="F146" i="8"/>
  <c r="F463" i="14" s="1"/>
  <c r="G146" i="8"/>
  <c r="G463" i="14" s="1"/>
  <c r="H146" i="8"/>
  <c r="H463" i="14" s="1"/>
  <c r="D355"/>
  <c r="E355"/>
  <c r="F355"/>
  <c r="G355"/>
  <c r="H355"/>
  <c r="C142" i="8"/>
  <c r="C254" i="14" s="1"/>
  <c r="C143" i="8"/>
  <c r="C478" i="14" s="1"/>
  <c r="C146" i="8"/>
  <c r="C463" i="14" s="1"/>
  <c r="C355"/>
  <c r="C367" i="8"/>
  <c r="C243" i="14" s="1"/>
  <c r="D367" i="8"/>
  <c r="D243" i="14" s="1"/>
  <c r="E367" i="8"/>
  <c r="E243" i="14" s="1"/>
  <c r="F367" i="8"/>
  <c r="G367"/>
  <c r="G243" i="14" s="1"/>
  <c r="H367" i="8"/>
  <c r="H243" i="14" s="1"/>
  <c r="C205"/>
  <c r="D205"/>
  <c r="E205"/>
  <c r="F205"/>
  <c r="G370" i="8"/>
  <c r="G205" i="14" s="1"/>
  <c r="H205"/>
  <c r="D296"/>
  <c r="E296"/>
  <c r="F296"/>
  <c r="G296"/>
  <c r="H296"/>
  <c r="C296"/>
  <c r="D445"/>
  <c r="E445"/>
  <c r="F445"/>
  <c r="G445"/>
  <c r="H445"/>
  <c r="C445"/>
  <c r="G531"/>
  <c r="G569"/>
  <c r="D283"/>
  <c r="E283"/>
  <c r="F283"/>
  <c r="G283"/>
  <c r="H283"/>
  <c r="C283"/>
  <c r="D438"/>
  <c r="F438"/>
  <c r="H438"/>
  <c r="G186" i="8"/>
  <c r="G94"/>
  <c r="G514" i="14" s="1"/>
  <c r="G95" i="8"/>
  <c r="G552" i="14" s="1"/>
  <c r="D91" i="8"/>
  <c r="D32" i="14" s="1"/>
  <c r="E91" i="8"/>
  <c r="E32" i="14" s="1"/>
  <c r="F91" i="8"/>
  <c r="G91"/>
  <c r="G32" i="14" s="1"/>
  <c r="H91" i="8"/>
  <c r="H32" i="14" s="1"/>
  <c r="C91" i="8"/>
  <c r="C32" i="14" s="1"/>
  <c r="D86" i="8"/>
  <c r="D280" i="14" s="1"/>
  <c r="E86" i="8"/>
  <c r="E280" i="14" s="1"/>
  <c r="F86" i="8"/>
  <c r="G86"/>
  <c r="G280" i="14" s="1"/>
  <c r="H86" i="8"/>
  <c r="H280" i="14" s="1"/>
  <c r="C86" i="8"/>
  <c r="C280" i="14" s="1"/>
  <c r="D87" i="8"/>
  <c r="D436" i="14" s="1"/>
  <c r="E87" i="8"/>
  <c r="E436" i="14" s="1"/>
  <c r="F87" i="8"/>
  <c r="G87"/>
  <c r="G436" i="14" s="1"/>
  <c r="H87" i="8"/>
  <c r="H436" i="14" s="1"/>
  <c r="D88" i="8"/>
  <c r="D83" i="14" s="1"/>
  <c r="E88" i="8"/>
  <c r="E83" i="14" s="1"/>
  <c r="F88" i="8"/>
  <c r="G88"/>
  <c r="G83" i="14" s="1"/>
  <c r="H88" i="8"/>
  <c r="H83" i="14" s="1"/>
  <c r="D89" i="8"/>
  <c r="D319" i="14" s="1"/>
  <c r="E89" i="8"/>
  <c r="E319" i="14" s="1"/>
  <c r="F89" i="8"/>
  <c r="G89"/>
  <c r="G319" i="14" s="1"/>
  <c r="H89" i="8"/>
  <c r="H319" i="14" s="1"/>
  <c r="D461"/>
  <c r="E461"/>
  <c r="G461"/>
  <c r="H461"/>
  <c r="D92" i="8"/>
  <c r="D353" i="14" s="1"/>
  <c r="E92" i="8"/>
  <c r="E353" i="14" s="1"/>
  <c r="F92" i="8"/>
  <c r="G92"/>
  <c r="G353" i="14" s="1"/>
  <c r="H92" i="8"/>
  <c r="H353" i="14" s="1"/>
  <c r="D93" i="8"/>
  <c r="D124" i="14" s="1"/>
  <c r="E93" i="8"/>
  <c r="E124" i="14" s="1"/>
  <c r="F93" i="8"/>
  <c r="G93"/>
  <c r="G124" i="14" s="1"/>
  <c r="H93" i="8"/>
  <c r="H124" i="14" s="1"/>
  <c r="C87" i="8"/>
  <c r="C436" i="14" s="1"/>
  <c r="C88" i="8"/>
  <c r="C83" i="14" s="1"/>
  <c r="C89" i="8"/>
  <c r="C319" i="14" s="1"/>
  <c r="C461"/>
  <c r="C92" i="8"/>
  <c r="C353" i="14" s="1"/>
  <c r="C93" i="8"/>
  <c r="C124" i="14" s="1"/>
  <c r="G42"/>
  <c r="D289"/>
  <c r="E289"/>
  <c r="F289"/>
  <c r="G289"/>
  <c r="H289"/>
  <c r="C291"/>
  <c r="C289"/>
  <c r="G562"/>
  <c r="G510"/>
  <c r="D276"/>
  <c r="E276"/>
  <c r="F276"/>
  <c r="G276"/>
  <c r="H276"/>
  <c r="C276"/>
  <c r="G30"/>
  <c r="D466"/>
  <c r="E466"/>
  <c r="F466"/>
  <c r="G466"/>
  <c r="H466"/>
  <c r="C466"/>
  <c r="D277" i="8"/>
  <c r="D98" i="14" s="1"/>
  <c r="E277" i="8"/>
  <c r="E98" i="14" s="1"/>
  <c r="F277" i="8"/>
  <c r="G277"/>
  <c r="G98" i="14" s="1"/>
  <c r="H277" i="8"/>
  <c r="H98" i="14" s="1"/>
  <c r="C277" i="8"/>
  <c r="C98" i="14" s="1"/>
  <c r="D271" i="8"/>
  <c r="E271"/>
  <c r="F271"/>
  <c r="G271"/>
  <c r="H271"/>
  <c r="C271"/>
  <c r="D275"/>
  <c r="D391" i="14" s="1"/>
  <c r="E275" i="8"/>
  <c r="E391" i="14" s="1"/>
  <c r="F275" i="8"/>
  <c r="G275"/>
  <c r="G391" i="14" s="1"/>
  <c r="H275" i="8"/>
  <c r="H391" i="14" s="1"/>
  <c r="C275" i="8"/>
  <c r="C391" i="14" s="1"/>
  <c r="D403"/>
  <c r="E403"/>
  <c r="F403"/>
  <c r="G403"/>
  <c r="H403"/>
  <c r="C403"/>
  <c r="D113"/>
  <c r="E113"/>
  <c r="F113"/>
  <c r="G113"/>
  <c r="H113"/>
  <c r="C113"/>
  <c r="D273" i="8"/>
  <c r="E273"/>
  <c r="F273"/>
  <c r="G273"/>
  <c r="H273"/>
  <c r="C273"/>
  <c r="D266"/>
  <c r="D56" i="14" s="1"/>
  <c r="E266" i="8"/>
  <c r="E56" i="14" s="1"/>
  <c r="F266" i="8"/>
  <c r="G266"/>
  <c r="G56" i="14" s="1"/>
  <c r="H266" i="8"/>
  <c r="H56" i="14" s="1"/>
  <c r="C266" i="8"/>
  <c r="C56" i="14" s="1"/>
  <c r="D265" i="8"/>
  <c r="D226" i="14" s="1"/>
  <c r="E265" i="8"/>
  <c r="E226" i="14" s="1"/>
  <c r="F265" i="8"/>
  <c r="G265"/>
  <c r="G226" i="14" s="1"/>
  <c r="H265" i="8"/>
  <c r="H226" i="14" s="1"/>
  <c r="C265" i="8"/>
  <c r="C226" i="14" s="1"/>
  <c r="D264" i="8"/>
  <c r="D259" i="14" s="1"/>
  <c r="E264" i="8"/>
  <c r="E259" i="14" s="1"/>
  <c r="F264" i="8"/>
  <c r="G264"/>
  <c r="G259" i="14" s="1"/>
  <c r="H264" i="8"/>
  <c r="H259" i="14" s="1"/>
  <c r="C264" i="8"/>
  <c r="C259" i="14" s="1"/>
  <c r="D491"/>
  <c r="E491"/>
  <c r="F491"/>
  <c r="G491"/>
  <c r="H491"/>
  <c r="D278" i="8"/>
  <c r="D313" i="14" s="1"/>
  <c r="E278" i="8"/>
  <c r="E313" i="14" s="1"/>
  <c r="F278" i="8"/>
  <c r="G278"/>
  <c r="G313" i="14" s="1"/>
  <c r="H278" i="8"/>
  <c r="H313" i="14" s="1"/>
  <c r="D279" i="8"/>
  <c r="E279"/>
  <c r="F279"/>
  <c r="G279"/>
  <c r="G524" i="14" s="1"/>
  <c r="H279" i="8"/>
  <c r="C278"/>
  <c r="C313" i="14" s="1"/>
  <c r="C279" i="8"/>
  <c r="C280"/>
  <c r="C276"/>
  <c r="C491" i="14" s="1"/>
  <c r="D42"/>
  <c r="E42"/>
  <c r="F42"/>
  <c r="H42"/>
  <c r="D269" i="8"/>
  <c r="D198" i="14" s="1"/>
  <c r="E269" i="8"/>
  <c r="E198" i="14" s="1"/>
  <c r="F269" i="8"/>
  <c r="G269"/>
  <c r="G198" i="14" s="1"/>
  <c r="H269" i="8"/>
  <c r="H198" i="14" s="1"/>
  <c r="C269" i="8"/>
  <c r="C198" i="14" s="1"/>
  <c r="C268" i="8"/>
  <c r="C42" i="14" s="1"/>
  <c r="D267" i="8"/>
  <c r="D148" i="14" s="1"/>
  <c r="E267" i="8"/>
  <c r="E148" i="14" s="1"/>
  <c r="F267" i="8"/>
  <c r="G267"/>
  <c r="G148" i="14" s="1"/>
  <c r="H267" i="8"/>
  <c r="H148" i="14" s="1"/>
  <c r="C267" i="8"/>
  <c r="C148" i="14" s="1"/>
  <c r="D35" i="8"/>
  <c r="D479" i="14" s="1"/>
  <c r="E35" i="8"/>
  <c r="E479" i="14" s="1"/>
  <c r="F35" i="8"/>
  <c r="G35"/>
  <c r="G479" i="14" s="1"/>
  <c r="H35" i="8"/>
  <c r="H479" i="14" s="1"/>
  <c r="C35" i="8"/>
  <c r="C479" i="14" s="1"/>
  <c r="D36" i="8"/>
  <c r="D486" i="14" s="1"/>
  <c r="E36" i="8"/>
  <c r="E486" i="14" s="1"/>
  <c r="F36" i="8"/>
  <c r="G36"/>
  <c r="G486" i="14" s="1"/>
  <c r="H36" i="8"/>
  <c r="H486" i="14" s="1"/>
  <c r="D37" i="8"/>
  <c r="E37"/>
  <c r="F37"/>
  <c r="H37"/>
  <c r="D38"/>
  <c r="E38"/>
  <c r="F38"/>
  <c r="G38"/>
  <c r="G548" i="14" s="1"/>
  <c r="H38" i="8"/>
  <c r="C37"/>
  <c r="C38"/>
  <c r="C36"/>
  <c r="C486" i="14" s="1"/>
  <c r="D26" i="8"/>
  <c r="D251" i="14" s="1"/>
  <c r="E26" i="8"/>
  <c r="E251" i="14" s="1"/>
  <c r="F26" i="8"/>
  <c r="G26"/>
  <c r="G251" i="14" s="1"/>
  <c r="H26" i="8"/>
  <c r="H251" i="14" s="1"/>
  <c r="D28" i="8"/>
  <c r="D143" i="14" s="1"/>
  <c r="E28" i="8"/>
  <c r="E143" i="14" s="1"/>
  <c r="F28" i="8"/>
  <c r="G28"/>
  <c r="G143" i="14" s="1"/>
  <c r="H28" i="8"/>
  <c r="H143" i="14" s="1"/>
  <c r="D29" i="8"/>
  <c r="D367" i="14" s="1"/>
  <c r="E29" i="8"/>
  <c r="E367" i="14" s="1"/>
  <c r="F29" i="8"/>
  <c r="G29"/>
  <c r="G367" i="14" s="1"/>
  <c r="H29" i="8"/>
  <c r="H367" i="14" s="1"/>
  <c r="D30" i="8"/>
  <c r="D82" i="14" s="1"/>
  <c r="E30" i="8"/>
  <c r="E82" i="14" s="1"/>
  <c r="F30" i="8"/>
  <c r="G30"/>
  <c r="G82" i="14" s="1"/>
  <c r="H30" i="8"/>
  <c r="H82" i="14" s="1"/>
  <c r="D30"/>
  <c r="E30"/>
  <c r="F30"/>
  <c r="H30"/>
  <c r="D32" i="8"/>
  <c r="D188" i="14" s="1"/>
  <c r="E32" i="8"/>
  <c r="E188" i="14" s="1"/>
  <c r="F32" i="8"/>
  <c r="G32"/>
  <c r="G188" i="14" s="1"/>
  <c r="H32" i="8"/>
  <c r="H188" i="14" s="1"/>
  <c r="D33" i="8"/>
  <c r="D110" i="14" s="1"/>
  <c r="E33" i="8"/>
  <c r="E110" i="14" s="1"/>
  <c r="F33" i="8"/>
  <c r="G33"/>
  <c r="G110" i="14" s="1"/>
  <c r="H33" i="8"/>
  <c r="H110" i="14" s="1"/>
  <c r="D34" i="8"/>
  <c r="D459" i="14" s="1"/>
  <c r="E34" i="8"/>
  <c r="E459" i="14" s="1"/>
  <c r="F34" i="8"/>
  <c r="G34"/>
  <c r="G459" i="14" s="1"/>
  <c r="H34" i="8"/>
  <c r="H459" i="14" s="1"/>
  <c r="C28" i="8"/>
  <c r="C143" i="14" s="1"/>
  <c r="C29" i="8"/>
  <c r="C367" i="14" s="1"/>
  <c r="C30" i="8"/>
  <c r="C82" i="14" s="1"/>
  <c r="C31" i="8"/>
  <c r="C30" i="14" s="1"/>
  <c r="C32" i="8"/>
  <c r="C188" i="14" s="1"/>
  <c r="C33" i="8"/>
  <c r="C110" i="14" s="1"/>
  <c r="C34" i="8"/>
  <c r="C459" i="14" s="1"/>
  <c r="C26" i="8"/>
  <c r="C251" i="14" s="1"/>
  <c r="C461" i="6"/>
  <c r="F459" i="14" l="1"/>
  <c r="F367"/>
  <c r="F313"/>
  <c r="F319"/>
  <c r="F280"/>
  <c r="E328"/>
  <c r="F35"/>
  <c r="F82"/>
  <c r="F486"/>
  <c r="F148"/>
  <c r="F259"/>
  <c r="F56"/>
  <c r="F391"/>
  <c r="F98"/>
  <c r="F461"/>
  <c r="F464"/>
  <c r="F89"/>
  <c r="F195"/>
  <c r="F146"/>
  <c r="F356"/>
  <c r="F401"/>
  <c r="F188"/>
  <c r="F251"/>
  <c r="F198"/>
  <c r="F353"/>
  <c r="F436"/>
  <c r="F32"/>
  <c r="F112"/>
  <c r="F503"/>
  <c r="F110"/>
  <c r="F143"/>
  <c r="F479"/>
  <c r="F226"/>
  <c r="F124"/>
  <c r="F83"/>
  <c r="F439"/>
  <c r="F225"/>
  <c r="F255"/>
  <c r="F368"/>
  <c r="F69"/>
  <c r="F240"/>
  <c r="F410"/>
  <c r="F243"/>
  <c r="G342"/>
  <c r="F342"/>
  <c r="C342"/>
  <c r="H342"/>
  <c r="D342"/>
  <c r="E342"/>
  <c r="F70"/>
  <c r="H70"/>
  <c r="D70"/>
  <c r="G70"/>
  <c r="C70"/>
  <c r="E70"/>
  <c r="C281" i="8"/>
  <c r="E281"/>
  <c r="F281"/>
  <c r="G281"/>
  <c r="H281"/>
  <c r="D281"/>
  <c r="D125"/>
  <c r="D193" i="14" s="1"/>
  <c r="E125" i="8"/>
  <c r="E193" i="14" s="1"/>
  <c r="F125" i="8"/>
  <c r="G125"/>
  <c r="G193" i="14" s="1"/>
  <c r="H125" i="8"/>
  <c r="H193" i="14" s="1"/>
  <c r="D126" i="8"/>
  <c r="D133" i="14" s="1"/>
  <c r="E126" i="8"/>
  <c r="E133" i="14" s="1"/>
  <c r="F126" i="8"/>
  <c r="F133" i="14" s="1"/>
  <c r="G126" i="8"/>
  <c r="G133" i="14" s="1"/>
  <c r="H126" i="8"/>
  <c r="H133" i="14" s="1"/>
  <c r="D127" i="8"/>
  <c r="D223" i="14" s="1"/>
  <c r="E127" i="8"/>
  <c r="E223" i="14" s="1"/>
  <c r="F127" i="8"/>
  <c r="F223" i="14" s="1"/>
  <c r="G127" i="8"/>
  <c r="G223" i="14" s="1"/>
  <c r="H127" i="8"/>
  <c r="H223" i="14" s="1"/>
  <c r="D128" i="8"/>
  <c r="D282" i="14" s="1"/>
  <c r="E128" i="8"/>
  <c r="F128"/>
  <c r="F282" i="14" s="1"/>
  <c r="G128" i="8"/>
  <c r="G282" i="14" s="1"/>
  <c r="H128" i="8"/>
  <c r="H282" i="14" s="1"/>
  <c r="D129" i="8"/>
  <c r="D34" i="14" s="1"/>
  <c r="E129" i="8"/>
  <c r="F129"/>
  <c r="F34" i="14" s="1"/>
  <c r="G129" i="8"/>
  <c r="G34" i="14" s="1"/>
  <c r="H129" i="8"/>
  <c r="H34" i="14" s="1"/>
  <c r="D130" i="8"/>
  <c r="D437" i="14" s="1"/>
  <c r="E130" i="8"/>
  <c r="F130"/>
  <c r="F437" i="14" s="1"/>
  <c r="G130" i="8"/>
  <c r="G437" i="14" s="1"/>
  <c r="H130" i="8"/>
  <c r="H437" i="14" s="1"/>
  <c r="D131" i="8"/>
  <c r="D164" i="14" s="1"/>
  <c r="E131" i="8"/>
  <c r="F131"/>
  <c r="F164" i="14" s="1"/>
  <c r="G131" i="8"/>
  <c r="G164" i="14" s="1"/>
  <c r="H131" i="8"/>
  <c r="H164" i="14" s="1"/>
  <c r="D132" i="8"/>
  <c r="D8" i="14" s="1"/>
  <c r="E132" i="8"/>
  <c r="E8" i="14" s="1"/>
  <c r="F132" i="8"/>
  <c r="F8" i="14" s="1"/>
  <c r="G132" i="8"/>
  <c r="G8" i="14" s="1"/>
  <c r="H132" i="8"/>
  <c r="H8" i="14" s="1"/>
  <c r="G516"/>
  <c r="G134" i="8"/>
  <c r="G554" i="14" s="1"/>
  <c r="C126" i="8"/>
  <c r="C133" i="14" s="1"/>
  <c r="C127" i="8"/>
  <c r="C223" i="14" s="1"/>
  <c r="C128" i="8"/>
  <c r="C282" i="14" s="1"/>
  <c r="C129" i="8"/>
  <c r="C34" i="14" s="1"/>
  <c r="C130" i="8"/>
  <c r="C437" i="14" s="1"/>
  <c r="C131" i="8"/>
  <c r="C164" i="14" s="1"/>
  <c r="C132" i="8"/>
  <c r="C8" i="14" s="1"/>
  <c r="C125" i="8"/>
  <c r="C193" i="14" s="1"/>
  <c r="A126" i="8"/>
  <c r="D181"/>
  <c r="D256" i="14" s="1"/>
  <c r="E181" i="8"/>
  <c r="E256" i="14" s="1"/>
  <c r="F181" i="8"/>
  <c r="G181"/>
  <c r="G256" i="14" s="1"/>
  <c r="H181" i="8"/>
  <c r="H256" i="14" s="1"/>
  <c r="D182" i="8"/>
  <c r="D285" i="14" s="1"/>
  <c r="E182" i="8"/>
  <c r="E285" i="14" s="1"/>
  <c r="F182" i="8"/>
  <c r="F285" i="14" s="1"/>
  <c r="G182" i="8"/>
  <c r="G285" i="14" s="1"/>
  <c r="H182" i="8"/>
  <c r="H285" i="14" s="1"/>
  <c r="D36"/>
  <c r="E36"/>
  <c r="F36"/>
  <c r="G36"/>
  <c r="H36"/>
  <c r="D184" i="8"/>
  <c r="D440" i="14" s="1"/>
  <c r="E184" i="8"/>
  <c r="E440" i="14" s="1"/>
  <c r="F184" i="8"/>
  <c r="G184"/>
  <c r="G440" i="14" s="1"/>
  <c r="H184" i="8"/>
  <c r="H440" i="14" s="1"/>
  <c r="G185" i="8"/>
  <c r="G519" i="14" s="1"/>
  <c r="G557"/>
  <c r="C182" i="8"/>
  <c r="C285" i="14" s="1"/>
  <c r="C36"/>
  <c r="C440"/>
  <c r="C181" i="8"/>
  <c r="C256" i="14" s="1"/>
  <c r="A183" i="8"/>
  <c r="A184" s="1"/>
  <c r="D149" i="14"/>
  <c r="E149"/>
  <c r="F149"/>
  <c r="G149"/>
  <c r="H149"/>
  <c r="C149"/>
  <c r="D200"/>
  <c r="E200"/>
  <c r="F200"/>
  <c r="G200"/>
  <c r="H200"/>
  <c r="C200"/>
  <c r="D291"/>
  <c r="E291"/>
  <c r="F291"/>
  <c r="G291"/>
  <c r="H291"/>
  <c r="G526"/>
  <c r="G564"/>
  <c r="D279"/>
  <c r="E279"/>
  <c r="F279"/>
  <c r="G279"/>
  <c r="H279"/>
  <c r="C279"/>
  <c r="E191"/>
  <c r="F191"/>
  <c r="G191"/>
  <c r="H191"/>
  <c r="D144"/>
  <c r="E144"/>
  <c r="F144"/>
  <c r="G144"/>
  <c r="H144"/>
  <c r="C144"/>
  <c r="D289" i="8"/>
  <c r="E289"/>
  <c r="E167" i="14" s="1"/>
  <c r="F289" i="8"/>
  <c r="G289"/>
  <c r="G167" i="14" s="1"/>
  <c r="H289" i="8"/>
  <c r="H167" i="14" s="1"/>
  <c r="D290" i="8"/>
  <c r="D181" i="14" s="1"/>
  <c r="E290" i="8"/>
  <c r="F290"/>
  <c r="G290"/>
  <c r="G181" i="14" s="1"/>
  <c r="H290" i="8"/>
  <c r="H181" i="14" s="1"/>
  <c r="D291" i="8"/>
  <c r="D419" i="14" s="1"/>
  <c r="E291" i="8"/>
  <c r="E419" i="14" s="1"/>
  <c r="F291" i="8"/>
  <c r="G291"/>
  <c r="G419" i="14" s="1"/>
  <c r="H291" i="8"/>
  <c r="H419" i="14" s="1"/>
  <c r="C289" i="8"/>
  <c r="C167" i="14" s="1"/>
  <c r="C290" i="8"/>
  <c r="C181" i="14" s="1"/>
  <c r="C291" i="8"/>
  <c r="C419" i="14" s="1"/>
  <c r="D59" i="8"/>
  <c r="D23" i="14" s="1"/>
  <c r="E59" i="8"/>
  <c r="E23" i="14" s="1"/>
  <c r="F59" i="8"/>
  <c r="G59"/>
  <c r="G23" i="14" s="1"/>
  <c r="H59" i="8"/>
  <c r="H23" i="14" s="1"/>
  <c r="D60" i="8"/>
  <c r="D434" i="14" s="1"/>
  <c r="E60" i="8"/>
  <c r="E434" i="14" s="1"/>
  <c r="F60" i="8"/>
  <c r="G60"/>
  <c r="G434" i="14" s="1"/>
  <c r="H60" i="8"/>
  <c r="H434" i="14" s="1"/>
  <c r="D62" i="8"/>
  <c r="D132" i="14" s="1"/>
  <c r="E62" i="8"/>
  <c r="E132" i="14" s="1"/>
  <c r="F62" i="8"/>
  <c r="G62"/>
  <c r="G132" i="14" s="1"/>
  <c r="H62" i="8"/>
  <c r="H132" i="14" s="1"/>
  <c r="D64" i="8"/>
  <c r="D67" i="14" s="1"/>
  <c r="E64" i="8"/>
  <c r="E67" i="14" s="1"/>
  <c r="F64" i="8"/>
  <c r="G64"/>
  <c r="G67" i="14" s="1"/>
  <c r="H64" i="8"/>
  <c r="H67" i="14" s="1"/>
  <c r="D65" i="8"/>
  <c r="D163" i="14" s="1"/>
  <c r="E65" i="8"/>
  <c r="E163" i="14" s="1"/>
  <c r="F65" i="8"/>
  <c r="G65"/>
  <c r="G163" i="14" s="1"/>
  <c r="H65" i="8"/>
  <c r="H163" i="14" s="1"/>
  <c r="D66" i="8"/>
  <c r="D460" i="14" s="1"/>
  <c r="E66" i="8"/>
  <c r="E460" i="14" s="1"/>
  <c r="F66" i="8"/>
  <c r="G66"/>
  <c r="G460" i="14" s="1"/>
  <c r="H66" i="8"/>
  <c r="H460" i="14" s="1"/>
  <c r="G513"/>
  <c r="G551"/>
  <c r="C59" i="8"/>
  <c r="C23" i="14" s="1"/>
  <c r="C60" i="8"/>
  <c r="C434" i="14" s="1"/>
  <c r="C62" i="8"/>
  <c r="C132" i="14" s="1"/>
  <c r="C191"/>
  <c r="C64" i="8"/>
  <c r="C67" i="14" s="1"/>
  <c r="C65" i="8"/>
  <c r="C163" i="14" s="1"/>
  <c r="C66" i="8"/>
  <c r="C460" i="14" s="1"/>
  <c r="G487" i="8"/>
  <c r="G538" i="14" s="1"/>
  <c r="H487" i="8"/>
  <c r="G488"/>
  <c r="G576" i="14" s="1"/>
  <c r="H488" i="8"/>
  <c r="D117" i="14"/>
  <c r="E117"/>
  <c r="F117"/>
  <c r="G117"/>
  <c r="H117"/>
  <c r="C117"/>
  <c r="D480" i="8"/>
  <c r="D59" i="14" s="1"/>
  <c r="E480" i="8"/>
  <c r="E59" i="14" s="1"/>
  <c r="F480" i="8"/>
  <c r="G480"/>
  <c r="G59" i="14" s="1"/>
  <c r="H480" i="8"/>
  <c r="H59" i="14" s="1"/>
  <c r="C480" i="8"/>
  <c r="C59" i="14" s="1"/>
  <c r="D478" i="8"/>
  <c r="D102" i="14" s="1"/>
  <c r="E478" i="8"/>
  <c r="E102" i="14" s="1"/>
  <c r="F478" i="8"/>
  <c r="G478"/>
  <c r="G102" i="14" s="1"/>
  <c r="H478" i="8"/>
  <c r="H102" i="14" s="1"/>
  <c r="C478" i="8"/>
  <c r="C102" i="14" s="1"/>
  <c r="D477" i="8"/>
  <c r="D45" i="14" s="1"/>
  <c r="E477" i="8"/>
  <c r="E45" i="14" s="1"/>
  <c r="F477" i="8"/>
  <c r="G477"/>
  <c r="G45" i="14" s="1"/>
  <c r="H477" i="8"/>
  <c r="H45" i="14" s="1"/>
  <c r="C477" i="8"/>
  <c r="C45" i="14" s="1"/>
  <c r="D476" i="8"/>
  <c r="D211" i="14" s="1"/>
  <c r="E476" i="8"/>
  <c r="E211" i="14" s="1"/>
  <c r="F476" i="8"/>
  <c r="G476"/>
  <c r="G211" i="14" s="1"/>
  <c r="H476" i="8"/>
  <c r="H211" i="14" s="1"/>
  <c r="C476" i="8"/>
  <c r="C211" i="14" s="1"/>
  <c r="D475" i="8"/>
  <c r="D302" i="14" s="1"/>
  <c r="E475" i="8"/>
  <c r="E302" i="14" s="1"/>
  <c r="F475" i="8"/>
  <c r="G475"/>
  <c r="G302" i="14" s="1"/>
  <c r="H475" i="8"/>
  <c r="H302" i="14" s="1"/>
  <c r="C475" i="8"/>
  <c r="C302" i="14" s="1"/>
  <c r="D474" i="8"/>
  <c r="D392" i="14" s="1"/>
  <c r="E474" i="8"/>
  <c r="E392" i="14" s="1"/>
  <c r="F474" i="8"/>
  <c r="G474"/>
  <c r="G392" i="14" s="1"/>
  <c r="H474" i="8"/>
  <c r="H392" i="14" s="1"/>
  <c r="C474" i="8"/>
  <c r="C392" i="14" s="1"/>
  <c r="D473" i="8"/>
  <c r="D155" i="14" s="1"/>
  <c r="E473" i="8"/>
  <c r="E155" i="14" s="1"/>
  <c r="F473" i="8"/>
  <c r="G473"/>
  <c r="G155" i="14" s="1"/>
  <c r="H473" i="8"/>
  <c r="H155" i="14" s="1"/>
  <c r="C473" i="8"/>
  <c r="C155" i="14" s="1"/>
  <c r="D472" i="8"/>
  <c r="D267" i="14" s="1"/>
  <c r="E472" i="8"/>
  <c r="E267" i="14" s="1"/>
  <c r="F472" i="8"/>
  <c r="G472"/>
  <c r="G267" i="14" s="1"/>
  <c r="H472" i="8"/>
  <c r="H267" i="14" s="1"/>
  <c r="C472" i="8"/>
  <c r="C267" i="14" s="1"/>
  <c r="D479" i="8"/>
  <c r="D136" i="14" s="1"/>
  <c r="E479" i="8"/>
  <c r="E136" i="14" s="1"/>
  <c r="F479" i="8"/>
  <c r="G479"/>
  <c r="G136" i="14" s="1"/>
  <c r="H479" i="8"/>
  <c r="H136" i="14" s="1"/>
  <c r="D484" i="8"/>
  <c r="D496" i="14" s="1"/>
  <c r="E484" i="8"/>
  <c r="E496" i="14" s="1"/>
  <c r="F484" i="8"/>
  <c r="G484"/>
  <c r="G496" i="14" s="1"/>
  <c r="H484" i="8"/>
  <c r="H496" i="14" s="1"/>
  <c r="D485" i="8"/>
  <c r="D359" i="14" s="1"/>
  <c r="E485" i="8"/>
  <c r="E359" i="14" s="1"/>
  <c r="F485" i="8"/>
  <c r="G485"/>
  <c r="G359" i="14" s="1"/>
  <c r="H485" i="8"/>
  <c r="H359" i="14" s="1"/>
  <c r="C479" i="8"/>
  <c r="C136" i="14" s="1"/>
  <c r="C484" i="8"/>
  <c r="C496" i="14" s="1"/>
  <c r="C485" i="8"/>
  <c r="C359" i="14" s="1"/>
  <c r="D337" i="8"/>
  <c r="D294" i="14" s="1"/>
  <c r="E337" i="8"/>
  <c r="E294" i="14" s="1"/>
  <c r="F337" i="8"/>
  <c r="G337"/>
  <c r="G294" i="14" s="1"/>
  <c r="H337" i="8"/>
  <c r="H294" i="14" s="1"/>
  <c r="C337" i="8"/>
  <c r="C294" i="14" s="1"/>
  <c r="G342" i="8"/>
  <c r="G529" i="14" s="1"/>
  <c r="G343" i="8"/>
  <c r="G567" i="14" s="1"/>
  <c r="D340" i="8"/>
  <c r="D343" i="14" s="1"/>
  <c r="E340" i="8"/>
  <c r="E343" i="14" s="1"/>
  <c r="F340" i="8"/>
  <c r="G340"/>
  <c r="G343" i="14" s="1"/>
  <c r="H340" i="8"/>
  <c r="H343" i="14" s="1"/>
  <c r="C340" i="8"/>
  <c r="C343" i="14" s="1"/>
  <c r="D339" i="8"/>
  <c r="D330" i="14" s="1"/>
  <c r="E339" i="8"/>
  <c r="F339"/>
  <c r="F330" i="14" s="1"/>
  <c r="G339" i="8"/>
  <c r="G330" i="14" s="1"/>
  <c r="H339" i="8"/>
  <c r="H330" i="14" s="1"/>
  <c r="C339" i="8"/>
  <c r="C330" i="14" s="1"/>
  <c r="D341" i="8"/>
  <c r="D203" i="14" s="1"/>
  <c r="E341" i="8"/>
  <c r="E203" i="14" s="1"/>
  <c r="F341" i="8"/>
  <c r="G341"/>
  <c r="G203" i="14" s="1"/>
  <c r="H341" i="8"/>
  <c r="H203" i="14" s="1"/>
  <c r="C341" i="8"/>
  <c r="C203" i="14" s="1"/>
  <c r="D338" i="8"/>
  <c r="D262" i="14" s="1"/>
  <c r="E338" i="8"/>
  <c r="E262" i="14" s="1"/>
  <c r="F338" i="8"/>
  <c r="G338"/>
  <c r="G262" i="14" s="1"/>
  <c r="H338" i="8"/>
  <c r="H262" i="14" s="1"/>
  <c r="C338" i="8"/>
  <c r="C262" i="14" s="1"/>
  <c r="D336" i="8"/>
  <c r="D443" i="14" s="1"/>
  <c r="E336" i="8"/>
  <c r="E443" i="14" s="1"/>
  <c r="F336" i="8"/>
  <c r="G336"/>
  <c r="G443" i="14" s="1"/>
  <c r="H336" i="8"/>
  <c r="H443" i="14" s="1"/>
  <c r="C336" i="8"/>
  <c r="C443" i="14" s="1"/>
  <c r="D333" i="8"/>
  <c r="D229" i="14" s="1"/>
  <c r="E333" i="8"/>
  <c r="E229" i="14" s="1"/>
  <c r="F333" i="8"/>
  <c r="G333"/>
  <c r="G229" i="14" s="1"/>
  <c r="H333" i="8"/>
  <c r="H229" i="14" s="1"/>
  <c r="D334" i="8"/>
  <c r="D418" i="14" s="1"/>
  <c r="E334" i="8"/>
  <c r="E418" i="14" s="1"/>
  <c r="F334" i="8"/>
  <c r="G334"/>
  <c r="G418" i="14" s="1"/>
  <c r="H334" i="8"/>
  <c r="H418" i="14" s="1"/>
  <c r="D335" i="8"/>
  <c r="D151" i="14" s="1"/>
  <c r="E335" i="8"/>
  <c r="E151" i="14" s="1"/>
  <c r="F335" i="8"/>
  <c r="G335"/>
  <c r="G151" i="14" s="1"/>
  <c r="H335" i="8"/>
  <c r="H151" i="14" s="1"/>
  <c r="C334" i="8"/>
  <c r="C418" i="14" s="1"/>
  <c r="C335" i="8"/>
  <c r="C151" i="14" s="1"/>
  <c r="C333" i="8"/>
  <c r="C229" i="14" s="1"/>
  <c r="D386" i="8"/>
  <c r="D72" i="14" s="1"/>
  <c r="E386" i="8"/>
  <c r="E72" i="14" s="1"/>
  <c r="F386" i="8"/>
  <c r="G386"/>
  <c r="G72" i="14" s="1"/>
  <c r="H386" i="8"/>
  <c r="H72" i="14" s="1"/>
  <c r="C386" i="8"/>
  <c r="C72" i="14" s="1"/>
  <c r="D382" i="8"/>
  <c r="D134" i="14" s="1"/>
  <c r="E382" i="8"/>
  <c r="E134" i="14" s="1"/>
  <c r="F382" i="8"/>
  <c r="G382"/>
  <c r="G134" i="14" s="1"/>
  <c r="H382" i="8"/>
  <c r="H134" i="14" s="1"/>
  <c r="C382" i="8"/>
  <c r="C134" i="14" s="1"/>
  <c r="D384" i="8"/>
  <c r="D206" i="14" s="1"/>
  <c r="E384" i="8"/>
  <c r="E206" i="14" s="1"/>
  <c r="F384" i="8"/>
  <c r="G384"/>
  <c r="G206" i="14" s="1"/>
  <c r="H384" i="8"/>
  <c r="H206" i="14" s="1"/>
  <c r="C384" i="8"/>
  <c r="C206" i="14" s="1"/>
  <c r="D378" i="8"/>
  <c r="D230" i="14" s="1"/>
  <c r="E378" i="8"/>
  <c r="E230" i="14" s="1"/>
  <c r="F378" i="8"/>
  <c r="G378"/>
  <c r="G230" i="14" s="1"/>
  <c r="H378" i="8"/>
  <c r="H230" i="14" s="1"/>
  <c r="C378" i="8"/>
  <c r="C230" i="14" s="1"/>
  <c r="G388" i="8"/>
  <c r="G532" i="14" s="1"/>
  <c r="G389" i="8"/>
  <c r="G570" i="14" s="1"/>
  <c r="D381" i="8"/>
  <c r="D263" i="14" s="1"/>
  <c r="E381" i="8"/>
  <c r="E263" i="14" s="1"/>
  <c r="F381" i="8"/>
  <c r="G381"/>
  <c r="G263" i="14" s="1"/>
  <c r="H381" i="8"/>
  <c r="H263" i="14" s="1"/>
  <c r="C381" i="8"/>
  <c r="C263" i="14" s="1"/>
  <c r="D380" i="8"/>
  <c r="D446" i="14" s="1"/>
  <c r="E380" i="8"/>
  <c r="E446" i="14" s="1"/>
  <c r="F380" i="8"/>
  <c r="G380"/>
  <c r="G446" i="14" s="1"/>
  <c r="H380" i="8"/>
  <c r="H446" i="14" s="1"/>
  <c r="D383" i="8"/>
  <c r="D168" i="14" s="1"/>
  <c r="E383" i="8"/>
  <c r="E168" i="14" s="1"/>
  <c r="F383" i="8"/>
  <c r="G383"/>
  <c r="G168" i="14" s="1"/>
  <c r="H383" i="8"/>
  <c r="H168" i="14" s="1"/>
  <c r="D385" i="8"/>
  <c r="D175" i="14" s="1"/>
  <c r="D176" s="1"/>
  <c r="D603" s="1"/>
  <c r="E385" i="8"/>
  <c r="E175" i="14" s="1"/>
  <c r="E176" s="1"/>
  <c r="E603" s="1"/>
  <c r="F385" i="8"/>
  <c r="G385"/>
  <c r="G175" i="14" s="1"/>
  <c r="G176" s="1"/>
  <c r="G603" s="1"/>
  <c r="H385" i="8"/>
  <c r="H175" i="14" s="1"/>
  <c r="H176" s="1"/>
  <c r="H603" s="1"/>
  <c r="D379" i="8"/>
  <c r="D297" i="14" s="1"/>
  <c r="E379" i="8"/>
  <c r="E297" i="14" s="1"/>
  <c r="F379" i="8"/>
  <c r="G379"/>
  <c r="G297" i="14" s="1"/>
  <c r="H379" i="8"/>
  <c r="H297" i="14" s="1"/>
  <c r="C379" i="8"/>
  <c r="C297" i="14" s="1"/>
  <c r="C380" i="8"/>
  <c r="C446" i="14" s="1"/>
  <c r="C383" i="8"/>
  <c r="C168" i="14" s="1"/>
  <c r="C385" i="8"/>
  <c r="C175" i="14" s="1"/>
  <c r="C176" s="1"/>
  <c r="C603" s="1"/>
  <c r="G444" i="8"/>
  <c r="G535" i="14" s="1"/>
  <c r="G445" i="8"/>
  <c r="G573" i="14" s="1"/>
  <c r="D443" i="8"/>
  <c r="D373" i="14" s="1"/>
  <c r="E443" i="8"/>
  <c r="E373" i="14" s="1"/>
  <c r="F443" i="8"/>
  <c r="G443"/>
  <c r="G373" i="14" s="1"/>
  <c r="H443" i="8"/>
  <c r="H373" i="14" s="1"/>
  <c r="C443" i="8"/>
  <c r="C373" i="14" s="1"/>
  <c r="D437" i="8"/>
  <c r="D209" i="14" s="1"/>
  <c r="E437" i="8"/>
  <c r="E209" i="14" s="1"/>
  <c r="F437" i="8"/>
  <c r="G437"/>
  <c r="G209" i="14" s="1"/>
  <c r="H437" i="8"/>
  <c r="H209" i="14" s="1"/>
  <c r="C437" i="8"/>
  <c r="C209" i="14" s="1"/>
  <c r="D440" i="8"/>
  <c r="D407" i="14" s="1"/>
  <c r="E440" i="8"/>
  <c r="E407" i="14" s="1"/>
  <c r="F440" i="8"/>
  <c r="G440"/>
  <c r="G407" i="14" s="1"/>
  <c r="H440" i="8"/>
  <c r="H407" i="14" s="1"/>
  <c r="C440" i="8"/>
  <c r="C407" i="14" s="1"/>
  <c r="D435" i="8"/>
  <c r="D58" i="14" s="1"/>
  <c r="E435" i="8"/>
  <c r="E58" i="14" s="1"/>
  <c r="F435" i="8"/>
  <c r="G435"/>
  <c r="G58" i="14" s="1"/>
  <c r="H435" i="8"/>
  <c r="H58" i="14" s="1"/>
  <c r="C435" i="8"/>
  <c r="C58" i="14" s="1"/>
  <c r="D436" i="8"/>
  <c r="D154" i="14" s="1"/>
  <c r="E436" i="8"/>
  <c r="E154" i="14" s="1"/>
  <c r="F436" i="8"/>
  <c r="G436"/>
  <c r="G154" i="14" s="1"/>
  <c r="H436" i="8"/>
  <c r="H154" i="14" s="1"/>
  <c r="C436" i="8"/>
  <c r="C154" i="14" s="1"/>
  <c r="D434" i="8"/>
  <c r="D300" i="14" s="1"/>
  <c r="E434" i="8"/>
  <c r="E300" i="14" s="1"/>
  <c r="F434" i="8"/>
  <c r="G434"/>
  <c r="G300" i="14" s="1"/>
  <c r="H434" i="8"/>
  <c r="H300" i="14" s="1"/>
  <c r="C434" i="8"/>
  <c r="C300" i="14" s="1"/>
  <c r="C433" i="8"/>
  <c r="C90" i="14" s="1"/>
  <c r="D432" i="8"/>
  <c r="D266" i="14" s="1"/>
  <c r="E432" i="8"/>
  <c r="E266" i="14" s="1"/>
  <c r="F432" i="8"/>
  <c r="G432"/>
  <c r="G266" i="14" s="1"/>
  <c r="H432" i="8"/>
  <c r="H266" i="14" s="1"/>
  <c r="C432" i="8"/>
  <c r="C266" i="14" s="1"/>
  <c r="D433" i="8"/>
  <c r="D90" i="14" s="1"/>
  <c r="E433" i="8"/>
  <c r="E90" i="14" s="1"/>
  <c r="F433" i="8"/>
  <c r="G433"/>
  <c r="G90" i="14" s="1"/>
  <c r="H433" i="8"/>
  <c r="H90" i="14" s="1"/>
  <c r="D438" i="8"/>
  <c r="D495" i="14" s="1"/>
  <c r="E438" i="8"/>
  <c r="E495" i="14" s="1"/>
  <c r="F438" i="8"/>
  <c r="G438"/>
  <c r="G495" i="14" s="1"/>
  <c r="H438" i="8"/>
  <c r="H495" i="14" s="1"/>
  <c r="D439" i="8"/>
  <c r="D101" i="14" s="1"/>
  <c r="E439" i="8"/>
  <c r="E101" i="14" s="1"/>
  <c r="F439" i="8"/>
  <c r="G439"/>
  <c r="G101" i="14" s="1"/>
  <c r="H439" i="8"/>
  <c r="H101" i="14" s="1"/>
  <c r="D442" i="8"/>
  <c r="D469" i="14" s="1"/>
  <c r="E442" i="8"/>
  <c r="E469" i="14" s="1"/>
  <c r="F442" i="8"/>
  <c r="G442"/>
  <c r="G469" i="14" s="1"/>
  <c r="H442" i="8"/>
  <c r="H469" i="14" s="1"/>
  <c r="C438" i="8"/>
  <c r="C495" i="14" s="1"/>
  <c r="C439" i="8"/>
  <c r="C101" i="14" s="1"/>
  <c r="C442" i="8"/>
  <c r="C469" i="14" s="1"/>
  <c r="G118" i="8"/>
  <c r="G515" i="14" s="1"/>
  <c r="G119" i="8"/>
  <c r="G553" i="14" s="1"/>
  <c r="D115" i="8"/>
  <c r="D400" i="14" s="1"/>
  <c r="E115" i="8"/>
  <c r="E400" i="14" s="1"/>
  <c r="F115" i="8"/>
  <c r="G115"/>
  <c r="G400" i="14" s="1"/>
  <c r="H115" i="8"/>
  <c r="H400" i="14" s="1"/>
  <c r="C115" i="8"/>
  <c r="C400" i="14" s="1"/>
  <c r="D113" i="8"/>
  <c r="D354" i="14" s="1"/>
  <c r="E113" i="8"/>
  <c r="E354" i="14" s="1"/>
  <c r="F113" i="8"/>
  <c r="G113"/>
  <c r="G354" i="14" s="1"/>
  <c r="H113" i="8"/>
  <c r="H354" i="14" s="1"/>
  <c r="C113" i="8"/>
  <c r="C354" i="14" s="1"/>
  <c r="D110" i="8"/>
  <c r="D488" i="14" s="1"/>
  <c r="E110" i="8"/>
  <c r="E488" i="14" s="1"/>
  <c r="F110" i="8"/>
  <c r="G110"/>
  <c r="G488" i="14" s="1"/>
  <c r="H110" i="8"/>
  <c r="H488" i="14" s="1"/>
  <c r="C110" i="8"/>
  <c r="C488" i="14" s="1"/>
  <c r="D112" i="8"/>
  <c r="D68" i="14" s="1"/>
  <c r="E112" i="8"/>
  <c r="E68" i="14" s="1"/>
  <c r="F112" i="8"/>
  <c r="G112"/>
  <c r="G68" i="14" s="1"/>
  <c r="H112" i="8"/>
  <c r="H68" i="14" s="1"/>
  <c r="C112" i="8"/>
  <c r="C68" i="14" s="1"/>
  <c r="D107" i="8"/>
  <c r="D192" i="14" s="1"/>
  <c r="E107" i="8"/>
  <c r="E192" i="14" s="1"/>
  <c r="F107" i="8"/>
  <c r="G107"/>
  <c r="G192" i="14" s="1"/>
  <c r="H107" i="8"/>
  <c r="H192" i="14" s="1"/>
  <c r="C107" i="8"/>
  <c r="C192" i="14" s="1"/>
  <c r="D101" i="8"/>
  <c r="D281" i="14" s="1"/>
  <c r="E101" i="8"/>
  <c r="E281" i="14" s="1"/>
  <c r="F101" i="8"/>
  <c r="G101"/>
  <c r="G281" i="14" s="1"/>
  <c r="H101" i="8"/>
  <c r="H281" i="14" s="1"/>
  <c r="C101" i="8"/>
  <c r="C281" i="14" s="1"/>
  <c r="D117" i="8"/>
  <c r="D435" i="14" s="1"/>
  <c r="E117" i="8"/>
  <c r="E435" i="14" s="1"/>
  <c r="F117" i="8"/>
  <c r="G117"/>
  <c r="G435" i="14" s="1"/>
  <c r="H117" i="8"/>
  <c r="H435" i="14" s="1"/>
  <c r="C117" i="8"/>
  <c r="C435" i="14" s="1"/>
  <c r="D102" i="8"/>
  <c r="D145" i="14" s="1"/>
  <c r="E102" i="8"/>
  <c r="E145" i="14" s="1"/>
  <c r="F102" i="8"/>
  <c r="G102"/>
  <c r="G145" i="14" s="1"/>
  <c r="H102" i="8"/>
  <c r="H145" i="14" s="1"/>
  <c r="D103" i="8"/>
  <c r="D222" i="14" s="1"/>
  <c r="E103" i="8"/>
  <c r="E222" i="14" s="1"/>
  <c r="F103" i="8"/>
  <c r="G103"/>
  <c r="G222" i="14" s="1"/>
  <c r="H103" i="8"/>
  <c r="H222" i="14" s="1"/>
  <c r="D104" i="8"/>
  <c r="D371" i="14" s="1"/>
  <c r="E104" i="8"/>
  <c r="E371" i="14" s="1"/>
  <c r="F104" i="8"/>
  <c r="G104"/>
  <c r="G371" i="14" s="1"/>
  <c r="H104" i="8"/>
  <c r="H371" i="14" s="1"/>
  <c r="D105" i="8"/>
  <c r="D131" i="14" s="1"/>
  <c r="E105" i="8"/>
  <c r="E131" i="14" s="1"/>
  <c r="F105" i="8"/>
  <c r="G105"/>
  <c r="G131" i="14" s="1"/>
  <c r="H105" i="8"/>
  <c r="H131" i="14" s="1"/>
  <c r="D106" i="8"/>
  <c r="D33" i="14" s="1"/>
  <c r="E106" i="8"/>
  <c r="E33" i="14" s="1"/>
  <c r="F106" i="8"/>
  <c r="G106"/>
  <c r="G33" i="14" s="1"/>
  <c r="H106" i="8"/>
  <c r="H33" i="14" s="1"/>
  <c r="D108" i="8"/>
  <c r="D253" i="14" s="1"/>
  <c r="E108" i="8"/>
  <c r="E253" i="14" s="1"/>
  <c r="F108" i="8"/>
  <c r="G108"/>
  <c r="G253" i="14" s="1"/>
  <c r="H108" i="8"/>
  <c r="H253" i="14" s="1"/>
  <c r="D109" i="8"/>
  <c r="D312" i="14" s="1"/>
  <c r="E109" i="8"/>
  <c r="E312" i="14" s="1"/>
  <c r="F109" i="8"/>
  <c r="G109"/>
  <c r="G312" i="14" s="1"/>
  <c r="H109" i="8"/>
  <c r="H312" i="14" s="1"/>
  <c r="D111" i="8"/>
  <c r="D54" i="14" s="1"/>
  <c r="E111" i="8"/>
  <c r="E54" i="14" s="1"/>
  <c r="F111" i="8"/>
  <c r="G111"/>
  <c r="G54" i="14" s="1"/>
  <c r="H111" i="8"/>
  <c r="H54" i="14" s="1"/>
  <c r="D114" i="8"/>
  <c r="D111" i="14" s="1"/>
  <c r="E114" i="8"/>
  <c r="E111" i="14" s="1"/>
  <c r="F114" i="8"/>
  <c r="G114"/>
  <c r="G111" i="14" s="1"/>
  <c r="H114" i="8"/>
  <c r="H111" i="14" s="1"/>
  <c r="D116" i="8"/>
  <c r="D462" i="14" s="1"/>
  <c r="E116" i="8"/>
  <c r="E462" i="14" s="1"/>
  <c r="F116" i="8"/>
  <c r="G116"/>
  <c r="G462" i="14" s="1"/>
  <c r="H116" i="8"/>
  <c r="H462" i="14" s="1"/>
  <c r="C102" i="8"/>
  <c r="C145" i="14" s="1"/>
  <c r="C103" i="8"/>
  <c r="C222" i="14" s="1"/>
  <c r="C104" i="8"/>
  <c r="C371" i="14" s="1"/>
  <c r="C105" i="8"/>
  <c r="C131" i="14" s="1"/>
  <c r="C106" i="8"/>
  <c r="C33" i="14" s="1"/>
  <c r="C108" i="8"/>
  <c r="C253" i="14" s="1"/>
  <c r="C109" i="8"/>
  <c r="C312" i="14" s="1"/>
  <c r="C111" i="8"/>
  <c r="C54" i="14" s="1"/>
  <c r="C114" i="8"/>
  <c r="C111" i="14" s="1"/>
  <c r="C116" i="8"/>
  <c r="C462" i="14" s="1"/>
  <c r="F111" l="1"/>
  <c r="F33"/>
  <c r="F145"/>
  <c r="F281"/>
  <c r="F68"/>
  <c r="F354"/>
  <c r="F469"/>
  <c r="F300"/>
  <c r="F58"/>
  <c r="F209"/>
  <c r="F446"/>
  <c r="F206"/>
  <c r="F72"/>
  <c r="F229"/>
  <c r="F262"/>
  <c r="F136"/>
  <c r="F155"/>
  <c r="F302"/>
  <c r="F45"/>
  <c r="F59"/>
  <c r="F460"/>
  <c r="F434"/>
  <c r="F462"/>
  <c r="F253"/>
  <c r="F222"/>
  <c r="F90"/>
  <c r="F168"/>
  <c r="F418"/>
  <c r="F496"/>
  <c r="F132"/>
  <c r="F167"/>
  <c r="F440"/>
  <c r="F193"/>
  <c r="F312"/>
  <c r="F371"/>
  <c r="F435"/>
  <c r="F192"/>
  <c r="F488"/>
  <c r="F400"/>
  <c r="F495"/>
  <c r="F154"/>
  <c r="F407"/>
  <c r="F373"/>
  <c r="F175"/>
  <c r="F176" s="1"/>
  <c r="F603" s="1"/>
  <c r="F263"/>
  <c r="F230"/>
  <c r="F134"/>
  <c r="F151"/>
  <c r="F443"/>
  <c r="F203"/>
  <c r="F343"/>
  <c r="F294"/>
  <c r="F359"/>
  <c r="F267"/>
  <c r="F392"/>
  <c r="F211"/>
  <c r="F102"/>
  <c r="F67"/>
  <c r="F181"/>
  <c r="F256"/>
  <c r="F54"/>
  <c r="F131"/>
  <c r="F101"/>
  <c r="F266"/>
  <c r="F297"/>
  <c r="F163"/>
  <c r="F23"/>
  <c r="F419"/>
  <c r="E330"/>
  <c r="E164"/>
  <c r="E437"/>
  <c r="E34"/>
  <c r="E282"/>
  <c r="E294" i="8"/>
  <c r="D294"/>
  <c r="F294"/>
  <c r="E181" i="14"/>
  <c r="H294" i="8"/>
  <c r="D167" i="14"/>
  <c r="G294" i="8"/>
  <c r="C294"/>
  <c r="D299"/>
  <c r="D442" i="14" s="1"/>
  <c r="E299" i="8"/>
  <c r="E442" i="14" s="1"/>
  <c r="F299" i="8"/>
  <c r="G299"/>
  <c r="G442" i="14" s="1"/>
  <c r="H299" i="8"/>
  <c r="H442" i="14" s="1"/>
  <c r="D300" i="8"/>
  <c r="D292" i="14" s="1"/>
  <c r="E300" i="8"/>
  <c r="E292" i="14" s="1"/>
  <c r="F300" i="8"/>
  <c r="G300"/>
  <c r="G292" i="14" s="1"/>
  <c r="H300" i="8"/>
  <c r="H292" i="14" s="1"/>
  <c r="D301" i="8"/>
  <c r="D22" i="14" s="1"/>
  <c r="E301" i="8"/>
  <c r="E22" i="14" s="1"/>
  <c r="F301" i="8"/>
  <c r="G301"/>
  <c r="G22" i="14" s="1"/>
  <c r="H301" i="8"/>
  <c r="H22" i="14" s="1"/>
  <c r="D302" i="8"/>
  <c r="D242" i="14" s="1"/>
  <c r="E302" i="8"/>
  <c r="E242" i="14" s="1"/>
  <c r="F302" i="8"/>
  <c r="G302"/>
  <c r="G242" i="14" s="1"/>
  <c r="H302" i="8"/>
  <c r="H242" i="14" s="1"/>
  <c r="D303" i="8"/>
  <c r="D227" i="14" s="1"/>
  <c r="E303" i="8"/>
  <c r="E227" i="14" s="1"/>
  <c r="F303" i="8"/>
  <c r="G303"/>
  <c r="G227" i="14" s="1"/>
  <c r="H303" i="8"/>
  <c r="H227" i="14" s="1"/>
  <c r="D304" i="8"/>
  <c r="D201" i="14" s="1"/>
  <c r="E304" i="8"/>
  <c r="E201" i="14" s="1"/>
  <c r="F304" i="8"/>
  <c r="G304"/>
  <c r="G201" i="14" s="1"/>
  <c r="H304" i="8"/>
  <c r="H201" i="14" s="1"/>
  <c r="D305" i="8"/>
  <c r="D346" i="14" s="1"/>
  <c r="E305" i="8"/>
  <c r="E346" i="14" s="1"/>
  <c r="F305" i="8"/>
  <c r="G305"/>
  <c r="G346" i="14" s="1"/>
  <c r="H305" i="8"/>
  <c r="H346" i="14" s="1"/>
  <c r="D306" i="8"/>
  <c r="D333" i="14" s="1"/>
  <c r="E306" i="8"/>
  <c r="E333" i="14" s="1"/>
  <c r="F306" i="8"/>
  <c r="G306"/>
  <c r="G333" i="14" s="1"/>
  <c r="H306" i="8"/>
  <c r="H333" i="14" s="1"/>
  <c r="G307" i="8"/>
  <c r="G527" i="14" s="1"/>
  <c r="G308" i="8"/>
  <c r="G565" i="14" s="1"/>
  <c r="C300" i="8"/>
  <c r="C292" i="14" s="1"/>
  <c r="C301" i="8"/>
  <c r="C22" i="14" s="1"/>
  <c r="C302" i="8"/>
  <c r="C242" i="14" s="1"/>
  <c r="C303" i="8"/>
  <c r="C227" i="14" s="1"/>
  <c r="C304" i="8"/>
  <c r="C201" i="14" s="1"/>
  <c r="C305" i="8"/>
  <c r="C346" i="14" s="1"/>
  <c r="C306" i="8"/>
  <c r="C333" i="14" s="1"/>
  <c r="C299" i="8"/>
  <c r="C442" i="14" s="1"/>
  <c r="D314" i="8"/>
  <c r="D228" i="14" s="1"/>
  <c r="E314" i="8"/>
  <c r="E228" i="14" s="1"/>
  <c r="F314" i="8"/>
  <c r="G314"/>
  <c r="G228" i="14" s="1"/>
  <c r="H314" i="8"/>
  <c r="H228" i="14" s="1"/>
  <c r="D315" i="8"/>
  <c r="D261" i="14" s="1"/>
  <c r="E315" i="8"/>
  <c r="E261" i="14" s="1"/>
  <c r="F315" i="8"/>
  <c r="G315"/>
  <c r="G261" i="14" s="1"/>
  <c r="H315" i="8"/>
  <c r="H261" i="14" s="1"/>
  <c r="D316" i="8"/>
  <c r="D150" i="14" s="1"/>
  <c r="E316" i="8"/>
  <c r="E150" i="14" s="1"/>
  <c r="F316" i="8"/>
  <c r="G316"/>
  <c r="G150" i="14" s="1"/>
  <c r="H316" i="8"/>
  <c r="H150" i="14" s="1"/>
  <c r="D317" i="8"/>
  <c r="D390" i="14" s="1"/>
  <c r="E317" i="8"/>
  <c r="E390" i="14" s="1"/>
  <c r="F317" i="8"/>
  <c r="G317"/>
  <c r="G390" i="14" s="1"/>
  <c r="H317" i="8"/>
  <c r="H390" i="14" s="1"/>
  <c r="D318" i="8"/>
  <c r="D293" i="14" s="1"/>
  <c r="E318" i="8"/>
  <c r="E293" i="14" s="1"/>
  <c r="F318" i="8"/>
  <c r="G318"/>
  <c r="G293" i="14" s="1"/>
  <c r="H318" i="8"/>
  <c r="H293" i="14" s="1"/>
  <c r="D319" i="8"/>
  <c r="D202" i="14" s="1"/>
  <c r="E319" i="8"/>
  <c r="E202" i="14" s="1"/>
  <c r="F319" i="8"/>
  <c r="G319"/>
  <c r="G202" i="14" s="1"/>
  <c r="H319" i="8"/>
  <c r="H202" i="14" s="1"/>
  <c r="D320" i="8"/>
  <c r="D43" i="14" s="1"/>
  <c r="E320" i="8"/>
  <c r="E43" i="14" s="1"/>
  <c r="F320" i="8"/>
  <c r="G320"/>
  <c r="G43" i="14" s="1"/>
  <c r="H320" i="8"/>
  <c r="H43" i="14" s="1"/>
  <c r="D321" i="8"/>
  <c r="D370" i="14" s="1"/>
  <c r="E321" i="8"/>
  <c r="E370" i="14" s="1"/>
  <c r="F321" i="8"/>
  <c r="G321"/>
  <c r="G370" i="14" s="1"/>
  <c r="H321" i="8"/>
  <c r="H370" i="14" s="1"/>
  <c r="D322" i="8"/>
  <c r="D55" i="14" s="1"/>
  <c r="E322" i="8"/>
  <c r="E55" i="14" s="1"/>
  <c r="F322" i="8"/>
  <c r="G322"/>
  <c r="G55" i="14" s="1"/>
  <c r="H322" i="8"/>
  <c r="H55" i="14" s="1"/>
  <c r="D323" i="8"/>
  <c r="D114" i="14" s="1"/>
  <c r="E323" i="8"/>
  <c r="E114" i="14" s="1"/>
  <c r="F323" i="8"/>
  <c r="G323"/>
  <c r="G114" i="14" s="1"/>
  <c r="H323" i="8"/>
  <c r="H114" i="14" s="1"/>
  <c r="D324" i="8"/>
  <c r="D492" i="14" s="1"/>
  <c r="E324" i="8"/>
  <c r="E492" i="14" s="1"/>
  <c r="F324" i="8"/>
  <c r="G324"/>
  <c r="G492" i="14" s="1"/>
  <c r="H324" i="8"/>
  <c r="H492" i="14" s="1"/>
  <c r="D325" i="8"/>
  <c r="D125" i="14" s="1"/>
  <c r="E325" i="8"/>
  <c r="E125" i="14" s="1"/>
  <c r="F325" i="8"/>
  <c r="G325"/>
  <c r="G125" i="14" s="1"/>
  <c r="H325" i="8"/>
  <c r="H125" i="14" s="1"/>
  <c r="G326" i="8"/>
  <c r="G528" i="14" s="1"/>
  <c r="G327" i="8"/>
  <c r="G566" i="14" s="1"/>
  <c r="C315" i="8"/>
  <c r="C261" i="14" s="1"/>
  <c r="C316" i="8"/>
  <c r="C150" i="14" s="1"/>
  <c r="C317" i="8"/>
  <c r="C390" i="14" s="1"/>
  <c r="C318" i="8"/>
  <c r="C293" i="14" s="1"/>
  <c r="C319" i="8"/>
  <c r="C202" i="14" s="1"/>
  <c r="C320" i="8"/>
  <c r="C43" i="14" s="1"/>
  <c r="C321" i="8"/>
  <c r="C370" i="14" s="1"/>
  <c r="C322" i="8"/>
  <c r="C55" i="14" s="1"/>
  <c r="C323" i="8"/>
  <c r="C114" i="14" s="1"/>
  <c r="C324" i="8"/>
  <c r="C492" i="14" s="1"/>
  <c r="C325" i="8"/>
  <c r="C125" i="14" s="1"/>
  <c r="C314" i="8"/>
  <c r="C228" i="14" s="1"/>
  <c r="D349" i="8"/>
  <c r="D444" i="14" s="1"/>
  <c r="E349" i="8"/>
  <c r="E444" i="14" s="1"/>
  <c r="F349" i="8"/>
  <c r="G349"/>
  <c r="G444" i="14" s="1"/>
  <c r="H349" i="8"/>
  <c r="H444" i="14" s="1"/>
  <c r="D350" i="8"/>
  <c r="D320" i="14" s="1"/>
  <c r="E350" i="8"/>
  <c r="E320" i="14" s="1"/>
  <c r="F350" i="8"/>
  <c r="G350"/>
  <c r="G320" i="14" s="1"/>
  <c r="H350" i="8"/>
  <c r="H320" i="14" s="1"/>
  <c r="D351" i="8"/>
  <c r="D295" i="14" s="1"/>
  <c r="E351" i="8"/>
  <c r="E295" i="14" s="1"/>
  <c r="F351" i="8"/>
  <c r="G351"/>
  <c r="G295" i="14" s="1"/>
  <c r="H351" i="8"/>
  <c r="H295" i="14" s="1"/>
  <c r="D352" i="8"/>
  <c r="D135" i="14" s="1"/>
  <c r="E352" i="8"/>
  <c r="E135" i="14" s="1"/>
  <c r="F352" i="8"/>
  <c r="G352"/>
  <c r="G135" i="14" s="1"/>
  <c r="H352" i="8"/>
  <c r="H135" i="14" s="1"/>
  <c r="D353" i="8"/>
  <c r="D152" i="14" s="1"/>
  <c r="E353" i="8"/>
  <c r="E152" i="14" s="1"/>
  <c r="F353" i="8"/>
  <c r="G353"/>
  <c r="G152" i="14" s="1"/>
  <c r="H353" i="8"/>
  <c r="H152" i="14" s="1"/>
  <c r="D354" i="8"/>
  <c r="D204" i="14" s="1"/>
  <c r="E354" i="8"/>
  <c r="E204" i="14" s="1"/>
  <c r="F354" i="8"/>
  <c r="G354"/>
  <c r="G204" i="14" s="1"/>
  <c r="H354" i="8"/>
  <c r="H204" i="14" s="1"/>
  <c r="D355" i="8"/>
  <c r="D468" i="14" s="1"/>
  <c r="E355" i="8"/>
  <c r="E468" i="14" s="1"/>
  <c r="F355" i="8"/>
  <c r="G355"/>
  <c r="G468" i="14" s="1"/>
  <c r="H355" i="8"/>
  <c r="H468" i="14" s="1"/>
  <c r="D356" i="8"/>
  <c r="D334" i="14" s="1"/>
  <c r="E356" i="8"/>
  <c r="E334" i="14" s="1"/>
  <c r="F356" i="8"/>
  <c r="G356"/>
  <c r="G334" i="14" s="1"/>
  <c r="H356" i="8"/>
  <c r="H334" i="14" s="1"/>
  <c r="D357" i="8"/>
  <c r="D44" i="14" s="1"/>
  <c r="E357" i="8"/>
  <c r="E44" i="14" s="1"/>
  <c r="F357" i="8"/>
  <c r="G357"/>
  <c r="G44" i="14" s="1"/>
  <c r="H357" i="8"/>
  <c r="H44" i="14" s="1"/>
  <c r="D358" i="8"/>
  <c r="D71" i="14" s="1"/>
  <c r="E358" i="8"/>
  <c r="E71" i="14" s="1"/>
  <c r="F358" i="8"/>
  <c r="G358"/>
  <c r="G71" i="14" s="1"/>
  <c r="H358" i="8"/>
  <c r="H71" i="14" s="1"/>
  <c r="D359" i="8"/>
  <c r="D493" i="14" s="1"/>
  <c r="E359" i="8"/>
  <c r="E493" i="14" s="1"/>
  <c r="F359" i="8"/>
  <c r="G359"/>
  <c r="G493" i="14" s="1"/>
  <c r="H359" i="8"/>
  <c r="H493" i="14" s="1"/>
  <c r="G360" i="8"/>
  <c r="G530" i="14" s="1"/>
  <c r="G361" i="8"/>
  <c r="G568" i="14" s="1"/>
  <c r="C350" i="8"/>
  <c r="C320" i="14" s="1"/>
  <c r="C351" i="8"/>
  <c r="C295" i="14" s="1"/>
  <c r="C352" i="8"/>
  <c r="C135" i="14" s="1"/>
  <c r="C353" i="8"/>
  <c r="C152" i="14" s="1"/>
  <c r="C354" i="8"/>
  <c r="C204" i="14" s="1"/>
  <c r="C355" i="8"/>
  <c r="C468" i="14" s="1"/>
  <c r="C356" i="8"/>
  <c r="C334" i="14" s="1"/>
  <c r="C357" i="8"/>
  <c r="C44" i="14" s="1"/>
  <c r="C358" i="8"/>
  <c r="C71" i="14" s="1"/>
  <c r="C359" i="8"/>
  <c r="C493" i="14" s="1"/>
  <c r="C349" i="8"/>
  <c r="C444" i="14" s="1"/>
  <c r="D451" i="8"/>
  <c r="D301" i="14" s="1"/>
  <c r="E451" i="8"/>
  <c r="E301" i="14" s="1"/>
  <c r="F451" i="8"/>
  <c r="G451"/>
  <c r="G301" i="14" s="1"/>
  <c r="H451" i="8"/>
  <c r="H301" i="14" s="1"/>
  <c r="D452" i="8"/>
  <c r="D210" i="14" s="1"/>
  <c r="E452" i="8"/>
  <c r="E210" i="14" s="1"/>
  <c r="F452" i="8"/>
  <c r="G452"/>
  <c r="G210" i="14" s="1"/>
  <c r="H452" i="8"/>
  <c r="H210" i="14" s="1"/>
  <c r="D453" i="8"/>
  <c r="D408" i="14" s="1"/>
  <c r="E453" i="8"/>
  <c r="E408" i="14" s="1"/>
  <c r="F453" i="8"/>
  <c r="G453"/>
  <c r="G408" i="14" s="1"/>
  <c r="H453" i="8"/>
  <c r="H408" i="14" s="1"/>
  <c r="D454" i="8"/>
  <c r="D375" i="14" s="1"/>
  <c r="E454" i="8"/>
  <c r="E375" i="14" s="1"/>
  <c r="F454" i="8"/>
  <c r="G454"/>
  <c r="G375" i="14" s="1"/>
  <c r="H454" i="8"/>
  <c r="H375" i="14" s="1"/>
  <c r="D455" i="8"/>
  <c r="D74" i="14" s="1"/>
  <c r="E455" i="8"/>
  <c r="E74" i="14" s="1"/>
  <c r="F455" i="8"/>
  <c r="G455"/>
  <c r="G74" i="14" s="1"/>
  <c r="H455" i="8"/>
  <c r="H74" i="14" s="1"/>
  <c r="G456" i="8"/>
  <c r="G536" i="14" s="1"/>
  <c r="G457" i="8"/>
  <c r="G574" i="14" s="1"/>
  <c r="C452" i="8"/>
  <c r="C210" i="14" s="1"/>
  <c r="C453" i="8"/>
  <c r="C408" i="14" s="1"/>
  <c r="C454" i="8"/>
  <c r="C375" i="14" s="1"/>
  <c r="C455" i="8"/>
  <c r="C74" i="14" s="1"/>
  <c r="C451" i="8"/>
  <c r="C301" i="14" s="1"/>
  <c r="D463" i="8"/>
  <c r="D46" i="14" s="1"/>
  <c r="E463" i="8"/>
  <c r="E46" i="14" s="1"/>
  <c r="F463" i="8"/>
  <c r="G463"/>
  <c r="G46" i="14" s="1"/>
  <c r="H463" i="8"/>
  <c r="H46" i="14" s="1"/>
  <c r="D464" i="8"/>
  <c r="D169" i="14" s="1"/>
  <c r="E464" i="8"/>
  <c r="E169" i="14" s="1"/>
  <c r="F464" i="8"/>
  <c r="G464"/>
  <c r="G169" i="14" s="1"/>
  <c r="H464" i="8"/>
  <c r="H169" i="14" s="1"/>
  <c r="G465" i="8"/>
  <c r="G537" i="14" s="1"/>
  <c r="G466" i="8"/>
  <c r="G575" i="14" s="1"/>
  <c r="C464" i="8"/>
  <c r="C169" i="14" s="1"/>
  <c r="C463" i="8"/>
  <c r="C46" i="14" s="1"/>
  <c r="D509" i="8"/>
  <c r="D304" i="14" s="1"/>
  <c r="E509" i="8"/>
  <c r="E304" i="14" s="1"/>
  <c r="F509" i="8"/>
  <c r="G509"/>
  <c r="G304" i="14" s="1"/>
  <c r="H509" i="8"/>
  <c r="H304" i="14" s="1"/>
  <c r="D510" i="8"/>
  <c r="D376" i="14" s="1"/>
  <c r="E510" i="8"/>
  <c r="E376" i="14" s="1"/>
  <c r="F510" i="8"/>
  <c r="G510"/>
  <c r="G376" i="14" s="1"/>
  <c r="H510" i="8"/>
  <c r="H376" i="14" s="1"/>
  <c r="D511" i="8"/>
  <c r="D48" i="14" s="1"/>
  <c r="E511" i="8"/>
  <c r="E48" i="14" s="1"/>
  <c r="F511" i="8"/>
  <c r="G511"/>
  <c r="G48" i="14" s="1"/>
  <c r="H511" i="8"/>
  <c r="H48" i="14" s="1"/>
  <c r="D512" i="8"/>
  <c r="D480" i="14" s="1"/>
  <c r="E512" i="8"/>
  <c r="E480" i="14" s="1"/>
  <c r="F512" i="8"/>
  <c r="G512"/>
  <c r="G480" i="14" s="1"/>
  <c r="H512" i="8"/>
  <c r="H480" i="14" s="1"/>
  <c r="D513" i="8"/>
  <c r="D213" i="14" s="1"/>
  <c r="E513" i="8"/>
  <c r="E213" i="14" s="1"/>
  <c r="F513" i="8"/>
  <c r="G513"/>
  <c r="G213" i="14" s="1"/>
  <c r="H513" i="8"/>
  <c r="H213" i="14" s="1"/>
  <c r="D514" i="8"/>
  <c r="D411" i="14" s="1"/>
  <c r="E514" i="8"/>
  <c r="E411" i="14" s="1"/>
  <c r="F514" i="8"/>
  <c r="G514"/>
  <c r="G411" i="14" s="1"/>
  <c r="H514" i="8"/>
  <c r="H411" i="14" s="1"/>
  <c r="D515" i="8"/>
  <c r="D115" i="14" s="1"/>
  <c r="E515" i="8"/>
  <c r="E115" i="14" s="1"/>
  <c r="F515" i="8"/>
  <c r="G515"/>
  <c r="G115" i="14" s="1"/>
  <c r="H515" i="8"/>
  <c r="H115" i="14" s="1"/>
  <c r="D516" i="8"/>
  <c r="D470" i="14" s="1"/>
  <c r="E516" i="8"/>
  <c r="E470" i="14" s="1"/>
  <c r="F516" i="8"/>
  <c r="G516"/>
  <c r="G470" i="14" s="1"/>
  <c r="H516" i="8"/>
  <c r="H470" i="14" s="1"/>
  <c r="G517" i="8"/>
  <c r="G540" i="14" s="1"/>
  <c r="G518" i="8"/>
  <c r="G578" i="14" s="1"/>
  <c r="C510" i="8"/>
  <c r="C376" i="14" s="1"/>
  <c r="C511" i="8"/>
  <c r="C48" i="14" s="1"/>
  <c r="C512" i="8"/>
  <c r="C480" i="14" s="1"/>
  <c r="C513" i="8"/>
  <c r="C213" i="14" s="1"/>
  <c r="C514" i="8"/>
  <c r="C411" i="14" s="1"/>
  <c r="C515" i="8"/>
  <c r="C115" i="14" s="1"/>
  <c r="C516" i="8"/>
  <c r="C470" i="14" s="1"/>
  <c r="C509" i="8"/>
  <c r="C304" i="14" s="1"/>
  <c r="A512" i="8"/>
  <c r="A513" s="1"/>
  <c r="A510"/>
  <c r="D74"/>
  <c r="D278" i="14" s="1"/>
  <c r="E74" i="8"/>
  <c r="E278" i="14" s="1"/>
  <c r="F74" i="8"/>
  <c r="G74"/>
  <c r="G278" i="14" s="1"/>
  <c r="H74" i="8"/>
  <c r="H278" i="14" s="1"/>
  <c r="D75" i="8"/>
  <c r="D433" i="14" s="1"/>
  <c r="E75" i="8"/>
  <c r="E433" i="14" s="1"/>
  <c r="F75" i="8"/>
  <c r="F433" i="14" s="1"/>
  <c r="G75" i="8"/>
  <c r="G433" i="14" s="1"/>
  <c r="H75" i="8"/>
  <c r="H433" i="14" s="1"/>
  <c r="D76" i="8"/>
  <c r="D190" i="14" s="1"/>
  <c r="E76" i="8"/>
  <c r="E190" i="14" s="1"/>
  <c r="F76" i="8"/>
  <c r="F190" i="14" s="1"/>
  <c r="G76" i="8"/>
  <c r="G190" i="14" s="1"/>
  <c r="H76" i="8"/>
  <c r="H190" i="14" s="1"/>
  <c r="D77" i="8"/>
  <c r="D327" i="14" s="1"/>
  <c r="E77" i="8"/>
  <c r="E327" i="14" s="1"/>
  <c r="F77" i="8"/>
  <c r="F327" i="14" s="1"/>
  <c r="G77" i="8"/>
  <c r="G327" i="14" s="1"/>
  <c r="H77" i="8"/>
  <c r="H327" i="14" s="1"/>
  <c r="D78" i="8"/>
  <c r="D341" i="14" s="1"/>
  <c r="E78" i="8"/>
  <c r="E341" i="14" s="1"/>
  <c r="F78" i="8"/>
  <c r="G78"/>
  <c r="G341" i="14" s="1"/>
  <c r="H78" i="8"/>
  <c r="H341" i="14" s="1"/>
  <c r="G512"/>
  <c r="G550"/>
  <c r="C75" i="8"/>
  <c r="C433" i="14" s="1"/>
  <c r="C76" i="8"/>
  <c r="C190" i="14" s="1"/>
  <c r="C77" i="8"/>
  <c r="C327" i="14" s="1"/>
  <c r="C78" i="8"/>
  <c r="C341" i="14" s="1"/>
  <c r="C74" i="8"/>
  <c r="C278" i="14" s="1"/>
  <c r="E29"/>
  <c r="F29"/>
  <c r="G29"/>
  <c r="H29"/>
  <c r="C109"/>
  <c r="D109"/>
  <c r="E109"/>
  <c r="F109"/>
  <c r="G109"/>
  <c r="H109"/>
  <c r="C142"/>
  <c r="D142"/>
  <c r="E142"/>
  <c r="F142"/>
  <c r="G142"/>
  <c r="H142"/>
  <c r="C153"/>
  <c r="D153"/>
  <c r="E153"/>
  <c r="F153"/>
  <c r="G153"/>
  <c r="H153"/>
  <c r="G547"/>
  <c r="D406"/>
  <c r="E406"/>
  <c r="F406"/>
  <c r="G406"/>
  <c r="H406"/>
  <c r="C406"/>
  <c r="G571"/>
  <c r="D401" i="8"/>
  <c r="D207" i="14" s="1"/>
  <c r="E401" i="8"/>
  <c r="E207" i="14" s="1"/>
  <c r="F401" i="8"/>
  <c r="G401"/>
  <c r="G207" i="14" s="1"/>
  <c r="H401" i="8"/>
  <c r="H207" i="14" s="1"/>
  <c r="C401" i="8"/>
  <c r="C207" i="14" s="1"/>
  <c r="D396" i="8"/>
  <c r="D264" i="14" s="1"/>
  <c r="E396" i="8"/>
  <c r="E264" i="14" s="1"/>
  <c r="F396" i="8"/>
  <c r="G396"/>
  <c r="G264" i="14" s="1"/>
  <c r="H396" i="8"/>
  <c r="H264" i="14" s="1"/>
  <c r="C396" i="8"/>
  <c r="C264" i="14" s="1"/>
  <c r="D395" i="8"/>
  <c r="D232" i="14" s="1"/>
  <c r="E395" i="8"/>
  <c r="E232" i="14" s="1"/>
  <c r="F395" i="8"/>
  <c r="G395"/>
  <c r="G232" i="14" s="1"/>
  <c r="H395" i="8"/>
  <c r="H232" i="14" s="1"/>
  <c r="C395" i="8"/>
  <c r="C232" i="14" s="1"/>
  <c r="D402" i="8"/>
  <c r="D374" i="14" s="1"/>
  <c r="E402" i="8"/>
  <c r="E374" i="14" s="1"/>
  <c r="F402" i="8"/>
  <c r="G402"/>
  <c r="G374" i="14" s="1"/>
  <c r="H402" i="8"/>
  <c r="H374" i="14" s="1"/>
  <c r="C402" i="8"/>
  <c r="C374" i="14" s="1"/>
  <c r="D397" i="8"/>
  <c r="D420" i="14" s="1"/>
  <c r="E397" i="8"/>
  <c r="E420" i="14" s="1"/>
  <c r="F397" i="8"/>
  <c r="G397"/>
  <c r="G420" i="14" s="1"/>
  <c r="H397" i="8"/>
  <c r="H420" i="14" s="1"/>
  <c r="D403" i="8"/>
  <c r="D73" i="14" s="1"/>
  <c r="E403" i="8"/>
  <c r="E73" i="14" s="1"/>
  <c r="F403" i="8"/>
  <c r="G403"/>
  <c r="G73" i="14" s="1"/>
  <c r="H403" i="8"/>
  <c r="H73" i="14" s="1"/>
  <c r="D406" i="8"/>
  <c r="E406"/>
  <c r="F406"/>
  <c r="G406"/>
  <c r="G533" i="14" s="1"/>
  <c r="H406" i="8"/>
  <c r="D407"/>
  <c r="E407"/>
  <c r="F407"/>
  <c r="H407"/>
  <c r="C397"/>
  <c r="C420" i="14" s="1"/>
  <c r="C403" i="8"/>
  <c r="C73" i="14" s="1"/>
  <c r="C406" i="8"/>
  <c r="C407"/>
  <c r="G19"/>
  <c r="G509" i="14" s="1"/>
  <c r="D12" i="8"/>
  <c r="D366" i="14" s="1"/>
  <c r="E366"/>
  <c r="F366"/>
  <c r="G366"/>
  <c r="H366"/>
  <c r="C12" i="8"/>
  <c r="C366" i="14" s="1"/>
  <c r="D19" i="8"/>
  <c r="E19"/>
  <c r="F19"/>
  <c r="H19"/>
  <c r="D20"/>
  <c r="E20"/>
  <c r="F20"/>
  <c r="H20"/>
  <c r="C20"/>
  <c r="C19"/>
  <c r="C326" i="14"/>
  <c r="D311"/>
  <c r="E311"/>
  <c r="F311"/>
  <c r="G311"/>
  <c r="H311"/>
  <c r="C311"/>
  <c r="D16" i="8"/>
  <c r="D399" i="14" s="1"/>
  <c r="E16" i="8"/>
  <c r="E399" i="14" s="1"/>
  <c r="F16" i="8"/>
  <c r="G16"/>
  <c r="G399" i="14" s="1"/>
  <c r="H16" i="8"/>
  <c r="H399" i="14" s="1"/>
  <c r="C16" i="8"/>
  <c r="C399" i="14" s="1"/>
  <c r="D187"/>
  <c r="E187"/>
  <c r="H187"/>
  <c r="C187"/>
  <c r="D29"/>
  <c r="C29"/>
  <c r="D8" i="8"/>
  <c r="E8"/>
  <c r="F8"/>
  <c r="G8"/>
  <c r="G250" i="14" s="1"/>
  <c r="H8" i="8"/>
  <c r="H250" i="14" s="1"/>
  <c r="C8" i="8"/>
  <c r="C250" i="14" s="1"/>
  <c r="D11" i="8"/>
  <c r="D389" i="14" s="1"/>
  <c r="E11" i="8"/>
  <c r="E389" i="14" s="1"/>
  <c r="F11" i="8"/>
  <c r="G11"/>
  <c r="G389" i="14" s="1"/>
  <c r="H11" i="8"/>
  <c r="H389" i="14" s="1"/>
  <c r="D326"/>
  <c r="E326"/>
  <c r="G326"/>
  <c r="H326"/>
  <c r="C11" i="8"/>
  <c r="C389" i="14" s="1"/>
  <c r="A9" i="8"/>
  <c r="D192"/>
  <c r="D286" i="14" s="1"/>
  <c r="E192" i="8"/>
  <c r="E286" i="14" s="1"/>
  <c r="F192" i="8"/>
  <c r="G192"/>
  <c r="G286" i="14" s="1"/>
  <c r="H192" i="8"/>
  <c r="H286" i="14" s="1"/>
  <c r="D193" i="8"/>
  <c r="D257" i="14" s="1"/>
  <c r="E193" i="8"/>
  <c r="F193"/>
  <c r="F257" i="14" s="1"/>
  <c r="G193" i="8"/>
  <c r="G257" i="14" s="1"/>
  <c r="H193" i="8"/>
  <c r="H257" i="14" s="1"/>
  <c r="D194" i="8"/>
  <c r="D37" i="14" s="1"/>
  <c r="E194" i="8"/>
  <c r="E37" i="14" s="1"/>
  <c r="F194" i="8"/>
  <c r="G194"/>
  <c r="G37" i="14" s="1"/>
  <c r="H194" i="8"/>
  <c r="H37" i="14" s="1"/>
  <c r="D196" i="8"/>
  <c r="D196" i="14" s="1"/>
  <c r="E196" i="8"/>
  <c r="E196" i="14" s="1"/>
  <c r="F196" i="8"/>
  <c r="G196"/>
  <c r="G196" i="14" s="1"/>
  <c r="H196" i="8"/>
  <c r="H196" i="14" s="1"/>
  <c r="D197" i="8"/>
  <c r="D402" i="14" s="1"/>
  <c r="E197" i="8"/>
  <c r="E402" i="14" s="1"/>
  <c r="F197" i="8"/>
  <c r="G197"/>
  <c r="G402" i="14" s="1"/>
  <c r="H197" i="8"/>
  <c r="H402" i="14" s="1"/>
  <c r="D198" i="8"/>
  <c r="D490" i="14" s="1"/>
  <c r="E198" i="8"/>
  <c r="E490" i="14" s="1"/>
  <c r="F198" i="8"/>
  <c r="G198"/>
  <c r="G490" i="14" s="1"/>
  <c r="H198" i="8"/>
  <c r="H490" i="14" s="1"/>
  <c r="D199" i="8"/>
  <c r="D465" i="14" s="1"/>
  <c r="E199" i="8"/>
  <c r="E465" i="14" s="1"/>
  <c r="F199" i="8"/>
  <c r="G199"/>
  <c r="G465" i="14" s="1"/>
  <c r="H199" i="8"/>
  <c r="H465" i="14" s="1"/>
  <c r="G200" i="8"/>
  <c r="G520" i="14" s="1"/>
  <c r="G201" i="8"/>
  <c r="G558" i="14" s="1"/>
  <c r="C193" i="8"/>
  <c r="C257" i="14" s="1"/>
  <c r="C194" i="8"/>
  <c r="C37" i="14" s="1"/>
  <c r="C196" i="8"/>
  <c r="C196" i="14" s="1"/>
  <c r="C197" i="8"/>
  <c r="C402" i="14" s="1"/>
  <c r="C198" i="8"/>
  <c r="C490" i="14" s="1"/>
  <c r="C199" i="8"/>
  <c r="C465" i="14" s="1"/>
  <c r="C192" i="8"/>
  <c r="C286" i="14" s="1"/>
  <c r="D207" i="8"/>
  <c r="D441" i="14" s="1"/>
  <c r="E207" i="8"/>
  <c r="E441" i="14" s="1"/>
  <c r="F207" i="8"/>
  <c r="G207"/>
  <c r="G441" i="14" s="1"/>
  <c r="H207" i="8"/>
  <c r="H441" i="14" s="1"/>
  <c r="D208" i="8"/>
  <c r="D287" i="14" s="1"/>
  <c r="E208" i="8"/>
  <c r="E287" i="14" s="1"/>
  <c r="F208" i="8"/>
  <c r="F287" i="14" s="1"/>
  <c r="G208" i="8"/>
  <c r="G287" i="14" s="1"/>
  <c r="H208" i="8"/>
  <c r="H287" i="14" s="1"/>
  <c r="D209" i="8"/>
  <c r="D39" i="14" s="1"/>
  <c r="E209" i="8"/>
  <c r="E39" i="14" s="1"/>
  <c r="F209" i="8"/>
  <c r="F39" i="14" s="1"/>
  <c r="G209" i="8"/>
  <c r="G39" i="14" s="1"/>
  <c r="H209" i="8"/>
  <c r="H39" i="14" s="1"/>
  <c r="D210" i="8"/>
  <c r="D197" i="14" s="1"/>
  <c r="E210" i="8"/>
  <c r="E197" i="14" s="1"/>
  <c r="F210" i="8"/>
  <c r="G210"/>
  <c r="G197" i="14" s="1"/>
  <c r="H210" i="8"/>
  <c r="H197" i="14" s="1"/>
  <c r="G211" i="8"/>
  <c r="G521" i="14" s="1"/>
  <c r="G212" i="8"/>
  <c r="G559" i="14" s="1"/>
  <c r="C208" i="8"/>
  <c r="C287" i="14" s="1"/>
  <c r="C209" i="8"/>
  <c r="C39" i="14" s="1"/>
  <c r="C210" i="8"/>
  <c r="C197" i="14" s="1"/>
  <c r="C207" i="8"/>
  <c r="C441" i="14" s="1"/>
  <c r="D232" i="8"/>
  <c r="D40" i="14" s="1"/>
  <c r="E232" i="8"/>
  <c r="E40" i="14" s="1"/>
  <c r="F232" i="8"/>
  <c r="G232"/>
  <c r="G40" i="14" s="1"/>
  <c r="H232" i="8"/>
  <c r="H40" i="14" s="1"/>
  <c r="D233" i="8"/>
  <c r="D426" i="14" s="1"/>
  <c r="E233" i="8"/>
  <c r="E426" i="14" s="1"/>
  <c r="F233" i="8"/>
  <c r="G233"/>
  <c r="G426" i="14" s="1"/>
  <c r="H233" i="8"/>
  <c r="H426" i="14" s="1"/>
  <c r="D234" i="8"/>
  <c r="D165" i="14" s="1"/>
  <c r="E234" i="8"/>
  <c r="E165" i="14" s="1"/>
  <c r="F234" i="8"/>
  <c r="G234"/>
  <c r="G165" i="14" s="1"/>
  <c r="H234" i="8"/>
  <c r="H165" i="14" s="1"/>
  <c r="G235" i="8"/>
  <c r="G523" i="14" s="1"/>
  <c r="G236" i="8"/>
  <c r="G561" i="14" s="1"/>
  <c r="C233" i="8"/>
  <c r="C426" i="14" s="1"/>
  <c r="C234" i="8"/>
  <c r="C165" i="14" s="1"/>
  <c r="C232" i="8"/>
  <c r="C40" i="14" s="1"/>
  <c r="D422" i="4"/>
  <c r="E422"/>
  <c r="F422"/>
  <c r="G422"/>
  <c r="H422"/>
  <c r="C422"/>
  <c r="D243" i="8"/>
  <c r="D147" i="14" s="1"/>
  <c r="E243" i="8"/>
  <c r="F243"/>
  <c r="G243"/>
  <c r="G147" i="14" s="1"/>
  <c r="H243" i="8"/>
  <c r="H147" i="14" s="1"/>
  <c r="D244" i="8"/>
  <c r="D260" i="14" s="1"/>
  <c r="E244" i="8"/>
  <c r="E260" i="14" s="1"/>
  <c r="F244" i="8"/>
  <c r="G244"/>
  <c r="G260" i="14" s="1"/>
  <c r="H244" i="8"/>
  <c r="H260" i="14" s="1"/>
  <c r="D245" i="8"/>
  <c r="D241" i="14" s="1"/>
  <c r="E245" i="8"/>
  <c r="E241" i="14" s="1"/>
  <c r="F245" i="8"/>
  <c r="G245"/>
  <c r="G241" i="14" s="1"/>
  <c r="H245" i="8"/>
  <c r="H241" i="14" s="1"/>
  <c r="D246" i="8"/>
  <c r="D166" i="14" s="1"/>
  <c r="E246" i="8"/>
  <c r="E166" i="14" s="1"/>
  <c r="F246" i="8"/>
  <c r="G246"/>
  <c r="G166" i="14" s="1"/>
  <c r="H246" i="8"/>
  <c r="H166" i="14" s="1"/>
  <c r="D247" i="8"/>
  <c r="D99" i="14" s="1"/>
  <c r="E247" i="8"/>
  <c r="E99" i="14" s="1"/>
  <c r="F247" i="8"/>
  <c r="G247"/>
  <c r="G99" i="14" s="1"/>
  <c r="H247" i="8"/>
  <c r="H99" i="14" s="1"/>
  <c r="D248" i="8"/>
  <c r="D357" i="14" s="1"/>
  <c r="E248" i="8"/>
  <c r="E357" i="14" s="1"/>
  <c r="F248" i="8"/>
  <c r="G248"/>
  <c r="G357" i="14" s="1"/>
  <c r="H248" i="8"/>
  <c r="H357" i="14" s="1"/>
  <c r="D249" i="8"/>
  <c r="D467" i="14" s="1"/>
  <c r="E249" i="8"/>
  <c r="E467" i="14" s="1"/>
  <c r="F249" i="8"/>
  <c r="G249"/>
  <c r="G467" i="14" s="1"/>
  <c r="H249" i="8"/>
  <c r="H467" i="14" s="1"/>
  <c r="D250" i="8"/>
  <c r="D290" i="14" s="1"/>
  <c r="E250" i="8"/>
  <c r="E290" i="14" s="1"/>
  <c r="F250" i="8"/>
  <c r="G250"/>
  <c r="G290" i="14" s="1"/>
  <c r="H250" i="8"/>
  <c r="H290" i="14" s="1"/>
  <c r="D251" i="8"/>
  <c r="D9" i="14" s="1"/>
  <c r="E251" i="8"/>
  <c r="E9" i="14" s="1"/>
  <c r="F251" i="8"/>
  <c r="G251"/>
  <c r="G9" i="14" s="1"/>
  <c r="H251" i="8"/>
  <c r="H9" i="14" s="1"/>
  <c r="D252" i="8"/>
  <c r="D199" i="14" s="1"/>
  <c r="E252" i="8"/>
  <c r="E199" i="14" s="1"/>
  <c r="F252" i="8"/>
  <c r="G252"/>
  <c r="G199" i="14" s="1"/>
  <c r="H252" i="8"/>
  <c r="H199" i="14" s="1"/>
  <c r="D253" i="8"/>
  <c r="D41" i="14" s="1"/>
  <c r="E253" i="8"/>
  <c r="E41" i="14" s="1"/>
  <c r="F253" i="8"/>
  <c r="G253"/>
  <c r="G41" i="14" s="1"/>
  <c r="H253" i="8"/>
  <c r="H41" i="14" s="1"/>
  <c r="D254" i="8"/>
  <c r="D332" i="14" s="1"/>
  <c r="E254" i="8"/>
  <c r="E332" i="14" s="1"/>
  <c r="F254" i="8"/>
  <c r="G254"/>
  <c r="G332" i="14" s="1"/>
  <c r="H254" i="8"/>
  <c r="H332" i="14" s="1"/>
  <c r="D255" i="8"/>
  <c r="D344" i="14" s="1"/>
  <c r="E255" i="8"/>
  <c r="E344" i="14" s="1"/>
  <c r="F255" i="8"/>
  <c r="G255"/>
  <c r="G344" i="14" s="1"/>
  <c r="H255" i="8"/>
  <c r="H344" i="14" s="1"/>
  <c r="G256" i="8"/>
  <c r="G525" i="14" s="1"/>
  <c r="G257" i="8"/>
  <c r="G563" i="14" s="1"/>
  <c r="C244" i="8"/>
  <c r="C260" i="14" s="1"/>
  <c r="C245" i="8"/>
  <c r="C241" i="14" s="1"/>
  <c r="C246" i="8"/>
  <c r="C166" i="14" s="1"/>
  <c r="C247" i="8"/>
  <c r="C99" i="14" s="1"/>
  <c r="C248" i="8"/>
  <c r="C357" i="14" s="1"/>
  <c r="C249" i="8"/>
  <c r="C467" i="14" s="1"/>
  <c r="C250" i="8"/>
  <c r="C290" i="14" s="1"/>
  <c r="C251" i="8"/>
  <c r="C9" i="14" s="1"/>
  <c r="C252" i="8"/>
  <c r="C199" i="14" s="1"/>
  <c r="C253" i="8"/>
  <c r="C41" i="14" s="1"/>
  <c r="C254" i="8"/>
  <c r="C332" i="14" s="1"/>
  <c r="C255" i="8"/>
  <c r="C344" i="14" s="1"/>
  <c r="C243" i="8"/>
  <c r="C147" i="14" s="1"/>
  <c r="D413" i="8"/>
  <c r="D265" i="14" s="1"/>
  <c r="E413" i="8"/>
  <c r="E265" i="14" s="1"/>
  <c r="F413" i="8"/>
  <c r="G413"/>
  <c r="G265" i="14" s="1"/>
  <c r="H413" i="8"/>
  <c r="H265" i="14" s="1"/>
  <c r="D414" i="8"/>
  <c r="D231" i="14" s="1"/>
  <c r="E414" i="8"/>
  <c r="E231" i="14" s="1"/>
  <c r="F414" i="8"/>
  <c r="G414"/>
  <c r="G231" i="14" s="1"/>
  <c r="H414" i="8"/>
  <c r="H231" i="14" s="1"/>
  <c r="D415" i="8"/>
  <c r="D299" i="14" s="1"/>
  <c r="E415" i="8"/>
  <c r="E299" i="14" s="1"/>
  <c r="F415" i="8"/>
  <c r="G415"/>
  <c r="G299" i="14" s="1"/>
  <c r="H415" i="8"/>
  <c r="H299" i="14" s="1"/>
  <c r="D416" i="8"/>
  <c r="D372" i="14" s="1"/>
  <c r="E416" i="8"/>
  <c r="E372" i="14" s="1"/>
  <c r="F416" i="8"/>
  <c r="G416"/>
  <c r="G372" i="14" s="1"/>
  <c r="H416" i="8"/>
  <c r="H372" i="14" s="1"/>
  <c r="D417" i="8"/>
  <c r="D208" i="14" s="1"/>
  <c r="E417" i="8"/>
  <c r="E208" i="14" s="1"/>
  <c r="F417" i="8"/>
  <c r="G417"/>
  <c r="G208" i="14" s="1"/>
  <c r="H417" i="8"/>
  <c r="H208" i="14" s="1"/>
  <c r="D419" i="8"/>
  <c r="D335" i="14" s="1"/>
  <c r="E419" i="8"/>
  <c r="E335" i="14" s="1"/>
  <c r="F419" i="8"/>
  <c r="G419"/>
  <c r="G335" i="14" s="1"/>
  <c r="H419" i="8"/>
  <c r="H335" i="14" s="1"/>
  <c r="D420" i="8"/>
  <c r="D494" i="14" s="1"/>
  <c r="E420" i="8"/>
  <c r="E494" i="14" s="1"/>
  <c r="F420" i="8"/>
  <c r="G420"/>
  <c r="G494" i="14" s="1"/>
  <c r="H420" i="8"/>
  <c r="H494" i="14" s="1"/>
  <c r="D421" i="8"/>
  <c r="D358" i="14" s="1"/>
  <c r="E421" i="8"/>
  <c r="E358" i="14" s="1"/>
  <c r="F421" i="8"/>
  <c r="G421"/>
  <c r="G358" i="14" s="1"/>
  <c r="H421" i="8"/>
  <c r="H358" i="14" s="1"/>
  <c r="D422" i="8"/>
  <c r="D57" i="14" s="1"/>
  <c r="E422" i="8"/>
  <c r="E57" i="14" s="1"/>
  <c r="F422" i="8"/>
  <c r="G422"/>
  <c r="G57" i="14" s="1"/>
  <c r="H422" i="8"/>
  <c r="H57" i="14" s="1"/>
  <c r="D423" i="8"/>
  <c r="D404" i="14" s="1"/>
  <c r="E423" i="8"/>
  <c r="E404" i="14" s="1"/>
  <c r="F423" i="8"/>
  <c r="G423"/>
  <c r="G404" i="14" s="1"/>
  <c r="H423" i="8"/>
  <c r="H404" i="14" s="1"/>
  <c r="D425" i="8"/>
  <c r="E425"/>
  <c r="F425"/>
  <c r="G425"/>
  <c r="G534" i="14" s="1"/>
  <c r="H425" i="8"/>
  <c r="D426"/>
  <c r="E426"/>
  <c r="F426"/>
  <c r="G426"/>
  <c r="G572" i="14" s="1"/>
  <c r="H426" i="8"/>
  <c r="C414"/>
  <c r="C231" i="14" s="1"/>
  <c r="C415" i="8"/>
  <c r="C299" i="14" s="1"/>
  <c r="C416" i="8"/>
  <c r="C372" i="14" s="1"/>
  <c r="C417" i="8"/>
  <c r="C208" i="14" s="1"/>
  <c r="C419" i="8"/>
  <c r="C335" i="14" s="1"/>
  <c r="C420" i="8"/>
  <c r="C494" i="14" s="1"/>
  <c r="C421" i="8"/>
  <c r="C358" i="14" s="1"/>
  <c r="C422" i="8"/>
  <c r="C57" i="14" s="1"/>
  <c r="C423" i="8"/>
  <c r="C404" i="14" s="1"/>
  <c r="C425" i="8"/>
  <c r="C426"/>
  <c r="C413"/>
  <c r="C265" i="14" s="1"/>
  <c r="D494" i="8"/>
  <c r="D268" i="14" s="1"/>
  <c r="E494" i="8"/>
  <c r="E268" i="14" s="1"/>
  <c r="F494" i="8"/>
  <c r="G494"/>
  <c r="G268" i="14" s="1"/>
  <c r="H494" i="8"/>
  <c r="H268" i="14" s="1"/>
  <c r="D495" i="8"/>
  <c r="D156" i="14" s="1"/>
  <c r="E495" i="8"/>
  <c r="E156" i="14" s="1"/>
  <c r="F495" i="8"/>
  <c r="G495"/>
  <c r="G156" i="14" s="1"/>
  <c r="H495" i="8"/>
  <c r="H156" i="14" s="1"/>
  <c r="D496" i="8"/>
  <c r="D233" i="14" s="1"/>
  <c r="E496" i="8"/>
  <c r="E233" i="14" s="1"/>
  <c r="F496" i="8"/>
  <c r="G496"/>
  <c r="G233" i="14" s="1"/>
  <c r="H496" i="8"/>
  <c r="H233" i="14" s="1"/>
  <c r="D497" i="8"/>
  <c r="D244" i="14" s="1"/>
  <c r="E497" i="8"/>
  <c r="E244" i="14" s="1"/>
  <c r="F497" i="8"/>
  <c r="G497"/>
  <c r="G244" i="14" s="1"/>
  <c r="H497" i="8"/>
  <c r="H244" i="14" s="1"/>
  <c r="D498" i="8"/>
  <c r="D303" i="14" s="1"/>
  <c r="E498" i="8"/>
  <c r="E303" i="14" s="1"/>
  <c r="F498" i="8"/>
  <c r="G498"/>
  <c r="G303" i="14" s="1"/>
  <c r="H498" i="8"/>
  <c r="H303" i="14" s="1"/>
  <c r="D499" i="8"/>
  <c r="D212" i="14" s="1"/>
  <c r="E499" i="8"/>
  <c r="E212" i="14" s="1"/>
  <c r="F499" i="8"/>
  <c r="G499"/>
  <c r="G212" i="14" s="1"/>
  <c r="H499" i="8"/>
  <c r="H212" i="14" s="1"/>
  <c r="D500" i="8"/>
  <c r="D60" i="14" s="1"/>
  <c r="E500" i="8"/>
  <c r="E60" i="14" s="1"/>
  <c r="F500" i="8"/>
  <c r="G500"/>
  <c r="G60" i="14" s="1"/>
  <c r="H500" i="8"/>
  <c r="H60" i="14" s="1"/>
  <c r="D501" i="8"/>
  <c r="D409" i="14" s="1"/>
  <c r="E501" i="8"/>
  <c r="E409" i="14" s="1"/>
  <c r="F501" i="8"/>
  <c r="G501"/>
  <c r="G409" i="14" s="1"/>
  <c r="H501" i="8"/>
  <c r="H409" i="14" s="1"/>
  <c r="D502" i="8"/>
  <c r="E502"/>
  <c r="F502"/>
  <c r="G502"/>
  <c r="G539" i="14" s="1"/>
  <c r="H502" i="8"/>
  <c r="D503"/>
  <c r="E503"/>
  <c r="F503"/>
  <c r="G503"/>
  <c r="G577" i="14" s="1"/>
  <c r="H503" i="8"/>
  <c r="C495"/>
  <c r="C156" i="14" s="1"/>
  <c r="C496" i="8"/>
  <c r="C233" i="14" s="1"/>
  <c r="C497" i="8"/>
  <c r="C244" i="14" s="1"/>
  <c r="C498" i="8"/>
  <c r="C303" i="14" s="1"/>
  <c r="C499" i="8"/>
  <c r="C212" i="14" s="1"/>
  <c r="C500" i="8"/>
  <c r="C60" i="14" s="1"/>
  <c r="C501" i="8"/>
  <c r="C409" i="14" s="1"/>
  <c r="C502" i="8"/>
  <c r="C503"/>
  <c r="C494"/>
  <c r="C268" i="14" s="1"/>
  <c r="A495" i="8"/>
  <c r="A496" s="1"/>
  <c r="A497" s="1"/>
  <c r="A498" s="1"/>
  <c r="E97" i="14"/>
  <c r="F97"/>
  <c r="G97"/>
  <c r="H97"/>
  <c r="D258"/>
  <c r="E258"/>
  <c r="F258"/>
  <c r="G258"/>
  <c r="H258"/>
  <c r="C258"/>
  <c r="D489"/>
  <c r="E489"/>
  <c r="F489"/>
  <c r="G489"/>
  <c r="H489"/>
  <c r="D497"/>
  <c r="E497"/>
  <c r="F497"/>
  <c r="G497"/>
  <c r="H497"/>
  <c r="C497"/>
  <c r="D269"/>
  <c r="E269"/>
  <c r="F269"/>
  <c r="G269"/>
  <c r="H269"/>
  <c r="C269"/>
  <c r="E103"/>
  <c r="F103"/>
  <c r="G103"/>
  <c r="G579"/>
  <c r="G541"/>
  <c r="G522"/>
  <c r="G560"/>
  <c r="D44" i="8"/>
  <c r="D252" i="14" s="1"/>
  <c r="E44" i="8"/>
  <c r="E252" i="14" s="1"/>
  <c r="F44" i="8"/>
  <c r="G44"/>
  <c r="G252" i="14" s="1"/>
  <c r="H44" i="8"/>
  <c r="H252" i="14" s="1"/>
  <c r="D45" i="8"/>
  <c r="D221" i="14" s="1"/>
  <c r="E45" i="8"/>
  <c r="E221" i="14" s="1"/>
  <c r="F45" i="8"/>
  <c r="G45"/>
  <c r="G221" i="14" s="1"/>
  <c r="H45" i="8"/>
  <c r="H221" i="14" s="1"/>
  <c r="D46" i="8"/>
  <c r="D277" i="14" s="1"/>
  <c r="E46" i="8"/>
  <c r="E277" i="14" s="1"/>
  <c r="F46" i="8"/>
  <c r="G46"/>
  <c r="G277" i="14" s="1"/>
  <c r="H46" i="8"/>
  <c r="H277" i="14" s="1"/>
  <c r="D47" i="8"/>
  <c r="D189" i="14" s="1"/>
  <c r="E47" i="8"/>
  <c r="E189" i="14" s="1"/>
  <c r="F47" i="8"/>
  <c r="G47"/>
  <c r="G189" i="14" s="1"/>
  <c r="H47" i="8"/>
  <c r="H189" i="14" s="1"/>
  <c r="D48" i="8"/>
  <c r="D31" i="14" s="1"/>
  <c r="E48" i="8"/>
  <c r="E31" i="14" s="1"/>
  <c r="F48" i="8"/>
  <c r="G48"/>
  <c r="G31" i="14" s="1"/>
  <c r="H48" i="8"/>
  <c r="H31" i="14" s="1"/>
  <c r="D49" i="8"/>
  <c r="D96" i="14" s="1"/>
  <c r="E49" i="8"/>
  <c r="E96" i="14" s="1"/>
  <c r="F49" i="8"/>
  <c r="G49"/>
  <c r="G96" i="14" s="1"/>
  <c r="H49" i="8"/>
  <c r="H96" i="14" s="1"/>
  <c r="D50" i="8"/>
  <c r="D487" i="14" s="1"/>
  <c r="E50" i="8"/>
  <c r="E487" i="14" s="1"/>
  <c r="F50" i="8"/>
  <c r="G50"/>
  <c r="G487" i="14" s="1"/>
  <c r="H50" i="8"/>
  <c r="H487" i="14" s="1"/>
  <c r="G51" i="8"/>
  <c r="G511" i="14" s="1"/>
  <c r="G52" i="8"/>
  <c r="G549" i="14" s="1"/>
  <c r="C45" i="8"/>
  <c r="C221" i="14" s="1"/>
  <c r="C46" i="8"/>
  <c r="C277" i="14" s="1"/>
  <c r="C47" i="8"/>
  <c r="C189" i="14" s="1"/>
  <c r="C48" i="8"/>
  <c r="C31" i="14" s="1"/>
  <c r="C49" i="8"/>
  <c r="C96" i="14" s="1"/>
  <c r="C50" i="8"/>
  <c r="C487" i="14" s="1"/>
  <c r="C44" i="8"/>
  <c r="C252" i="14" s="1"/>
  <c r="A45" i="8"/>
  <c r="A46" s="1"/>
  <c r="A47" s="1"/>
  <c r="A48" s="1"/>
  <c r="A49" s="1"/>
  <c r="A50" s="1"/>
  <c r="H369" i="14"/>
  <c r="G369"/>
  <c r="F369"/>
  <c r="E369"/>
  <c r="D221" i="8"/>
  <c r="D369" i="14" s="1"/>
  <c r="C221" i="8"/>
  <c r="C369" i="14" s="1"/>
  <c r="D218" i="8"/>
  <c r="E218"/>
  <c r="F218"/>
  <c r="G218"/>
  <c r="H218"/>
  <c r="D219"/>
  <c r="D288" i="14" s="1"/>
  <c r="E219" i="8"/>
  <c r="E288" i="14" s="1"/>
  <c r="F219" i="8"/>
  <c r="G219"/>
  <c r="G288" i="14" s="1"/>
  <c r="H219" i="8"/>
  <c r="H288" i="14" s="1"/>
  <c r="D97"/>
  <c r="D223" i="8"/>
  <c r="D38" i="14" s="1"/>
  <c r="E223" i="8"/>
  <c r="E38" i="14" s="1"/>
  <c r="F223" i="8"/>
  <c r="G223"/>
  <c r="G38" i="14" s="1"/>
  <c r="H223" i="8"/>
  <c r="H38" i="14" s="1"/>
  <c r="C219" i="8"/>
  <c r="C288" i="14" s="1"/>
  <c r="C97"/>
  <c r="C223" i="8"/>
  <c r="C38" i="14" s="1"/>
  <c r="C218" i="8"/>
  <c r="A219"/>
  <c r="D539"/>
  <c r="D61" i="14" s="1"/>
  <c r="E539" i="8"/>
  <c r="E61" i="14" s="1"/>
  <c r="F539" i="8"/>
  <c r="G539"/>
  <c r="G61" i="14" s="1"/>
  <c r="H539" i="8"/>
  <c r="H61" i="14" s="1"/>
  <c r="C61"/>
  <c r="D530" i="8"/>
  <c r="D305" i="14" s="1"/>
  <c r="E530" i="8"/>
  <c r="E305" i="14" s="1"/>
  <c r="F530" i="8"/>
  <c r="G530"/>
  <c r="G305" i="14" s="1"/>
  <c r="H530" i="8"/>
  <c r="H305" i="14" s="1"/>
  <c r="C530" i="8"/>
  <c r="C305" i="14" s="1"/>
  <c r="D533" i="8"/>
  <c r="D453" i="14" s="1"/>
  <c r="E533" i="8"/>
  <c r="E453" i="14" s="1"/>
  <c r="F533" i="8"/>
  <c r="G533"/>
  <c r="G453" i="14" s="1"/>
  <c r="H533" i="8"/>
  <c r="H453" i="14" s="1"/>
  <c r="C533" i="8"/>
  <c r="C453" i="14" s="1"/>
  <c r="D543" i="8"/>
  <c r="D393" i="14" s="1"/>
  <c r="E543" i="8"/>
  <c r="E393" i="14" s="1"/>
  <c r="F543" i="8"/>
  <c r="G543"/>
  <c r="G393" i="14" s="1"/>
  <c r="H543" i="8"/>
  <c r="H393" i="14" s="1"/>
  <c r="C393"/>
  <c r="D528" i="8"/>
  <c r="D347" i="14" s="1"/>
  <c r="E528" i="8"/>
  <c r="E347" i="14" s="1"/>
  <c r="F528" i="8"/>
  <c r="G528"/>
  <c r="G347" i="14" s="1"/>
  <c r="H528" i="8"/>
  <c r="H347" i="14" s="1"/>
  <c r="C528" i="8"/>
  <c r="C347" i="14" s="1"/>
  <c r="D525" i="8"/>
  <c r="E525"/>
  <c r="F525"/>
  <c r="G525"/>
  <c r="H525"/>
  <c r="D527"/>
  <c r="D157" i="14" s="1"/>
  <c r="E527" i="8"/>
  <c r="E157" i="14" s="1"/>
  <c r="F527" i="8"/>
  <c r="G527"/>
  <c r="G157" i="14" s="1"/>
  <c r="H527" i="8"/>
  <c r="H157" i="14" s="1"/>
  <c r="D529" i="8"/>
  <c r="D234" i="14" s="1"/>
  <c r="E529" i="8"/>
  <c r="E234" i="14" s="1"/>
  <c r="F529" i="8"/>
  <c r="G529"/>
  <c r="G234" i="14" s="1"/>
  <c r="H529" i="8"/>
  <c r="H234" i="14" s="1"/>
  <c r="D531" i="8"/>
  <c r="D377" i="14" s="1"/>
  <c r="E377"/>
  <c r="F377"/>
  <c r="G377"/>
  <c r="H531" i="8"/>
  <c r="H377" i="14" s="1"/>
  <c r="D532" i="8"/>
  <c r="D214" i="14" s="1"/>
  <c r="E532" i="8"/>
  <c r="E214" i="14" s="1"/>
  <c r="F532" i="8"/>
  <c r="G532"/>
  <c r="G214" i="14" s="1"/>
  <c r="H532" i="8"/>
  <c r="H214" i="14" s="1"/>
  <c r="D103"/>
  <c r="H103"/>
  <c r="D536" i="8"/>
  <c r="D383" i="14" s="1"/>
  <c r="E536" i="8"/>
  <c r="E383" i="14" s="1"/>
  <c r="F536" i="8"/>
  <c r="G536"/>
  <c r="G383" i="14" s="1"/>
  <c r="H536" i="8"/>
  <c r="H383" i="14" s="1"/>
  <c r="D537" i="8"/>
  <c r="D360" i="14" s="1"/>
  <c r="E537" i="8"/>
  <c r="E360" i="14" s="1"/>
  <c r="F537" i="8"/>
  <c r="G537"/>
  <c r="G360" i="14" s="1"/>
  <c r="H537" i="8"/>
  <c r="H360" i="14" s="1"/>
  <c r="D538" i="8"/>
  <c r="D76" i="14" s="1"/>
  <c r="E538" i="8"/>
  <c r="E76" i="14" s="1"/>
  <c r="F538" i="8"/>
  <c r="G538"/>
  <c r="G76" i="14" s="1"/>
  <c r="H538" i="8"/>
  <c r="H76" i="14" s="1"/>
  <c r="D540" i="8"/>
  <c r="D118" i="14" s="1"/>
  <c r="E540" i="8"/>
  <c r="E118" i="14" s="1"/>
  <c r="F540" i="8"/>
  <c r="G540"/>
  <c r="G118" i="14" s="1"/>
  <c r="H540" i="8"/>
  <c r="H118" i="14" s="1"/>
  <c r="D541" i="8"/>
  <c r="D412" i="14" s="1"/>
  <c r="E541" i="8"/>
  <c r="E412" i="14" s="1"/>
  <c r="F541" i="8"/>
  <c r="G541"/>
  <c r="G412" i="14" s="1"/>
  <c r="H541" i="8"/>
  <c r="H412" i="14" s="1"/>
  <c r="D542" i="8"/>
  <c r="D472" i="14" s="1"/>
  <c r="E542" i="8"/>
  <c r="E472" i="14" s="1"/>
  <c r="F542" i="8"/>
  <c r="G542"/>
  <c r="G472" i="14" s="1"/>
  <c r="H542" i="8"/>
  <c r="H472" i="14" s="1"/>
  <c r="C531" i="8"/>
  <c r="C377" i="14" s="1"/>
  <c r="C532" i="8"/>
  <c r="C214" i="14" s="1"/>
  <c r="C103"/>
  <c r="C383"/>
  <c r="C360"/>
  <c r="C76"/>
  <c r="C118"/>
  <c r="C412"/>
  <c r="C472"/>
  <c r="C529" i="8"/>
  <c r="C234" i="14" s="1"/>
  <c r="C525" i="8"/>
  <c r="C15" i="14" s="1"/>
  <c r="C17" s="1"/>
  <c r="C527" i="8"/>
  <c r="C157" i="14" s="1"/>
  <c r="D91" i="7"/>
  <c r="E91"/>
  <c r="F91"/>
  <c r="G91"/>
  <c r="H91"/>
  <c r="C91"/>
  <c r="D151"/>
  <c r="D134" i="13" s="1"/>
  <c r="E151" i="7"/>
  <c r="E134" i="13" s="1"/>
  <c r="F151" i="7"/>
  <c r="F134" i="13" s="1"/>
  <c r="G151" i="7"/>
  <c r="G134" i="13" s="1"/>
  <c r="H151" i="7"/>
  <c r="H134" i="13" s="1"/>
  <c r="D152" i="7"/>
  <c r="E152"/>
  <c r="E58" i="13" s="1"/>
  <c r="F152" i="7"/>
  <c r="G152"/>
  <c r="G58" i="13" s="1"/>
  <c r="H152" i="7"/>
  <c r="C152"/>
  <c r="C58" i="13" s="1"/>
  <c r="C151" i="7"/>
  <c r="D22"/>
  <c r="D55" i="13" s="1"/>
  <c r="E22" i="7"/>
  <c r="E55" i="13" s="1"/>
  <c r="F22" i="7"/>
  <c r="F55" i="13" s="1"/>
  <c r="G22" i="7"/>
  <c r="G55" i="13" s="1"/>
  <c r="H22" i="7"/>
  <c r="H55" i="13" s="1"/>
  <c r="C55"/>
  <c r="D130"/>
  <c r="E130"/>
  <c r="F130"/>
  <c r="G130"/>
  <c r="H130"/>
  <c r="C130"/>
  <c r="D59" i="7"/>
  <c r="D168" i="13" s="1"/>
  <c r="E59" i="7"/>
  <c r="E168" i="13" s="1"/>
  <c r="F59" i="7"/>
  <c r="F168" i="13" s="1"/>
  <c r="G59" i="7"/>
  <c r="G168" i="13" s="1"/>
  <c r="H59" i="7"/>
  <c r="H168" i="13" s="1"/>
  <c r="D60" i="7"/>
  <c r="D147" i="13" s="1"/>
  <c r="E60" i="7"/>
  <c r="E147" i="13" s="1"/>
  <c r="F60" i="7"/>
  <c r="F147" i="13" s="1"/>
  <c r="G60" i="7"/>
  <c r="G147" i="13" s="1"/>
  <c r="H60" i="7"/>
  <c r="H147" i="13" s="1"/>
  <c r="C60" i="7"/>
  <c r="C147" i="13" s="1"/>
  <c r="C59" i="7"/>
  <c r="C168" i="13" s="1"/>
  <c r="D72" i="7"/>
  <c r="E72"/>
  <c r="F72"/>
  <c r="G72"/>
  <c r="H72"/>
  <c r="C72"/>
  <c r="D46"/>
  <c r="D122" i="13" s="1"/>
  <c r="E46" i="7"/>
  <c r="E122" i="13" s="1"/>
  <c r="F46" i="7"/>
  <c r="G46"/>
  <c r="G122" i="13" s="1"/>
  <c r="H46" i="7"/>
  <c r="H122" i="13" s="1"/>
  <c r="D47" i="7"/>
  <c r="D66" i="13" s="1"/>
  <c r="E47" i="7"/>
  <c r="E66" i="13" s="1"/>
  <c r="F47" i="7"/>
  <c r="G47"/>
  <c r="G66" i="13" s="1"/>
  <c r="H47" i="7"/>
  <c r="H66" i="13" s="1"/>
  <c r="D50" i="7"/>
  <c r="D98" i="13" s="1"/>
  <c r="E50" i="7"/>
  <c r="E98" i="13" s="1"/>
  <c r="F50" i="7"/>
  <c r="G50"/>
  <c r="G98" i="13" s="1"/>
  <c r="H50" i="7"/>
  <c r="H98" i="13" s="1"/>
  <c r="D51" i="7"/>
  <c r="D41" i="13" s="1"/>
  <c r="E51" i="7"/>
  <c r="E41" i="13" s="1"/>
  <c r="F51" i="7"/>
  <c r="G51"/>
  <c r="G41" i="13" s="1"/>
  <c r="H51" i="7"/>
  <c r="H41" i="13" s="1"/>
  <c r="D52" i="7"/>
  <c r="D114" i="13" s="1"/>
  <c r="E52" i="7"/>
  <c r="E114" i="13" s="1"/>
  <c r="F52" i="7"/>
  <c r="G52"/>
  <c r="G114" i="13" s="1"/>
  <c r="H52" i="7"/>
  <c r="H114" i="13" s="1"/>
  <c r="D53" i="7"/>
  <c r="D56" i="13" s="1"/>
  <c r="E53" i="7"/>
  <c r="E56" i="13" s="1"/>
  <c r="F53" i="7"/>
  <c r="G53"/>
  <c r="G56" i="13" s="1"/>
  <c r="H53" i="7"/>
  <c r="H56" i="13" s="1"/>
  <c r="C47" i="7"/>
  <c r="C66" i="13" s="1"/>
  <c r="C50" i="7"/>
  <c r="C98" i="13" s="1"/>
  <c r="C51" i="7"/>
  <c r="C41" i="13" s="1"/>
  <c r="C52" i="7"/>
  <c r="C114" i="13" s="1"/>
  <c r="C53" i="7"/>
  <c r="C56" i="13" s="1"/>
  <c r="C46" i="7"/>
  <c r="C122" i="13" s="1"/>
  <c r="D126" i="7"/>
  <c r="D132" i="13" s="1"/>
  <c r="E126" i="7"/>
  <c r="E132" i="13" s="1"/>
  <c r="F126" i="7"/>
  <c r="F132" i="13" s="1"/>
  <c r="G126" i="7"/>
  <c r="G132" i="13" s="1"/>
  <c r="H126" i="7"/>
  <c r="H132" i="13" s="1"/>
  <c r="C126" i="7"/>
  <c r="C132" i="13" s="1"/>
  <c r="D125" i="7"/>
  <c r="D148" i="13" s="1"/>
  <c r="E125" i="7"/>
  <c r="E148" i="13" s="1"/>
  <c r="F125" i="7"/>
  <c r="F148" i="13" s="1"/>
  <c r="G125" i="7"/>
  <c r="G148" i="13" s="1"/>
  <c r="H125" i="7"/>
  <c r="H148" i="13" s="1"/>
  <c r="C125" i="7"/>
  <c r="C148" i="13" s="1"/>
  <c r="D104" i="7"/>
  <c r="D107" i="13" s="1"/>
  <c r="E104" i="7"/>
  <c r="E107" i="13" s="1"/>
  <c r="F104" i="7"/>
  <c r="F107" i="13" s="1"/>
  <c r="G104" i="7"/>
  <c r="G107" i="13" s="1"/>
  <c r="H104" i="7"/>
  <c r="H107" i="13" s="1"/>
  <c r="C104" i="7"/>
  <c r="C107" i="13" s="1"/>
  <c r="D36" i="7"/>
  <c r="D146" i="13" s="1"/>
  <c r="E36" i="7"/>
  <c r="E146" i="13" s="1"/>
  <c r="F36" i="7"/>
  <c r="F146" i="13" s="1"/>
  <c r="G36" i="7"/>
  <c r="G146" i="13" s="1"/>
  <c r="H36" i="7"/>
  <c r="H146" i="13" s="1"/>
  <c r="D37" i="7"/>
  <c r="D176" i="13" s="1"/>
  <c r="E37" i="7"/>
  <c r="E176" i="13" s="1"/>
  <c r="F37" i="7"/>
  <c r="F176" i="13" s="1"/>
  <c r="G37" i="7"/>
  <c r="G176" i="13" s="1"/>
  <c r="H37" i="7"/>
  <c r="H176" i="13" s="1"/>
  <c r="D38" i="7"/>
  <c r="D167" i="13" s="1"/>
  <c r="E38" i="7"/>
  <c r="E167" i="13" s="1"/>
  <c r="F38" i="7"/>
  <c r="F167" i="13" s="1"/>
  <c r="G38" i="7"/>
  <c r="G167" i="13" s="1"/>
  <c r="H38" i="7"/>
  <c r="H167" i="13" s="1"/>
  <c r="C37" i="7"/>
  <c r="C176" i="13" s="1"/>
  <c r="C38" i="7"/>
  <c r="C167" i="13" s="1"/>
  <c r="C36" i="7"/>
  <c r="C146" i="13" s="1"/>
  <c r="D15" i="7"/>
  <c r="D129" i="13" s="1"/>
  <c r="E15" i="7"/>
  <c r="E129" i="13" s="1"/>
  <c r="F15" i="7"/>
  <c r="F129" i="13" s="1"/>
  <c r="G15" i="7"/>
  <c r="G129" i="13" s="1"/>
  <c r="H15" i="7"/>
  <c r="H129" i="13" s="1"/>
  <c r="C15" i="7"/>
  <c r="C129" i="13" s="1"/>
  <c r="D13" i="7"/>
  <c r="D113" i="13" s="1"/>
  <c r="E13" i="7"/>
  <c r="E113" i="13" s="1"/>
  <c r="F13" i="7"/>
  <c r="F113" i="13" s="1"/>
  <c r="G13" i="7"/>
  <c r="G113" i="13" s="1"/>
  <c r="H13" i="7"/>
  <c r="H113" i="13" s="1"/>
  <c r="C13" i="7"/>
  <c r="C113" i="13" s="1"/>
  <c r="D154"/>
  <c r="E154"/>
  <c r="F154"/>
  <c r="G154"/>
  <c r="H154"/>
  <c r="D12" i="7"/>
  <c r="E12"/>
  <c r="F12"/>
  <c r="G12"/>
  <c r="H12"/>
  <c r="D183" i="13"/>
  <c r="E183"/>
  <c r="F183"/>
  <c r="G183"/>
  <c r="H183"/>
  <c r="C154"/>
  <c r="C12" i="7"/>
  <c r="C183" i="13"/>
  <c r="D132" i="7"/>
  <c r="D138" i="13" s="1"/>
  <c r="E132" i="7"/>
  <c r="E138" i="13" s="1"/>
  <c r="F132" i="7"/>
  <c r="F138" i="13" s="1"/>
  <c r="G132" i="7"/>
  <c r="G138" i="13" s="1"/>
  <c r="H132" i="7"/>
  <c r="H138" i="13" s="1"/>
  <c r="D134" i="7"/>
  <c r="D155" i="13" s="1"/>
  <c r="E134" i="7"/>
  <c r="E155" i="13" s="1"/>
  <c r="F134" i="7"/>
  <c r="F155" i="13" s="1"/>
  <c r="G134" i="7"/>
  <c r="G155" i="13" s="1"/>
  <c r="H134" i="7"/>
  <c r="H155" i="13" s="1"/>
  <c r="C134" i="7"/>
  <c r="C155" i="13" s="1"/>
  <c r="C132" i="7"/>
  <c r="C138" i="13" s="1"/>
  <c r="D166" i="7"/>
  <c r="D116" i="13" s="1"/>
  <c r="E166" i="7"/>
  <c r="E116" i="13" s="1"/>
  <c r="F166" i="7"/>
  <c r="F116" i="13" s="1"/>
  <c r="G166" i="7"/>
  <c r="G116" i="13" s="1"/>
  <c r="H166" i="7"/>
  <c r="H116" i="13" s="1"/>
  <c r="C166" i="7"/>
  <c r="C116" i="13" s="1"/>
  <c r="D110" i="7"/>
  <c r="D49" i="13" s="1"/>
  <c r="E110" i="7"/>
  <c r="E49" i="13" s="1"/>
  <c r="F110" i="7"/>
  <c r="F49" i="13" s="1"/>
  <c r="G110" i="7"/>
  <c r="G49" i="13" s="1"/>
  <c r="H110" i="7"/>
  <c r="H49" i="13" s="1"/>
  <c r="D111" i="7"/>
  <c r="D59" i="13" s="1"/>
  <c r="E111" i="7"/>
  <c r="E59" i="13" s="1"/>
  <c r="F111" i="7"/>
  <c r="F59" i="13" s="1"/>
  <c r="G111" i="7"/>
  <c r="G59" i="13" s="1"/>
  <c r="H111" i="7"/>
  <c r="H59" i="13" s="1"/>
  <c r="C111" i="7"/>
  <c r="C59" i="13" s="1"/>
  <c r="C110" i="7"/>
  <c r="C49" i="13" s="1"/>
  <c r="D97" i="7"/>
  <c r="D140" i="13" s="1"/>
  <c r="E97" i="7"/>
  <c r="E140" i="13" s="1"/>
  <c r="F97" i="7"/>
  <c r="F140" i="13" s="1"/>
  <c r="G97" i="7"/>
  <c r="G140" i="13" s="1"/>
  <c r="H97" i="7"/>
  <c r="H140" i="13" s="1"/>
  <c r="D98" i="7"/>
  <c r="D177" i="13" s="1"/>
  <c r="E98" i="7"/>
  <c r="E177" i="13" s="1"/>
  <c r="F98" i="7"/>
  <c r="F177" i="13" s="1"/>
  <c r="G98" i="7"/>
  <c r="G177" i="13" s="1"/>
  <c r="H98" i="7"/>
  <c r="H177" i="13" s="1"/>
  <c r="C98" i="7"/>
  <c r="C177" i="13" s="1"/>
  <c r="C97" i="7"/>
  <c r="C140" i="13" s="1"/>
  <c r="D84" i="7"/>
  <c r="D106" i="13" s="1"/>
  <c r="E84" i="7"/>
  <c r="E106" i="13" s="1"/>
  <c r="F84" i="7"/>
  <c r="F106" i="13" s="1"/>
  <c r="G84" i="7"/>
  <c r="G106" i="13" s="1"/>
  <c r="H84" i="7"/>
  <c r="H106" i="13" s="1"/>
  <c r="C84" i="7"/>
  <c r="C106" i="13" s="1"/>
  <c r="H145" i="7"/>
  <c r="H115" i="13" s="1"/>
  <c r="D145" i="7"/>
  <c r="D115" i="13" s="1"/>
  <c r="E145" i="7"/>
  <c r="E115" i="13" s="1"/>
  <c r="F145" i="7"/>
  <c r="G145"/>
  <c r="G115" i="13" s="1"/>
  <c r="C145" i="7"/>
  <c r="C115" i="13" s="1"/>
  <c r="D140" i="7"/>
  <c r="D67" i="13" s="1"/>
  <c r="E140" i="7"/>
  <c r="E67" i="13" s="1"/>
  <c r="F140" i="7"/>
  <c r="G140"/>
  <c r="G67" i="13" s="1"/>
  <c r="H140" i="7"/>
  <c r="H67" i="13" s="1"/>
  <c r="D77"/>
  <c r="E77"/>
  <c r="F77"/>
  <c r="G77"/>
  <c r="H77"/>
  <c r="D142" i="7"/>
  <c r="D85" i="13" s="1"/>
  <c r="E142" i="7"/>
  <c r="E85" i="13" s="1"/>
  <c r="F142" i="7"/>
  <c r="G142"/>
  <c r="G85" i="13" s="1"/>
  <c r="H142" i="7"/>
  <c r="H85" i="13" s="1"/>
  <c r="D143" i="7"/>
  <c r="D99" i="13" s="1"/>
  <c r="E143" i="7"/>
  <c r="E99" i="13" s="1"/>
  <c r="F143" i="7"/>
  <c r="G143"/>
  <c r="G99" i="13" s="1"/>
  <c r="H143" i="7"/>
  <c r="H99" i="13" s="1"/>
  <c r="D144" i="7"/>
  <c r="D42" i="13" s="1"/>
  <c r="E144" i="7"/>
  <c r="E42" i="13" s="1"/>
  <c r="F144" i="7"/>
  <c r="G144"/>
  <c r="G42" i="13" s="1"/>
  <c r="H144" i="7"/>
  <c r="H42" i="13" s="1"/>
  <c r="C141" i="7"/>
  <c r="C77" i="13" s="1"/>
  <c r="C142" i="7"/>
  <c r="C85" i="13" s="1"/>
  <c r="C143" i="7"/>
  <c r="C99" i="13" s="1"/>
  <c r="C144" i="7"/>
  <c r="C42" i="13" s="1"/>
  <c r="C140" i="7"/>
  <c r="C67" i="13" s="1"/>
  <c r="D158" i="7"/>
  <c r="D137" i="13" s="1"/>
  <c r="E158" i="7"/>
  <c r="E137" i="13" s="1"/>
  <c r="F158" i="7"/>
  <c r="F137" i="13" s="1"/>
  <c r="G158" i="7"/>
  <c r="G137" i="13" s="1"/>
  <c r="H158" i="7"/>
  <c r="H137" i="13" s="1"/>
  <c r="D159" i="7"/>
  <c r="D191" i="13" s="1"/>
  <c r="E159" i="7"/>
  <c r="E191" i="13" s="1"/>
  <c r="F159" i="7"/>
  <c r="F191" i="13" s="1"/>
  <c r="G159" i="7"/>
  <c r="G191" i="13" s="1"/>
  <c r="H159" i="7"/>
  <c r="H191" i="13" s="1"/>
  <c r="D160" i="7"/>
  <c r="D68" i="13" s="1"/>
  <c r="E160" i="7"/>
  <c r="E68" i="13" s="1"/>
  <c r="F160" i="7"/>
  <c r="F68" i="13" s="1"/>
  <c r="G160" i="7"/>
  <c r="G68" i="13" s="1"/>
  <c r="H160" i="7"/>
  <c r="H68" i="13" s="1"/>
  <c r="C159" i="7"/>
  <c r="C191" i="13" s="1"/>
  <c r="C160" i="7"/>
  <c r="C68" i="13" s="1"/>
  <c r="C158" i="7"/>
  <c r="C137" i="13" s="1"/>
  <c r="D172" i="7"/>
  <c r="D78" i="13" s="1"/>
  <c r="E172" i="7"/>
  <c r="E78" i="13" s="1"/>
  <c r="F172" i="7"/>
  <c r="F78" i="13" s="1"/>
  <c r="G172" i="7"/>
  <c r="G78" i="13" s="1"/>
  <c r="H172" i="7"/>
  <c r="H78" i="13" s="1"/>
  <c r="D173" i="7"/>
  <c r="D86" i="13" s="1"/>
  <c r="E173" i="7"/>
  <c r="E86" i="13" s="1"/>
  <c r="F173" i="7"/>
  <c r="F86" i="13" s="1"/>
  <c r="G173" i="7"/>
  <c r="G86" i="13" s="1"/>
  <c r="H173" i="7"/>
  <c r="H86" i="13" s="1"/>
  <c r="D174" i="7"/>
  <c r="D69" i="13" s="1"/>
  <c r="E174" i="7"/>
  <c r="E69" i="13" s="1"/>
  <c r="F174" i="7"/>
  <c r="F69" i="13" s="1"/>
  <c r="G174" i="7"/>
  <c r="G69" i="13" s="1"/>
  <c r="H174" i="7"/>
  <c r="H69" i="13" s="1"/>
  <c r="D175" i="7"/>
  <c r="D100" i="13" s="1"/>
  <c r="E175" i="7"/>
  <c r="E100" i="13" s="1"/>
  <c r="F175" i="7"/>
  <c r="F100" i="13" s="1"/>
  <c r="G175" i="7"/>
  <c r="G100" i="13" s="1"/>
  <c r="H175" i="7"/>
  <c r="H100" i="13" s="1"/>
  <c r="D176" i="7"/>
  <c r="D161" i="13" s="1"/>
  <c r="E176" i="7"/>
  <c r="E161" i="13" s="1"/>
  <c r="F176" i="7"/>
  <c r="F161" i="13" s="1"/>
  <c r="G176" i="7"/>
  <c r="G161" i="13" s="1"/>
  <c r="H176" i="7"/>
  <c r="H161" i="13" s="1"/>
  <c r="D177" i="7"/>
  <c r="D35" i="13" s="1"/>
  <c r="D36" s="1"/>
  <c r="D213" s="1"/>
  <c r="E177" i="7"/>
  <c r="E35" i="13" s="1"/>
  <c r="E36" s="1"/>
  <c r="E213" s="1"/>
  <c r="F177" i="7"/>
  <c r="F35" i="13" s="1"/>
  <c r="F36" s="1"/>
  <c r="F213" s="1"/>
  <c r="G177" i="7"/>
  <c r="G35" i="13" s="1"/>
  <c r="G36" s="1"/>
  <c r="G213" s="1"/>
  <c r="H177" i="7"/>
  <c r="H35" i="13" s="1"/>
  <c r="H36" s="1"/>
  <c r="H213" s="1"/>
  <c r="D178" i="7"/>
  <c r="D43" i="13" s="1"/>
  <c r="E178" i="7"/>
  <c r="E43" i="13" s="1"/>
  <c r="F178" i="7"/>
  <c r="F43" i="13" s="1"/>
  <c r="G178" i="7"/>
  <c r="G43" i="13" s="1"/>
  <c r="H178" i="7"/>
  <c r="H43" i="13" s="1"/>
  <c r="D179" i="7"/>
  <c r="D192" i="13" s="1"/>
  <c r="E179" i="7"/>
  <c r="E192" i="13" s="1"/>
  <c r="F179" i="7"/>
  <c r="F192" i="13" s="1"/>
  <c r="G179" i="7"/>
  <c r="G192" i="13" s="1"/>
  <c r="H179" i="7"/>
  <c r="H192" i="13" s="1"/>
  <c r="D180" i="7"/>
  <c r="D139" i="13" s="1"/>
  <c r="E180" i="7"/>
  <c r="E139" i="13" s="1"/>
  <c r="F180" i="7"/>
  <c r="F139" i="13" s="1"/>
  <c r="G180" i="7"/>
  <c r="G139" i="13" s="1"/>
  <c r="H180" i="7"/>
  <c r="H139" i="13" s="1"/>
  <c r="D181" i="7"/>
  <c r="D123" i="13" s="1"/>
  <c r="E181" i="7"/>
  <c r="E123" i="13" s="1"/>
  <c r="F181" i="7"/>
  <c r="F123" i="13" s="1"/>
  <c r="G181" i="7"/>
  <c r="G123" i="13" s="1"/>
  <c r="H181" i="7"/>
  <c r="H123" i="13" s="1"/>
  <c r="D182" i="7"/>
  <c r="D169" i="13" s="1"/>
  <c r="E182" i="7"/>
  <c r="E169" i="13" s="1"/>
  <c r="F182" i="7"/>
  <c r="F169" i="13" s="1"/>
  <c r="G182" i="7"/>
  <c r="G169" i="13" s="1"/>
  <c r="H182" i="7"/>
  <c r="H169" i="13" s="1"/>
  <c r="C173" i="7"/>
  <c r="C86" i="13" s="1"/>
  <c r="C174" i="7"/>
  <c r="C69" i="13" s="1"/>
  <c r="C175" i="7"/>
  <c r="C100" i="13" s="1"/>
  <c r="C176" i="7"/>
  <c r="C161" i="13" s="1"/>
  <c r="C177" i="7"/>
  <c r="C35" i="13" s="1"/>
  <c r="C36" s="1"/>
  <c r="C213" s="1"/>
  <c r="C178" i="7"/>
  <c r="C43" i="13" s="1"/>
  <c r="C179" i="7"/>
  <c r="C192" i="13" s="1"/>
  <c r="C180" i="7"/>
  <c r="C139" i="13" s="1"/>
  <c r="C181" i="7"/>
  <c r="C123" i="13" s="1"/>
  <c r="C182" i="7"/>
  <c r="C169" i="13" s="1"/>
  <c r="C172" i="7"/>
  <c r="C78" i="13" s="1"/>
  <c r="D29" i="7"/>
  <c r="D92" i="13" s="1"/>
  <c r="E29" i="7"/>
  <c r="E92" i="13" s="1"/>
  <c r="F29" i="7"/>
  <c r="F92" i="13" s="1"/>
  <c r="G29" i="7"/>
  <c r="G92" i="13" s="1"/>
  <c r="H29" i="7"/>
  <c r="H92" i="13" s="1"/>
  <c r="D30" i="7"/>
  <c r="D131" i="13" s="1"/>
  <c r="E30" i="7"/>
  <c r="E131" i="13" s="1"/>
  <c r="F30" i="7"/>
  <c r="F131" i="13" s="1"/>
  <c r="G30" i="7"/>
  <c r="G131" i="13" s="1"/>
  <c r="H30" i="7"/>
  <c r="H131" i="13" s="1"/>
  <c r="C30" i="7"/>
  <c r="C131" i="13" s="1"/>
  <c r="C29" i="7"/>
  <c r="C92" i="13" s="1"/>
  <c r="H84" i="3"/>
  <c r="D84"/>
  <c r="E84"/>
  <c r="F84"/>
  <c r="G84"/>
  <c r="C84"/>
  <c r="D76"/>
  <c r="E76"/>
  <c r="F76"/>
  <c r="G76"/>
  <c r="H76"/>
  <c r="C76"/>
  <c r="D66"/>
  <c r="E66"/>
  <c r="F66"/>
  <c r="G66"/>
  <c r="H66"/>
  <c r="C66"/>
  <c r="G473" i="14" l="1"/>
  <c r="C473"/>
  <c r="H473"/>
  <c r="D473"/>
  <c r="E473"/>
  <c r="F42" i="13"/>
  <c r="F67"/>
  <c r="F114"/>
  <c r="F122"/>
  <c r="F124" s="1"/>
  <c r="F56"/>
  <c r="F66"/>
  <c r="F85"/>
  <c r="F87" s="1"/>
  <c r="F98"/>
  <c r="F99"/>
  <c r="F115"/>
  <c r="F41"/>
  <c r="F57"/>
  <c r="F92" i="7"/>
  <c r="G57" i="13"/>
  <c r="G92" i="7"/>
  <c r="H57" i="13"/>
  <c r="H92" i="7"/>
  <c r="D57" i="13"/>
  <c r="D92" i="7"/>
  <c r="C57" i="13"/>
  <c r="C92" i="7"/>
  <c r="E57" i="13"/>
  <c r="E92" i="7"/>
  <c r="F76" i="14"/>
  <c r="F118"/>
  <c r="F234"/>
  <c r="F347"/>
  <c r="F453"/>
  <c r="F61"/>
  <c r="F288"/>
  <c r="F31"/>
  <c r="F252"/>
  <c r="F303"/>
  <c r="F268"/>
  <c r="F57"/>
  <c r="F208"/>
  <c r="F265"/>
  <c r="F344"/>
  <c r="F9"/>
  <c r="F99"/>
  <c r="F147"/>
  <c r="F165"/>
  <c r="F441"/>
  <c r="F402"/>
  <c r="F286"/>
  <c r="F374"/>
  <c r="F264"/>
  <c r="F341"/>
  <c r="F278"/>
  <c r="F213"/>
  <c r="F304"/>
  <c r="F408"/>
  <c r="F493"/>
  <c r="F468"/>
  <c r="F295"/>
  <c r="F55"/>
  <c r="F293"/>
  <c r="F228"/>
  <c r="F346"/>
  <c r="F22"/>
  <c r="F383"/>
  <c r="F96"/>
  <c r="F221"/>
  <c r="F212"/>
  <c r="F156"/>
  <c r="F404"/>
  <c r="F335"/>
  <c r="F231"/>
  <c r="F199"/>
  <c r="F357"/>
  <c r="F260"/>
  <c r="F490"/>
  <c r="F389"/>
  <c r="F399"/>
  <c r="F411"/>
  <c r="F376"/>
  <c r="F375"/>
  <c r="F334"/>
  <c r="F135"/>
  <c r="F114"/>
  <c r="F202"/>
  <c r="F261"/>
  <c r="F333"/>
  <c r="F242"/>
  <c r="F412"/>
  <c r="F360"/>
  <c r="F214"/>
  <c r="F393"/>
  <c r="F305"/>
  <c r="F38"/>
  <c r="F487"/>
  <c r="F277"/>
  <c r="F60"/>
  <c r="F233"/>
  <c r="F494"/>
  <c r="F299"/>
  <c r="F41"/>
  <c r="F467"/>
  <c r="F241"/>
  <c r="F40"/>
  <c r="F465"/>
  <c r="F37"/>
  <c r="F420"/>
  <c r="F207"/>
  <c r="F115"/>
  <c r="F48"/>
  <c r="F46"/>
  <c r="F74"/>
  <c r="F301"/>
  <c r="F44"/>
  <c r="F152"/>
  <c r="F444"/>
  <c r="F492"/>
  <c r="F43"/>
  <c r="F150"/>
  <c r="F227"/>
  <c r="F442"/>
  <c r="F157"/>
  <c r="F189"/>
  <c r="F409"/>
  <c r="F244"/>
  <c r="F358"/>
  <c r="F372"/>
  <c r="F290"/>
  <c r="F166"/>
  <c r="F426"/>
  <c r="F197"/>
  <c r="F196"/>
  <c r="F187"/>
  <c r="F73"/>
  <c r="F470"/>
  <c r="F480"/>
  <c r="F169"/>
  <c r="F210"/>
  <c r="F71"/>
  <c r="F204"/>
  <c r="F320"/>
  <c r="F125"/>
  <c r="F370"/>
  <c r="F390"/>
  <c r="F201"/>
  <c r="F292"/>
  <c r="E257"/>
  <c r="F332"/>
  <c r="E65" i="13"/>
  <c r="E17" i="7"/>
  <c r="F65" i="13"/>
  <c r="F17" i="7"/>
  <c r="C65" i="13"/>
  <c r="C17" i="7"/>
  <c r="G65" i="13"/>
  <c r="G17" i="7"/>
  <c r="H65" i="13"/>
  <c r="H17" i="7"/>
  <c r="D65" i="13"/>
  <c r="D17" i="7"/>
  <c r="C193" i="13"/>
  <c r="C79"/>
  <c r="C87"/>
  <c r="E147" i="14"/>
  <c r="E258" i="8"/>
  <c r="C49" i="14"/>
  <c r="C336"/>
  <c r="E153" i="7"/>
  <c r="E209" s="1"/>
  <c r="C153"/>
  <c r="C209" s="1"/>
  <c r="C37" i="11" s="1"/>
  <c r="F153" i="7"/>
  <c r="F209" s="1"/>
  <c r="G153"/>
  <c r="G209" s="1"/>
  <c r="D21" i="8"/>
  <c r="E21"/>
  <c r="F21"/>
  <c r="F408"/>
  <c r="G21"/>
  <c r="H21"/>
  <c r="F232" i="14"/>
  <c r="D250"/>
  <c r="E158"/>
  <c r="G408" i="8"/>
  <c r="C408"/>
  <c r="C21"/>
  <c r="E250" i="14"/>
  <c r="H408" i="8"/>
  <c r="D408"/>
  <c r="F250" i="14"/>
  <c r="G158"/>
  <c r="C158"/>
  <c r="E408" i="8"/>
  <c r="H158" i="14"/>
  <c r="D158"/>
  <c r="C227" i="8"/>
  <c r="G227"/>
  <c r="C270" i="14"/>
  <c r="E546" i="8"/>
  <c r="F546"/>
  <c r="H227"/>
  <c r="D227"/>
  <c r="F15" i="14"/>
  <c r="F17" s="1"/>
  <c r="F472"/>
  <c r="H452"/>
  <c r="D452"/>
  <c r="E15"/>
  <c r="E17" s="1"/>
  <c r="C546" i="8"/>
  <c r="G546"/>
  <c r="E227"/>
  <c r="G15" i="14"/>
  <c r="G17" s="1"/>
  <c r="C452"/>
  <c r="E452"/>
  <c r="G452"/>
  <c r="H546" i="8"/>
  <c r="D546"/>
  <c r="F227"/>
  <c r="H15" i="14"/>
  <c r="H17" s="1"/>
  <c r="D15"/>
  <c r="D17" s="1"/>
  <c r="F452"/>
  <c r="H153" i="7"/>
  <c r="H209" s="1"/>
  <c r="D153"/>
  <c r="D209" s="1"/>
  <c r="H58" i="13"/>
  <c r="D58"/>
  <c r="F58"/>
  <c r="C134"/>
  <c r="E124"/>
  <c r="H124"/>
  <c r="D124"/>
  <c r="C124"/>
  <c r="G124"/>
  <c r="C170"/>
  <c r="D79"/>
  <c r="H79"/>
  <c r="C117"/>
  <c r="H87"/>
  <c r="F79"/>
  <c r="D87"/>
  <c r="G87"/>
  <c r="E87"/>
  <c r="G79"/>
  <c r="E79"/>
  <c r="D491" i="4"/>
  <c r="E491"/>
  <c r="F491"/>
  <c r="G491"/>
  <c r="H491"/>
  <c r="C491"/>
  <c r="D447"/>
  <c r="E447"/>
  <c r="F447"/>
  <c r="G447"/>
  <c r="H447"/>
  <c r="C447"/>
  <c r="D86"/>
  <c r="E86"/>
  <c r="F86"/>
  <c r="G86"/>
  <c r="H86"/>
  <c r="C86"/>
  <c r="G632" i="6"/>
  <c r="F473" i="14" l="1"/>
  <c r="F158"/>
  <c r="G221" i="13"/>
  <c r="H221"/>
  <c r="E221"/>
  <c r="D222"/>
  <c r="F222"/>
  <c r="G222"/>
  <c r="C221"/>
  <c r="E222"/>
  <c r="H222"/>
  <c r="D221"/>
  <c r="C222"/>
  <c r="F221"/>
  <c r="D428" i="4"/>
  <c r="E428"/>
  <c r="F428"/>
  <c r="G428"/>
  <c r="H428"/>
  <c r="C428"/>
  <c r="D300"/>
  <c r="E300"/>
  <c r="F300"/>
  <c r="G300"/>
  <c r="H300"/>
  <c r="C300"/>
  <c r="D281"/>
  <c r="E281"/>
  <c r="F281"/>
  <c r="G281"/>
  <c r="H281"/>
  <c r="C281"/>
  <c r="D262"/>
  <c r="E262"/>
  <c r="F262"/>
  <c r="G262"/>
  <c r="H262"/>
  <c r="C262"/>
  <c r="D223"/>
  <c r="E223"/>
  <c r="F223"/>
  <c r="G223"/>
  <c r="H223"/>
  <c r="C223"/>
  <c r="D126"/>
  <c r="E126"/>
  <c r="F126"/>
  <c r="G126"/>
  <c r="H126"/>
  <c r="C126"/>
  <c r="D77"/>
  <c r="E77"/>
  <c r="F77"/>
  <c r="G77"/>
  <c r="H77"/>
  <c r="C77"/>
  <c r="D37"/>
  <c r="E37"/>
  <c r="F37"/>
  <c r="G37"/>
  <c r="H37"/>
  <c r="C37"/>
  <c r="D500"/>
  <c r="E500"/>
  <c r="F500"/>
  <c r="G500"/>
  <c r="H500"/>
  <c r="C500"/>
  <c r="D196"/>
  <c r="E196"/>
  <c r="F196"/>
  <c r="G196"/>
  <c r="H196"/>
  <c r="C196"/>
  <c r="D175"/>
  <c r="E175"/>
  <c r="F175"/>
  <c r="G175"/>
  <c r="H175"/>
  <c r="C175"/>
  <c r="D161"/>
  <c r="E161"/>
  <c r="G161"/>
  <c r="C159"/>
  <c r="C161" s="1"/>
  <c r="H161"/>
  <c r="H721" s="1"/>
  <c r="F161"/>
  <c r="D379"/>
  <c r="E379"/>
  <c r="F379"/>
  <c r="G379"/>
  <c r="H379"/>
  <c r="D378"/>
  <c r="E378"/>
  <c r="F378"/>
  <c r="G378"/>
  <c r="H378"/>
  <c r="D376"/>
  <c r="E376"/>
  <c r="F376"/>
  <c r="G376"/>
  <c r="H376"/>
  <c r="C376"/>
  <c r="C380" s="1"/>
  <c r="D386"/>
  <c r="E386"/>
  <c r="F386"/>
  <c r="G386"/>
  <c r="H386"/>
  <c r="C386"/>
  <c r="D385"/>
  <c r="E385"/>
  <c r="F385"/>
  <c r="G385"/>
  <c r="H385"/>
  <c r="C385"/>
  <c r="D404"/>
  <c r="E404"/>
  <c r="F404"/>
  <c r="G404"/>
  <c r="H404"/>
  <c r="C404"/>
  <c r="D403"/>
  <c r="E403"/>
  <c r="F403"/>
  <c r="G403"/>
  <c r="H403"/>
  <c r="C403"/>
  <c r="D401"/>
  <c r="E401"/>
  <c r="F401"/>
  <c r="G401"/>
  <c r="H401"/>
  <c r="C401"/>
  <c r="D400"/>
  <c r="E400"/>
  <c r="F400"/>
  <c r="G400"/>
  <c r="H400"/>
  <c r="C400"/>
  <c r="D399"/>
  <c r="E399"/>
  <c r="F399"/>
  <c r="G399"/>
  <c r="H399"/>
  <c r="C399"/>
  <c r="D398"/>
  <c r="E398"/>
  <c r="F398"/>
  <c r="G398"/>
  <c r="H398"/>
  <c r="C398"/>
  <c r="D396"/>
  <c r="E396"/>
  <c r="F396"/>
  <c r="G396"/>
  <c r="H396"/>
  <c r="C396"/>
  <c r="D395"/>
  <c r="E395"/>
  <c r="F395"/>
  <c r="G395"/>
  <c r="H395"/>
  <c r="C395"/>
  <c r="D393"/>
  <c r="E393"/>
  <c r="F393"/>
  <c r="G393"/>
  <c r="H393"/>
  <c r="C393"/>
  <c r="D392"/>
  <c r="E392"/>
  <c r="G392"/>
  <c r="H392"/>
  <c r="C392"/>
  <c r="D416"/>
  <c r="E416"/>
  <c r="F416"/>
  <c r="G416"/>
  <c r="H416"/>
  <c r="C416"/>
  <c r="D414"/>
  <c r="E414"/>
  <c r="F414"/>
  <c r="G414"/>
  <c r="H414"/>
  <c r="C414"/>
  <c r="D413"/>
  <c r="E413"/>
  <c r="F413"/>
  <c r="G413"/>
  <c r="H413"/>
  <c r="C413"/>
  <c r="D412"/>
  <c r="E412"/>
  <c r="F412"/>
  <c r="G412"/>
  <c r="H412"/>
  <c r="C412"/>
  <c r="D410"/>
  <c r="E410"/>
  <c r="F410"/>
  <c r="G410"/>
  <c r="H410"/>
  <c r="C410"/>
  <c r="D411"/>
  <c r="E411"/>
  <c r="F411"/>
  <c r="G411"/>
  <c r="H411"/>
  <c r="C411"/>
  <c r="D68"/>
  <c r="E68"/>
  <c r="F68"/>
  <c r="G68"/>
  <c r="H68"/>
  <c r="C68"/>
  <c r="D67"/>
  <c r="E67"/>
  <c r="F67"/>
  <c r="G67"/>
  <c r="H67"/>
  <c r="C67"/>
  <c r="D66"/>
  <c r="E66"/>
  <c r="F66"/>
  <c r="G66"/>
  <c r="H66"/>
  <c r="C66"/>
  <c r="D65"/>
  <c r="E65"/>
  <c r="F65"/>
  <c r="G65"/>
  <c r="H65"/>
  <c r="C65"/>
  <c r="D64"/>
  <c r="E64"/>
  <c r="F64"/>
  <c r="G64"/>
  <c r="H64"/>
  <c r="C64"/>
  <c r="D63"/>
  <c r="E63"/>
  <c r="F63"/>
  <c r="G63"/>
  <c r="H63"/>
  <c r="C63"/>
  <c r="D62"/>
  <c r="E62"/>
  <c r="F62"/>
  <c r="G62"/>
  <c r="H62"/>
  <c r="C62"/>
  <c r="D61"/>
  <c r="E61"/>
  <c r="F61"/>
  <c r="G61"/>
  <c r="H61"/>
  <c r="C61"/>
  <c r="D60"/>
  <c r="E60"/>
  <c r="F60"/>
  <c r="G60"/>
  <c r="H60"/>
  <c r="C60"/>
  <c r="D59"/>
  <c r="E59"/>
  <c r="F59"/>
  <c r="G59"/>
  <c r="H59"/>
  <c r="C59"/>
  <c r="D752" i="6"/>
  <c r="E752"/>
  <c r="F752"/>
  <c r="G752"/>
  <c r="H752"/>
  <c r="C752"/>
  <c r="C808" s="1"/>
  <c r="D727"/>
  <c r="E727"/>
  <c r="F727"/>
  <c r="G727"/>
  <c r="H727"/>
  <c r="C727"/>
  <c r="D712"/>
  <c r="E712"/>
  <c r="F712"/>
  <c r="G712"/>
  <c r="H712"/>
  <c r="C712"/>
  <c r="D703"/>
  <c r="E703"/>
  <c r="F703"/>
  <c r="G703"/>
  <c r="H703"/>
  <c r="C703"/>
  <c r="D686"/>
  <c r="E686"/>
  <c r="F686"/>
  <c r="G686"/>
  <c r="H686"/>
  <c r="C686"/>
  <c r="D648"/>
  <c r="E648"/>
  <c r="F648"/>
  <c r="G648"/>
  <c r="H648"/>
  <c r="C648"/>
  <c r="D632"/>
  <c r="E632"/>
  <c r="F632"/>
  <c r="H632"/>
  <c r="C632"/>
  <c r="D619"/>
  <c r="E619"/>
  <c r="F619"/>
  <c r="G619"/>
  <c r="H619"/>
  <c r="C619"/>
  <c r="D604"/>
  <c r="E604"/>
  <c r="F604"/>
  <c r="G604"/>
  <c r="H604"/>
  <c r="C604"/>
  <c r="D590"/>
  <c r="E590"/>
  <c r="F590"/>
  <c r="G590"/>
  <c r="H590"/>
  <c r="C590"/>
  <c r="D579"/>
  <c r="E579"/>
  <c r="F579"/>
  <c r="G579"/>
  <c r="H579"/>
  <c r="C579"/>
  <c r="D568"/>
  <c r="E568"/>
  <c r="F568"/>
  <c r="G568"/>
  <c r="H568"/>
  <c r="C568"/>
  <c r="D551"/>
  <c r="E551"/>
  <c r="F551"/>
  <c r="G551"/>
  <c r="H551"/>
  <c r="C551"/>
  <c r="D540"/>
  <c r="E540"/>
  <c r="F540"/>
  <c r="H540"/>
  <c r="C540"/>
  <c r="D521"/>
  <c r="D793" s="1"/>
  <c r="E521"/>
  <c r="E793" s="1"/>
  <c r="F521"/>
  <c r="F793" s="1"/>
  <c r="G521"/>
  <c r="G793" s="1"/>
  <c r="D59" i="12" s="1"/>
  <c r="H521" i="6"/>
  <c r="H793" s="1"/>
  <c r="C521"/>
  <c r="D504"/>
  <c r="D792" s="1"/>
  <c r="E504"/>
  <c r="E792" s="1"/>
  <c r="F504"/>
  <c r="F792" s="1"/>
  <c r="G504"/>
  <c r="G792" s="1"/>
  <c r="D35" i="12" s="1"/>
  <c r="H504" i="6"/>
  <c r="H792" s="1"/>
  <c r="C504"/>
  <c r="C792" s="1"/>
  <c r="D486"/>
  <c r="E486"/>
  <c r="F486"/>
  <c r="G486"/>
  <c r="H486"/>
  <c r="C486"/>
  <c r="D461"/>
  <c r="E461"/>
  <c r="F461"/>
  <c r="G461"/>
  <c r="H461"/>
  <c r="D440"/>
  <c r="E440"/>
  <c r="F440"/>
  <c r="G440"/>
  <c r="H440"/>
  <c r="C440"/>
  <c r="D426"/>
  <c r="E426"/>
  <c r="F426"/>
  <c r="G426"/>
  <c r="H426"/>
  <c r="C426"/>
  <c r="D408"/>
  <c r="E408"/>
  <c r="F408"/>
  <c r="G408"/>
  <c r="H408"/>
  <c r="C408"/>
  <c r="D394"/>
  <c r="E394"/>
  <c r="F394"/>
  <c r="G394"/>
  <c r="H394"/>
  <c r="C394"/>
  <c r="D375"/>
  <c r="E375"/>
  <c r="F375"/>
  <c r="G375"/>
  <c r="H375"/>
  <c r="C375"/>
  <c r="D360"/>
  <c r="E360"/>
  <c r="F360"/>
  <c r="G360"/>
  <c r="H360"/>
  <c r="C360"/>
  <c r="D347"/>
  <c r="E347"/>
  <c r="F347"/>
  <c r="G347"/>
  <c r="H347"/>
  <c r="C347"/>
  <c r="D327"/>
  <c r="E327"/>
  <c r="F327"/>
  <c r="G327"/>
  <c r="H327"/>
  <c r="C327"/>
  <c r="D307"/>
  <c r="E307"/>
  <c r="F307"/>
  <c r="G307"/>
  <c r="H307"/>
  <c r="C307"/>
  <c r="D297"/>
  <c r="E297"/>
  <c r="F297"/>
  <c r="G297"/>
  <c r="H297"/>
  <c r="C297"/>
  <c r="D283"/>
  <c r="E283"/>
  <c r="F283"/>
  <c r="G283"/>
  <c r="H283"/>
  <c r="C283"/>
  <c r="D270"/>
  <c r="E270"/>
  <c r="F270"/>
  <c r="G270"/>
  <c r="H270"/>
  <c r="C270"/>
  <c r="D259"/>
  <c r="E259"/>
  <c r="F259"/>
  <c r="G259"/>
  <c r="H259"/>
  <c r="C259"/>
  <c r="D244"/>
  <c r="E244"/>
  <c r="F244"/>
  <c r="G244"/>
  <c r="H244"/>
  <c r="C244"/>
  <c r="D221"/>
  <c r="E221"/>
  <c r="F221"/>
  <c r="G221"/>
  <c r="H221"/>
  <c r="C221"/>
  <c r="D210"/>
  <c r="E210"/>
  <c r="F210"/>
  <c r="G210"/>
  <c r="H210"/>
  <c r="C210"/>
  <c r="D186"/>
  <c r="E186"/>
  <c r="F186"/>
  <c r="G186"/>
  <c r="H186"/>
  <c r="C186"/>
  <c r="D171"/>
  <c r="E171"/>
  <c r="F171"/>
  <c r="G171"/>
  <c r="H171"/>
  <c r="D148"/>
  <c r="E148"/>
  <c r="F148"/>
  <c r="G148"/>
  <c r="H148"/>
  <c r="C148"/>
  <c r="D138"/>
  <c r="E138"/>
  <c r="F138"/>
  <c r="G138"/>
  <c r="H138"/>
  <c r="D124"/>
  <c r="E124"/>
  <c r="F124"/>
  <c r="G124"/>
  <c r="H124"/>
  <c r="C124"/>
  <c r="D107"/>
  <c r="E107"/>
  <c r="F107"/>
  <c r="G107"/>
  <c r="H107"/>
  <c r="C107"/>
  <c r="D78"/>
  <c r="E78"/>
  <c r="F78"/>
  <c r="G78"/>
  <c r="H78"/>
  <c r="C78"/>
  <c r="D64"/>
  <c r="E64"/>
  <c r="F64"/>
  <c r="G64"/>
  <c r="H64"/>
  <c r="C64"/>
  <c r="D50"/>
  <c r="E50"/>
  <c r="F50"/>
  <c r="G50"/>
  <c r="D33"/>
  <c r="E33"/>
  <c r="F33"/>
  <c r="G33"/>
  <c r="H33"/>
  <c r="C33"/>
  <c r="D16"/>
  <c r="E16"/>
  <c r="F16"/>
  <c r="G16"/>
  <c r="H16"/>
  <c r="C16"/>
  <c r="D30" i="4"/>
  <c r="E30"/>
  <c r="F30"/>
  <c r="G30"/>
  <c r="H30"/>
  <c r="C30"/>
  <c r="D31"/>
  <c r="E31"/>
  <c r="F31"/>
  <c r="G31"/>
  <c r="H31"/>
  <c r="C31"/>
  <c r="D32"/>
  <c r="E32"/>
  <c r="F32"/>
  <c r="G32"/>
  <c r="H32"/>
  <c r="C32"/>
  <c r="D33"/>
  <c r="E33"/>
  <c r="F33"/>
  <c r="G33"/>
  <c r="H33"/>
  <c r="C33"/>
  <c r="D34"/>
  <c r="E34"/>
  <c r="F34"/>
  <c r="G34"/>
  <c r="H34"/>
  <c r="C34"/>
  <c r="D35"/>
  <c r="E35"/>
  <c r="F35"/>
  <c r="G35"/>
  <c r="H35"/>
  <c r="C35"/>
  <c r="D36"/>
  <c r="E36"/>
  <c r="F36"/>
  <c r="G36"/>
  <c r="H36"/>
  <c r="C36"/>
  <c r="D39"/>
  <c r="E39"/>
  <c r="F39"/>
  <c r="G39"/>
  <c r="H39"/>
  <c r="C39"/>
  <c r="D40"/>
  <c r="E40"/>
  <c r="F40"/>
  <c r="G40"/>
  <c r="H40"/>
  <c r="C40"/>
  <c r="D41"/>
  <c r="E41"/>
  <c r="F41"/>
  <c r="G41"/>
  <c r="H41"/>
  <c r="C41"/>
  <c r="D42"/>
  <c r="E42"/>
  <c r="F42"/>
  <c r="G42"/>
  <c r="H42"/>
  <c r="C42"/>
  <c r="D43"/>
  <c r="E43"/>
  <c r="F43"/>
  <c r="G43"/>
  <c r="H43"/>
  <c r="C43"/>
  <c r="D44"/>
  <c r="E44"/>
  <c r="F44"/>
  <c r="G44"/>
  <c r="H44"/>
  <c r="C44"/>
  <c r="D45"/>
  <c r="E45"/>
  <c r="F45"/>
  <c r="G45"/>
  <c r="H45"/>
  <c r="C45"/>
  <c r="D46"/>
  <c r="E46"/>
  <c r="F46"/>
  <c r="G46"/>
  <c r="H46"/>
  <c r="C46"/>
  <c r="D47"/>
  <c r="E47"/>
  <c r="F47"/>
  <c r="G47"/>
  <c r="H47"/>
  <c r="C47"/>
  <c r="D48"/>
  <c r="E48"/>
  <c r="F48"/>
  <c r="G48"/>
  <c r="H48"/>
  <c r="C48"/>
  <c r="D49"/>
  <c r="E49"/>
  <c r="F49"/>
  <c r="G49"/>
  <c r="H49"/>
  <c r="C49"/>
  <c r="D50"/>
  <c r="E50"/>
  <c r="F50"/>
  <c r="G50"/>
  <c r="H50"/>
  <c r="C50"/>
  <c r="D51"/>
  <c r="E51"/>
  <c r="F51"/>
  <c r="G51"/>
  <c r="H51"/>
  <c r="C51"/>
  <c r="D53"/>
  <c r="E53"/>
  <c r="F53"/>
  <c r="G53"/>
  <c r="H53"/>
  <c r="C53"/>
  <c r="H250"/>
  <c r="G250"/>
  <c r="F250"/>
  <c r="E250"/>
  <c r="D250"/>
  <c r="C250"/>
  <c r="D249"/>
  <c r="E249"/>
  <c r="F249"/>
  <c r="G249"/>
  <c r="H249"/>
  <c r="C249"/>
  <c r="D248"/>
  <c r="E248"/>
  <c r="F248"/>
  <c r="G248"/>
  <c r="H248"/>
  <c r="C248"/>
  <c r="D247"/>
  <c r="E247"/>
  <c r="F247"/>
  <c r="G247"/>
  <c r="H247"/>
  <c r="D246"/>
  <c r="E246"/>
  <c r="F246"/>
  <c r="G246"/>
  <c r="H246"/>
  <c r="C246"/>
  <c r="D245"/>
  <c r="E245"/>
  <c r="F245"/>
  <c r="G245"/>
  <c r="H245"/>
  <c r="C245"/>
  <c r="D244"/>
  <c r="E244"/>
  <c r="F244"/>
  <c r="G244"/>
  <c r="H244"/>
  <c r="C244"/>
  <c r="D243"/>
  <c r="E243"/>
  <c r="F243"/>
  <c r="G243"/>
  <c r="H243"/>
  <c r="C243"/>
  <c r="D242"/>
  <c r="E242"/>
  <c r="F242"/>
  <c r="G242"/>
  <c r="H242"/>
  <c r="C242"/>
  <c r="D241"/>
  <c r="E241"/>
  <c r="F241"/>
  <c r="G241"/>
  <c r="H241"/>
  <c r="C241"/>
  <c r="D240"/>
  <c r="E240"/>
  <c r="F240"/>
  <c r="G240"/>
  <c r="H240"/>
  <c r="C240"/>
  <c r="D239"/>
  <c r="E239"/>
  <c r="F239"/>
  <c r="G239"/>
  <c r="H239"/>
  <c r="C239"/>
  <c r="D238"/>
  <c r="E238"/>
  <c r="F238"/>
  <c r="G238"/>
  <c r="H238"/>
  <c r="C238"/>
  <c r="D237"/>
  <c r="E237"/>
  <c r="F237"/>
  <c r="G237"/>
  <c r="H237"/>
  <c r="C237"/>
  <c r="D236"/>
  <c r="E236"/>
  <c r="F236"/>
  <c r="G236"/>
  <c r="H236"/>
  <c r="C236"/>
  <c r="D235"/>
  <c r="E235"/>
  <c r="F235"/>
  <c r="G235"/>
  <c r="H235"/>
  <c r="C235"/>
  <c r="D234"/>
  <c r="E234"/>
  <c r="F234"/>
  <c r="G234"/>
  <c r="H234"/>
  <c r="C234"/>
  <c r="D233"/>
  <c r="E233"/>
  <c r="F233"/>
  <c r="G233"/>
  <c r="H233"/>
  <c r="C233"/>
  <c r="D232"/>
  <c r="E232"/>
  <c r="F232"/>
  <c r="G232"/>
  <c r="H232"/>
  <c r="C232"/>
  <c r="D231"/>
  <c r="E231"/>
  <c r="F231"/>
  <c r="G231"/>
  <c r="H231"/>
  <c r="C231"/>
  <c r="D230"/>
  <c r="E230"/>
  <c r="F230"/>
  <c r="G230"/>
  <c r="H230"/>
  <c r="C230"/>
  <c r="D229"/>
  <c r="E229"/>
  <c r="F229"/>
  <c r="G229"/>
  <c r="H229"/>
  <c r="C229"/>
  <c r="D228"/>
  <c r="E228"/>
  <c r="F228"/>
  <c r="G228"/>
  <c r="H228"/>
  <c r="C228"/>
  <c r="D227"/>
  <c r="E227"/>
  <c r="F227"/>
  <c r="G227"/>
  <c r="H227"/>
  <c r="C227"/>
  <c r="D226"/>
  <c r="E226"/>
  <c r="F226"/>
  <c r="G226"/>
  <c r="H226"/>
  <c r="C226"/>
  <c r="D225"/>
  <c r="E225"/>
  <c r="F225"/>
  <c r="G225"/>
  <c r="H225"/>
  <c r="C225"/>
  <c r="D224"/>
  <c r="E224"/>
  <c r="F224"/>
  <c r="G224"/>
  <c r="H224"/>
  <c r="C224"/>
  <c r="D222"/>
  <c r="E222"/>
  <c r="F222"/>
  <c r="G222"/>
  <c r="H222"/>
  <c r="C222"/>
  <c r="D221"/>
  <c r="E221"/>
  <c r="F221"/>
  <c r="G221"/>
  <c r="H221"/>
  <c r="C221"/>
  <c r="D220"/>
  <c r="E220"/>
  <c r="F220"/>
  <c r="G220"/>
  <c r="H220"/>
  <c r="C220"/>
  <c r="D219"/>
  <c r="E219"/>
  <c r="F219"/>
  <c r="G219"/>
  <c r="H219"/>
  <c r="C219"/>
  <c r="D218"/>
  <c r="E218"/>
  <c r="F218"/>
  <c r="G218"/>
  <c r="H218"/>
  <c r="C218"/>
  <c r="D217"/>
  <c r="E217"/>
  <c r="F217"/>
  <c r="G217"/>
  <c r="H217"/>
  <c r="C217"/>
  <c r="D216"/>
  <c r="E216"/>
  <c r="F216"/>
  <c r="G216"/>
  <c r="H216"/>
  <c r="C216"/>
  <c r="D215"/>
  <c r="E215"/>
  <c r="F215"/>
  <c r="G215"/>
  <c r="H215"/>
  <c r="C215"/>
  <c r="D214"/>
  <c r="E214"/>
  <c r="F214"/>
  <c r="G214"/>
  <c r="H214"/>
  <c r="C214"/>
  <c r="D213"/>
  <c r="E213"/>
  <c r="F213"/>
  <c r="G213"/>
  <c r="H213"/>
  <c r="C213"/>
  <c r="D211"/>
  <c r="E211"/>
  <c r="F211"/>
  <c r="G211"/>
  <c r="H211"/>
  <c r="C211"/>
  <c r="D450"/>
  <c r="E450"/>
  <c r="F450"/>
  <c r="G450"/>
  <c r="H450"/>
  <c r="C450"/>
  <c r="D449"/>
  <c r="E449"/>
  <c r="C449"/>
  <c r="D448"/>
  <c r="E448"/>
  <c r="F448"/>
  <c r="G448"/>
  <c r="H448"/>
  <c r="C448"/>
  <c r="D445"/>
  <c r="E445"/>
  <c r="G445"/>
  <c r="H445"/>
  <c r="C445"/>
  <c r="D446"/>
  <c r="E446"/>
  <c r="F446"/>
  <c r="G446"/>
  <c r="H446"/>
  <c r="C446"/>
  <c r="D444"/>
  <c r="E444"/>
  <c r="F444"/>
  <c r="G444"/>
  <c r="H444"/>
  <c r="C444"/>
  <c r="D443"/>
  <c r="E443"/>
  <c r="F443"/>
  <c r="G443"/>
  <c r="H443"/>
  <c r="C443"/>
  <c r="D442"/>
  <c r="E442"/>
  <c r="F442"/>
  <c r="G442"/>
  <c r="H442"/>
  <c r="C442"/>
  <c r="D441"/>
  <c r="E441"/>
  <c r="F441"/>
  <c r="G441"/>
  <c r="H441"/>
  <c r="C441"/>
  <c r="C437"/>
  <c r="D437"/>
  <c r="E437"/>
  <c r="F437"/>
  <c r="G437"/>
  <c r="H437"/>
  <c r="D440"/>
  <c r="E440"/>
  <c r="G440"/>
  <c r="H440"/>
  <c r="C440"/>
  <c r="D439"/>
  <c r="E439"/>
  <c r="F439"/>
  <c r="G439"/>
  <c r="H439"/>
  <c r="C439"/>
  <c r="D438"/>
  <c r="E438"/>
  <c r="F438"/>
  <c r="G438"/>
  <c r="H438"/>
  <c r="C438"/>
  <c r="G451" l="1"/>
  <c r="D451"/>
  <c r="C451"/>
  <c r="E451"/>
  <c r="H451"/>
  <c r="F451"/>
  <c r="E405"/>
  <c r="E19" i="2"/>
  <c r="F19"/>
  <c r="G19"/>
  <c r="H19"/>
  <c r="C19"/>
  <c r="D19"/>
  <c r="D721" i="4"/>
  <c r="C721"/>
  <c r="E721"/>
  <c r="F721"/>
  <c r="G721"/>
  <c r="D456"/>
  <c r="E456"/>
  <c r="F456"/>
  <c r="G456"/>
  <c r="H456"/>
  <c r="C456"/>
  <c r="D467"/>
  <c r="E467"/>
  <c r="F467"/>
  <c r="G467"/>
  <c r="H467"/>
  <c r="C467"/>
  <c r="D466"/>
  <c r="E466"/>
  <c r="F466"/>
  <c r="G466"/>
  <c r="H466"/>
  <c r="C466"/>
  <c r="D465"/>
  <c r="E465"/>
  <c r="F465"/>
  <c r="G465"/>
  <c r="H465"/>
  <c r="C465"/>
  <c r="D464"/>
  <c r="E464"/>
  <c r="F464"/>
  <c r="G464"/>
  <c r="H464"/>
  <c r="C464"/>
  <c r="D463"/>
  <c r="E463"/>
  <c r="F463"/>
  <c r="G463"/>
  <c r="H463"/>
  <c r="C463"/>
  <c r="D462"/>
  <c r="E462"/>
  <c r="F462"/>
  <c r="G462"/>
  <c r="H462"/>
  <c r="C462"/>
  <c r="D493"/>
  <c r="E493"/>
  <c r="F493"/>
  <c r="G493"/>
  <c r="H493"/>
  <c r="C493"/>
  <c r="D492"/>
  <c r="E492"/>
  <c r="F492"/>
  <c r="G492"/>
  <c r="H492"/>
  <c r="C492"/>
  <c r="D488"/>
  <c r="E488"/>
  <c r="F488"/>
  <c r="G488"/>
  <c r="H488"/>
  <c r="C488"/>
  <c r="D487"/>
  <c r="E487"/>
  <c r="F487"/>
  <c r="G487"/>
  <c r="H487"/>
  <c r="C487"/>
  <c r="D486"/>
  <c r="E486"/>
  <c r="F486"/>
  <c r="G486"/>
  <c r="H486"/>
  <c r="C486"/>
  <c r="D484"/>
  <c r="E484"/>
  <c r="F484"/>
  <c r="G484"/>
  <c r="H484"/>
  <c r="C484"/>
  <c r="D483"/>
  <c r="E483"/>
  <c r="F483"/>
  <c r="G483"/>
  <c r="H483"/>
  <c r="C483"/>
  <c r="D482"/>
  <c r="E482"/>
  <c r="F482"/>
  <c r="G482"/>
  <c r="H482"/>
  <c r="C482"/>
  <c r="D481"/>
  <c r="E481"/>
  <c r="F481"/>
  <c r="G481"/>
  <c r="H481"/>
  <c r="C481"/>
  <c r="C479"/>
  <c r="D478"/>
  <c r="E478"/>
  <c r="F478"/>
  <c r="G478"/>
  <c r="H478"/>
  <c r="C478"/>
  <c r="D477"/>
  <c r="E477"/>
  <c r="F477"/>
  <c r="G477"/>
  <c r="H477"/>
  <c r="C477"/>
  <c r="D476"/>
  <c r="E476"/>
  <c r="F476"/>
  <c r="G476"/>
  <c r="H476"/>
  <c r="C476"/>
  <c r="D475"/>
  <c r="E475"/>
  <c r="F475"/>
  <c r="G475"/>
  <c r="H475"/>
  <c r="C475"/>
  <c r="D474"/>
  <c r="E474"/>
  <c r="F474"/>
  <c r="G474"/>
  <c r="H474"/>
  <c r="C474"/>
  <c r="D473"/>
  <c r="E473"/>
  <c r="F473"/>
  <c r="G473"/>
  <c r="H473"/>
  <c r="C473"/>
  <c r="D501"/>
  <c r="E501"/>
  <c r="F501"/>
  <c r="G501"/>
  <c r="H501"/>
  <c r="C501"/>
  <c r="D499"/>
  <c r="E499"/>
  <c r="F499"/>
  <c r="G499"/>
  <c r="H499"/>
  <c r="C499"/>
  <c r="D507"/>
  <c r="E507"/>
  <c r="F507"/>
  <c r="G507"/>
  <c r="H507"/>
  <c r="C507"/>
  <c r="D529"/>
  <c r="E529"/>
  <c r="F529"/>
  <c r="G529"/>
  <c r="H529"/>
  <c r="C529"/>
  <c r="D528"/>
  <c r="E528"/>
  <c r="F528"/>
  <c r="G528"/>
  <c r="H528"/>
  <c r="C528"/>
  <c r="D527"/>
  <c r="E527"/>
  <c r="F527"/>
  <c r="G527"/>
  <c r="H527"/>
  <c r="C527"/>
  <c r="D526"/>
  <c r="E526"/>
  <c r="F526"/>
  <c r="G526"/>
  <c r="H526"/>
  <c r="C526"/>
  <c r="D525"/>
  <c r="E525"/>
  <c r="F525"/>
  <c r="G525"/>
  <c r="H525"/>
  <c r="C525"/>
  <c r="D524"/>
  <c r="E524"/>
  <c r="F524"/>
  <c r="G524"/>
  <c r="H524"/>
  <c r="C524"/>
  <c r="D523"/>
  <c r="E523"/>
  <c r="F523"/>
  <c r="G523"/>
  <c r="H523"/>
  <c r="C523"/>
  <c r="D522"/>
  <c r="E522"/>
  <c r="F522"/>
  <c r="G522"/>
  <c r="H522"/>
  <c r="C522"/>
  <c r="D521"/>
  <c r="E521"/>
  <c r="F521"/>
  <c r="G521"/>
  <c r="H521"/>
  <c r="C521"/>
  <c r="D520"/>
  <c r="E520"/>
  <c r="F520"/>
  <c r="G520"/>
  <c r="H520"/>
  <c r="C520"/>
  <c r="D519"/>
  <c r="E519"/>
  <c r="F519"/>
  <c r="G519"/>
  <c r="H519"/>
  <c r="C519"/>
  <c r="D518"/>
  <c r="E518"/>
  <c r="F518"/>
  <c r="G518"/>
  <c r="H518"/>
  <c r="C518"/>
  <c r="D517"/>
  <c r="E517"/>
  <c r="F517"/>
  <c r="G517"/>
  <c r="H517"/>
  <c r="C517"/>
  <c r="D516"/>
  <c r="E516"/>
  <c r="F516"/>
  <c r="G516"/>
  <c r="H516"/>
  <c r="C516"/>
  <c r="D515"/>
  <c r="E515"/>
  <c r="F515"/>
  <c r="G515"/>
  <c r="H515"/>
  <c r="C515"/>
  <c r="D514"/>
  <c r="E514"/>
  <c r="F514"/>
  <c r="G514"/>
  <c r="H514"/>
  <c r="C514"/>
  <c r="D513"/>
  <c r="E513"/>
  <c r="F513"/>
  <c r="G513"/>
  <c r="H513"/>
  <c r="C513"/>
  <c r="D535"/>
  <c r="E535"/>
  <c r="F535"/>
  <c r="G535"/>
  <c r="H535"/>
  <c r="C535"/>
  <c r="D536"/>
  <c r="E536"/>
  <c r="F536"/>
  <c r="G536"/>
  <c r="H536"/>
  <c r="C536"/>
  <c r="D537"/>
  <c r="E537"/>
  <c r="F537"/>
  <c r="G537"/>
  <c r="H537"/>
  <c r="C537"/>
  <c r="D558"/>
  <c r="E558"/>
  <c r="F558"/>
  <c r="G558"/>
  <c r="H558"/>
  <c r="C558"/>
  <c r="D557"/>
  <c r="E557"/>
  <c r="F557"/>
  <c r="G557"/>
  <c r="H557"/>
  <c r="C557"/>
  <c r="D555"/>
  <c r="E555"/>
  <c r="F555"/>
  <c r="G555"/>
  <c r="H555"/>
  <c r="C555"/>
  <c r="D553"/>
  <c r="E553"/>
  <c r="F553"/>
  <c r="G553"/>
  <c r="H553"/>
  <c r="C553"/>
  <c r="D552"/>
  <c r="E552"/>
  <c r="F552"/>
  <c r="G552"/>
  <c r="H552"/>
  <c r="C552"/>
  <c r="D551"/>
  <c r="E551"/>
  <c r="F551"/>
  <c r="G551"/>
  <c r="H551"/>
  <c r="C551"/>
  <c r="D550"/>
  <c r="E550"/>
  <c r="F550"/>
  <c r="G550"/>
  <c r="H550"/>
  <c r="C550"/>
  <c r="D549"/>
  <c r="E549"/>
  <c r="F549"/>
  <c r="G549"/>
  <c r="H549"/>
  <c r="C549"/>
  <c r="D548"/>
  <c r="E548"/>
  <c r="F548"/>
  <c r="G548"/>
  <c r="H548"/>
  <c r="C548"/>
  <c r="D547"/>
  <c r="E547"/>
  <c r="F547"/>
  <c r="G547"/>
  <c r="H547"/>
  <c r="C547"/>
  <c r="D545"/>
  <c r="E545"/>
  <c r="F545"/>
  <c r="G545"/>
  <c r="H545"/>
  <c r="C545"/>
  <c r="D544"/>
  <c r="E544"/>
  <c r="F544"/>
  <c r="G544"/>
  <c r="H544"/>
  <c r="C544"/>
  <c r="D543"/>
  <c r="E543"/>
  <c r="F543"/>
  <c r="G543"/>
  <c r="H543"/>
  <c r="C543"/>
  <c r="D564"/>
  <c r="E564"/>
  <c r="F564"/>
  <c r="G564"/>
  <c r="H564"/>
  <c r="C564"/>
  <c r="D565"/>
  <c r="E565"/>
  <c r="F565"/>
  <c r="G565"/>
  <c r="H565"/>
  <c r="C565"/>
  <c r="D566"/>
  <c r="E566"/>
  <c r="F566"/>
  <c r="G566"/>
  <c r="H566"/>
  <c r="C566"/>
  <c r="D586"/>
  <c r="E586"/>
  <c r="F586"/>
  <c r="G586"/>
  <c r="H586"/>
  <c r="C586"/>
  <c r="D585"/>
  <c r="E585"/>
  <c r="F585"/>
  <c r="G585"/>
  <c r="H585"/>
  <c r="C585"/>
  <c r="D584"/>
  <c r="E584"/>
  <c r="F584"/>
  <c r="G584"/>
  <c r="H584"/>
  <c r="C584"/>
  <c r="D583"/>
  <c r="E583"/>
  <c r="F583"/>
  <c r="G583"/>
  <c r="H583"/>
  <c r="C583"/>
  <c r="D582"/>
  <c r="E582"/>
  <c r="F582"/>
  <c r="G582"/>
  <c r="H582"/>
  <c r="C582"/>
  <c r="D581"/>
  <c r="E581"/>
  <c r="F581"/>
  <c r="G581"/>
  <c r="H581"/>
  <c r="C581"/>
  <c r="D580"/>
  <c r="E580"/>
  <c r="F580"/>
  <c r="G580"/>
  <c r="H580"/>
  <c r="C580"/>
  <c r="D579"/>
  <c r="E579"/>
  <c r="F579"/>
  <c r="G579"/>
  <c r="H579"/>
  <c r="C579"/>
  <c r="C578"/>
  <c r="D577"/>
  <c r="E577"/>
  <c r="F577"/>
  <c r="G577"/>
  <c r="H577"/>
  <c r="C577"/>
  <c r="D576"/>
  <c r="E576"/>
  <c r="F576"/>
  <c r="G576"/>
  <c r="H576"/>
  <c r="C576"/>
  <c r="D575"/>
  <c r="E575"/>
  <c r="F575"/>
  <c r="G575"/>
  <c r="H575"/>
  <c r="C575"/>
  <c r="D574"/>
  <c r="E574"/>
  <c r="F574"/>
  <c r="G574"/>
  <c r="H574"/>
  <c r="C574"/>
  <c r="D573"/>
  <c r="E573"/>
  <c r="F573"/>
  <c r="G573"/>
  <c r="H573"/>
  <c r="C573"/>
  <c r="D572"/>
  <c r="E572"/>
  <c r="F572"/>
  <c r="G572"/>
  <c r="H572"/>
  <c r="C572"/>
  <c r="D24"/>
  <c r="E24"/>
  <c r="F24"/>
  <c r="G24"/>
  <c r="H24"/>
  <c r="C24"/>
  <c r="D23"/>
  <c r="E23"/>
  <c r="F23"/>
  <c r="G23"/>
  <c r="H23"/>
  <c r="C23"/>
  <c r="D16"/>
  <c r="D18" s="1"/>
  <c r="E16"/>
  <c r="E18" s="1"/>
  <c r="F16"/>
  <c r="F18" s="1"/>
  <c r="G16"/>
  <c r="G18" s="1"/>
  <c r="H16"/>
  <c r="H18" s="1"/>
  <c r="C16"/>
  <c r="C18" s="1"/>
  <c r="D10"/>
  <c r="E10"/>
  <c r="F10"/>
  <c r="G10"/>
  <c r="H10"/>
  <c r="C10"/>
  <c r="D7"/>
  <c r="E7"/>
  <c r="F7"/>
  <c r="G7"/>
  <c r="H7"/>
  <c r="C7"/>
  <c r="D746"/>
  <c r="E746"/>
  <c r="F746"/>
  <c r="H746"/>
  <c r="D747"/>
  <c r="E747"/>
  <c r="F747"/>
  <c r="H747"/>
  <c r="C746"/>
  <c r="D556"/>
  <c r="E556"/>
  <c r="F556"/>
  <c r="G556"/>
  <c r="H556"/>
  <c r="D479"/>
  <c r="E479"/>
  <c r="F479"/>
  <c r="G479"/>
  <c r="H479"/>
  <c r="D490"/>
  <c r="E490"/>
  <c r="F490"/>
  <c r="G490"/>
  <c r="H490"/>
  <c r="D423"/>
  <c r="E423"/>
  <c r="F423"/>
  <c r="G423"/>
  <c r="H423"/>
  <c r="D425"/>
  <c r="E425"/>
  <c r="F425"/>
  <c r="G425"/>
  <c r="H425"/>
  <c r="D426"/>
  <c r="E426"/>
  <c r="F426"/>
  <c r="G426"/>
  <c r="H426"/>
  <c r="D427"/>
  <c r="E427"/>
  <c r="F427"/>
  <c r="G427"/>
  <c r="H427"/>
  <c r="D429"/>
  <c r="E429"/>
  <c r="F429"/>
  <c r="G429"/>
  <c r="H429"/>
  <c r="D430"/>
  <c r="E430"/>
  <c r="F430"/>
  <c r="G430"/>
  <c r="H430"/>
  <c r="D431"/>
  <c r="E431"/>
  <c r="F431"/>
  <c r="G431"/>
  <c r="H431"/>
  <c r="D292"/>
  <c r="E292"/>
  <c r="F292"/>
  <c r="G292"/>
  <c r="H292"/>
  <c r="D293"/>
  <c r="E293"/>
  <c r="F293"/>
  <c r="G293"/>
  <c r="H293"/>
  <c r="D294"/>
  <c r="E294"/>
  <c r="F294"/>
  <c r="G294"/>
  <c r="H294"/>
  <c r="D295"/>
  <c r="E295"/>
  <c r="F295"/>
  <c r="G295"/>
  <c r="H295"/>
  <c r="D296"/>
  <c r="E296"/>
  <c r="F296"/>
  <c r="G296"/>
  <c r="H296"/>
  <c r="D297"/>
  <c r="E297"/>
  <c r="F297"/>
  <c r="G297"/>
  <c r="H297"/>
  <c r="D298"/>
  <c r="E298"/>
  <c r="F298"/>
  <c r="G298"/>
  <c r="H298"/>
  <c r="D299"/>
  <c r="E299"/>
  <c r="F299"/>
  <c r="G299"/>
  <c r="H299"/>
  <c r="D301"/>
  <c r="E301"/>
  <c r="F301"/>
  <c r="G301"/>
  <c r="H301"/>
  <c r="D302"/>
  <c r="E302"/>
  <c r="F302"/>
  <c r="G302"/>
  <c r="H302"/>
  <c r="D303"/>
  <c r="E303"/>
  <c r="F303"/>
  <c r="G303"/>
  <c r="H303"/>
  <c r="D304"/>
  <c r="E304"/>
  <c r="F304"/>
  <c r="G304"/>
  <c r="H304"/>
  <c r="D305"/>
  <c r="E305"/>
  <c r="F305"/>
  <c r="G305"/>
  <c r="H305"/>
  <c r="D306"/>
  <c r="E306"/>
  <c r="F306"/>
  <c r="G306"/>
  <c r="H306"/>
  <c r="D307"/>
  <c r="E307"/>
  <c r="F307"/>
  <c r="G307"/>
  <c r="H307"/>
  <c r="D308"/>
  <c r="E308"/>
  <c r="F308"/>
  <c r="G308"/>
  <c r="H308"/>
  <c r="D309"/>
  <c r="E309"/>
  <c r="F309"/>
  <c r="G309"/>
  <c r="H309"/>
  <c r="D310"/>
  <c r="E310"/>
  <c r="F310"/>
  <c r="G310"/>
  <c r="H310"/>
  <c r="D311"/>
  <c r="E311"/>
  <c r="F311"/>
  <c r="G311"/>
  <c r="H311"/>
  <c r="D312"/>
  <c r="E312"/>
  <c r="F312"/>
  <c r="G312"/>
  <c r="H312"/>
  <c r="D313"/>
  <c r="E313"/>
  <c r="F313"/>
  <c r="G313"/>
  <c r="H313"/>
  <c r="D314"/>
  <c r="E314"/>
  <c r="F314"/>
  <c r="G314"/>
  <c r="H314"/>
  <c r="D315"/>
  <c r="E315"/>
  <c r="F315"/>
  <c r="G315"/>
  <c r="H315"/>
  <c r="D316"/>
  <c r="E316"/>
  <c r="F316"/>
  <c r="G316"/>
  <c r="H316"/>
  <c r="D317"/>
  <c r="E317"/>
  <c r="F317"/>
  <c r="G317"/>
  <c r="H317"/>
  <c r="D318"/>
  <c r="E318"/>
  <c r="F318"/>
  <c r="G318"/>
  <c r="H318"/>
  <c r="D319"/>
  <c r="E319"/>
  <c r="F319"/>
  <c r="G319"/>
  <c r="H319"/>
  <c r="D282"/>
  <c r="E282"/>
  <c r="F282"/>
  <c r="G282"/>
  <c r="H282"/>
  <c r="D283"/>
  <c r="E283"/>
  <c r="F283"/>
  <c r="G283"/>
  <c r="H283"/>
  <c r="D284"/>
  <c r="E284"/>
  <c r="F284"/>
  <c r="G284"/>
  <c r="H284"/>
  <c r="D285"/>
  <c r="E285"/>
  <c r="F285"/>
  <c r="G285"/>
  <c r="H285"/>
  <c r="D286"/>
  <c r="E286"/>
  <c r="F286"/>
  <c r="G286"/>
  <c r="H286"/>
  <c r="D257"/>
  <c r="E257"/>
  <c r="F257"/>
  <c r="G257"/>
  <c r="H257"/>
  <c r="D258"/>
  <c r="E258"/>
  <c r="F258"/>
  <c r="G258"/>
  <c r="H258"/>
  <c r="D259"/>
  <c r="E259"/>
  <c r="F259"/>
  <c r="G259"/>
  <c r="H259"/>
  <c r="D260"/>
  <c r="E260"/>
  <c r="F260"/>
  <c r="G260"/>
  <c r="H260"/>
  <c r="D261"/>
  <c r="E261"/>
  <c r="F261"/>
  <c r="G261"/>
  <c r="H261"/>
  <c r="D263"/>
  <c r="E263"/>
  <c r="F263"/>
  <c r="G263"/>
  <c r="H263"/>
  <c r="D264"/>
  <c r="E264"/>
  <c r="F264"/>
  <c r="G264"/>
  <c r="H264"/>
  <c r="D265"/>
  <c r="E265"/>
  <c r="F265"/>
  <c r="G265"/>
  <c r="H265"/>
  <c r="D266"/>
  <c r="E266"/>
  <c r="F266"/>
  <c r="G266"/>
  <c r="H266"/>
  <c r="D267"/>
  <c r="E267"/>
  <c r="F267"/>
  <c r="G267"/>
  <c r="H267"/>
  <c r="D268"/>
  <c r="E268"/>
  <c r="F268"/>
  <c r="G268"/>
  <c r="H268"/>
  <c r="D269"/>
  <c r="E269"/>
  <c r="F269"/>
  <c r="G269"/>
  <c r="H269"/>
  <c r="D270"/>
  <c r="E270"/>
  <c r="F270"/>
  <c r="G270"/>
  <c r="H270"/>
  <c r="D271"/>
  <c r="E271"/>
  <c r="F271"/>
  <c r="G271"/>
  <c r="H271"/>
  <c r="D272"/>
  <c r="E272"/>
  <c r="F272"/>
  <c r="G272"/>
  <c r="H272"/>
  <c r="D273"/>
  <c r="E273"/>
  <c r="F273"/>
  <c r="G273"/>
  <c r="H273"/>
  <c r="D274"/>
  <c r="E274"/>
  <c r="F274"/>
  <c r="G274"/>
  <c r="H274"/>
  <c r="D275"/>
  <c r="E275"/>
  <c r="F275"/>
  <c r="G275"/>
  <c r="H275"/>
  <c r="D205"/>
  <c r="D206" s="1"/>
  <c r="E205"/>
  <c r="E206" s="1"/>
  <c r="F205"/>
  <c r="F206" s="1"/>
  <c r="G205"/>
  <c r="G206" s="1"/>
  <c r="H205"/>
  <c r="H206" s="1"/>
  <c r="D192"/>
  <c r="E192"/>
  <c r="F192"/>
  <c r="G192"/>
  <c r="H192"/>
  <c r="D193"/>
  <c r="E193"/>
  <c r="F193"/>
  <c r="G193"/>
  <c r="H193"/>
  <c r="D194"/>
  <c r="E194"/>
  <c r="F194"/>
  <c r="G194"/>
  <c r="H194"/>
  <c r="D195"/>
  <c r="E195"/>
  <c r="F195"/>
  <c r="G195"/>
  <c r="H195"/>
  <c r="D197"/>
  <c r="E197"/>
  <c r="F197"/>
  <c r="G197"/>
  <c r="H197"/>
  <c r="D198"/>
  <c r="E198"/>
  <c r="F198"/>
  <c r="G198"/>
  <c r="H198"/>
  <c r="D167"/>
  <c r="E167"/>
  <c r="F167"/>
  <c r="G167"/>
  <c r="H167"/>
  <c r="D168"/>
  <c r="E168"/>
  <c r="F168"/>
  <c r="G168"/>
  <c r="H168"/>
  <c r="D169"/>
  <c r="E169"/>
  <c r="F169"/>
  <c r="G169"/>
  <c r="H169"/>
  <c r="D170"/>
  <c r="E170"/>
  <c r="F170"/>
  <c r="G170"/>
  <c r="H170"/>
  <c r="D171"/>
  <c r="E171"/>
  <c r="F171"/>
  <c r="G171"/>
  <c r="H171"/>
  <c r="D172"/>
  <c r="E172"/>
  <c r="F172"/>
  <c r="G172"/>
  <c r="H172"/>
  <c r="D173"/>
  <c r="E173"/>
  <c r="F173"/>
  <c r="G173"/>
  <c r="H173"/>
  <c r="D174"/>
  <c r="E174"/>
  <c r="F174"/>
  <c r="G174"/>
  <c r="H174"/>
  <c r="D176"/>
  <c r="E176"/>
  <c r="F176"/>
  <c r="G176"/>
  <c r="H176"/>
  <c r="D177"/>
  <c r="E177"/>
  <c r="F177"/>
  <c r="G177"/>
  <c r="H177"/>
  <c r="D178"/>
  <c r="E178"/>
  <c r="F178"/>
  <c r="G178"/>
  <c r="H178"/>
  <c r="D179"/>
  <c r="E179"/>
  <c r="F179"/>
  <c r="G179"/>
  <c r="H179"/>
  <c r="D180"/>
  <c r="E180"/>
  <c r="F180"/>
  <c r="G180"/>
  <c r="H180"/>
  <c r="D181"/>
  <c r="E181"/>
  <c r="F181"/>
  <c r="G181"/>
  <c r="H181"/>
  <c r="D182"/>
  <c r="E182"/>
  <c r="F182"/>
  <c r="G182"/>
  <c r="H182"/>
  <c r="D183"/>
  <c r="E183"/>
  <c r="F183"/>
  <c r="G183"/>
  <c r="H183"/>
  <c r="D184"/>
  <c r="E184"/>
  <c r="F184"/>
  <c r="G184"/>
  <c r="H184"/>
  <c r="D185"/>
  <c r="E185"/>
  <c r="F185"/>
  <c r="G185"/>
  <c r="H185"/>
  <c r="D186"/>
  <c r="E186"/>
  <c r="F186"/>
  <c r="G186"/>
  <c r="H186"/>
  <c r="D147"/>
  <c r="E147"/>
  <c r="F147"/>
  <c r="G147"/>
  <c r="H147"/>
  <c r="D148"/>
  <c r="E148"/>
  <c r="F148"/>
  <c r="G148"/>
  <c r="H148"/>
  <c r="D149"/>
  <c r="E149"/>
  <c r="F149"/>
  <c r="G149"/>
  <c r="H149"/>
  <c r="D150"/>
  <c r="E150"/>
  <c r="F150"/>
  <c r="G150"/>
  <c r="H150"/>
  <c r="D151"/>
  <c r="E151"/>
  <c r="F151"/>
  <c r="G151"/>
  <c r="H151"/>
  <c r="D152"/>
  <c r="E152"/>
  <c r="F152"/>
  <c r="G152"/>
  <c r="H152"/>
  <c r="D140"/>
  <c r="E140"/>
  <c r="F140"/>
  <c r="G140"/>
  <c r="H140"/>
  <c r="D141"/>
  <c r="E141"/>
  <c r="F141"/>
  <c r="G141"/>
  <c r="H141"/>
  <c r="D122"/>
  <c r="E122"/>
  <c r="F122"/>
  <c r="G122"/>
  <c r="H122"/>
  <c r="D123"/>
  <c r="E123"/>
  <c r="F123"/>
  <c r="G123"/>
  <c r="H123"/>
  <c r="D124"/>
  <c r="E124"/>
  <c r="F124"/>
  <c r="G124"/>
  <c r="H124"/>
  <c r="D125"/>
  <c r="E125"/>
  <c r="F125"/>
  <c r="G125"/>
  <c r="H125"/>
  <c r="D127"/>
  <c r="E127"/>
  <c r="F127"/>
  <c r="G127"/>
  <c r="H127"/>
  <c r="D129"/>
  <c r="E129"/>
  <c r="F129"/>
  <c r="G129"/>
  <c r="H129"/>
  <c r="D130"/>
  <c r="E130"/>
  <c r="F130"/>
  <c r="G130"/>
  <c r="H130"/>
  <c r="D132"/>
  <c r="E132"/>
  <c r="F132"/>
  <c r="G132"/>
  <c r="H132"/>
  <c r="D133"/>
  <c r="E133"/>
  <c r="F133"/>
  <c r="G133"/>
  <c r="H133"/>
  <c r="D134"/>
  <c r="E134"/>
  <c r="F134"/>
  <c r="G134"/>
  <c r="H134"/>
  <c r="D107"/>
  <c r="E107"/>
  <c r="F107"/>
  <c r="G107"/>
  <c r="H107"/>
  <c r="D108"/>
  <c r="E108"/>
  <c r="F108"/>
  <c r="G108"/>
  <c r="H108"/>
  <c r="D109"/>
  <c r="E109"/>
  <c r="F109"/>
  <c r="G109"/>
  <c r="H109"/>
  <c r="D110"/>
  <c r="E110"/>
  <c r="F110"/>
  <c r="G110"/>
  <c r="H110"/>
  <c r="D111"/>
  <c r="E111"/>
  <c r="F111"/>
  <c r="G111"/>
  <c r="H111"/>
  <c r="D112"/>
  <c r="E112"/>
  <c r="F112"/>
  <c r="G112"/>
  <c r="H112"/>
  <c r="D114"/>
  <c r="E114"/>
  <c r="F114"/>
  <c r="G114"/>
  <c r="H114"/>
  <c r="D115"/>
  <c r="E115"/>
  <c r="F115"/>
  <c r="G115"/>
  <c r="H115"/>
  <c r="D93"/>
  <c r="E93"/>
  <c r="F93"/>
  <c r="G93"/>
  <c r="H93"/>
  <c r="D94"/>
  <c r="E94"/>
  <c r="F94"/>
  <c r="G94"/>
  <c r="H94"/>
  <c r="D74"/>
  <c r="E74"/>
  <c r="F74"/>
  <c r="G74"/>
  <c r="H74"/>
  <c r="D75"/>
  <c r="E75"/>
  <c r="F75"/>
  <c r="G75"/>
  <c r="H75"/>
  <c r="D76"/>
  <c r="E76"/>
  <c r="F76"/>
  <c r="G76"/>
  <c r="H76"/>
  <c r="D78"/>
  <c r="E78"/>
  <c r="F78"/>
  <c r="G78"/>
  <c r="H78"/>
  <c r="D79"/>
  <c r="E79"/>
  <c r="F79"/>
  <c r="G79"/>
  <c r="H79"/>
  <c r="D80"/>
  <c r="E80"/>
  <c r="F80"/>
  <c r="G80"/>
  <c r="H80"/>
  <c r="D82"/>
  <c r="E82"/>
  <c r="F82"/>
  <c r="G82"/>
  <c r="H82"/>
  <c r="D83"/>
  <c r="E83"/>
  <c r="F83"/>
  <c r="G83"/>
  <c r="H83"/>
  <c r="D84"/>
  <c r="E84"/>
  <c r="F84"/>
  <c r="G84"/>
  <c r="H84"/>
  <c r="D87"/>
  <c r="E87"/>
  <c r="F87"/>
  <c r="G87"/>
  <c r="H87"/>
  <c r="H25" l="1"/>
  <c r="D25"/>
  <c r="F25"/>
  <c r="C25"/>
  <c r="E25"/>
  <c r="G25"/>
  <c r="G644"/>
  <c r="G697"/>
  <c r="C426"/>
  <c r="C140"/>
  <c r="C94"/>
  <c r="C283" l="1"/>
  <c r="C265"/>
  <c r="C260"/>
  <c r="C193"/>
  <c r="C149"/>
  <c r="C194"/>
  <c r="C198"/>
  <c r="C284"/>
  <c r="C268"/>
  <c r="C285"/>
  <c r="C261"/>
  <c r="C299"/>
  <c r="C205"/>
  <c r="C206" s="1"/>
  <c r="C429"/>
  <c r="C309"/>
  <c r="C271"/>
  <c r="C180"/>
  <c r="D100"/>
  <c r="E100"/>
  <c r="F100"/>
  <c r="G100"/>
  <c r="H100"/>
  <c r="C100"/>
  <c r="C83"/>
  <c r="C76"/>
  <c r="C423"/>
  <c r="C130"/>
  <c r="D116" i="3"/>
  <c r="E116"/>
  <c r="F116"/>
  <c r="G116"/>
  <c r="H116"/>
  <c r="C310" i="4"/>
  <c r="C179"/>
  <c r="C114"/>
  <c r="C305"/>
  <c r="C266"/>
  <c r="C176"/>
  <c r="C141"/>
  <c r="C425"/>
  <c r="C87"/>
  <c r="C115"/>
  <c r="C134"/>
  <c r="C186"/>
  <c r="C274"/>
  <c r="C319"/>
  <c r="C272"/>
  <c r="C311"/>
  <c r="C430"/>
  <c r="C315" l="1"/>
  <c r="C112"/>
  <c r="C263"/>
  <c r="C152"/>
  <c r="C78"/>
  <c r="C184"/>
  <c r="C275"/>
  <c r="C286"/>
  <c r="C317"/>
  <c r="C490"/>
  <c r="C84"/>
  <c r="C185"/>
  <c r="C273"/>
  <c r="C318"/>
  <c r="C293"/>
  <c r="C168"/>
  <c r="C122"/>
  <c r="C124" l="1"/>
  <c r="G655"/>
  <c r="G601"/>
  <c r="C295"/>
  <c r="C257"/>
  <c r="C169"/>
  <c r="D132" i="3"/>
  <c r="E132"/>
  <c r="F132"/>
  <c r="G132"/>
  <c r="H132"/>
  <c r="C132"/>
  <c r="D198"/>
  <c r="E198"/>
  <c r="F198"/>
  <c r="G198"/>
  <c r="H198"/>
  <c r="C198"/>
  <c r="G692" i="4"/>
  <c r="G639"/>
  <c r="C314"/>
  <c r="C182"/>
  <c r="C132"/>
  <c r="C308"/>
  <c r="C270"/>
  <c r="C197"/>
  <c r="C82"/>
  <c r="D201" i="3"/>
  <c r="E201"/>
  <c r="F201"/>
  <c r="G201"/>
  <c r="H201"/>
  <c r="C201"/>
  <c r="D117"/>
  <c r="E117"/>
  <c r="F117"/>
  <c r="G117"/>
  <c r="H117"/>
  <c r="C117"/>
  <c r="D68"/>
  <c r="E68"/>
  <c r="F68"/>
  <c r="G68"/>
  <c r="H68"/>
  <c r="D67"/>
  <c r="E67"/>
  <c r="F67"/>
  <c r="G67"/>
  <c r="H67"/>
  <c r="C67"/>
  <c r="D86"/>
  <c r="D87" s="1"/>
  <c r="E86"/>
  <c r="E87" s="1"/>
  <c r="F86"/>
  <c r="G86"/>
  <c r="G87" s="1"/>
  <c r="H86"/>
  <c r="H87" s="1"/>
  <c r="C86"/>
  <c r="C87" s="1"/>
  <c r="D78"/>
  <c r="D79" s="1"/>
  <c r="E78"/>
  <c r="E79" s="1"/>
  <c r="F78"/>
  <c r="G78"/>
  <c r="G79" s="1"/>
  <c r="H78"/>
  <c r="H79" s="1"/>
  <c r="C78"/>
  <c r="C79" s="1"/>
  <c r="C167"/>
  <c r="D30"/>
  <c r="D31" s="1"/>
  <c r="E30"/>
  <c r="E31" s="1"/>
  <c r="F30"/>
  <c r="G30"/>
  <c r="G31" s="1"/>
  <c r="H30"/>
  <c r="H31" s="1"/>
  <c r="C30"/>
  <c r="C31" s="1"/>
  <c r="D15"/>
  <c r="E15"/>
  <c r="F15"/>
  <c r="G15"/>
  <c r="H15"/>
  <c r="C15"/>
  <c r="D200"/>
  <c r="E200"/>
  <c r="F200"/>
  <c r="G200"/>
  <c r="H200"/>
  <c r="C200"/>
  <c r="D174"/>
  <c r="E174"/>
  <c r="F174"/>
  <c r="G174"/>
  <c r="H174"/>
  <c r="C174"/>
  <c r="D144"/>
  <c r="E144"/>
  <c r="F144"/>
  <c r="G144"/>
  <c r="H144"/>
  <c r="C144"/>
  <c r="D125"/>
  <c r="E125"/>
  <c r="F125"/>
  <c r="G125"/>
  <c r="H125"/>
  <c r="C125"/>
  <c r="C101"/>
  <c r="D16"/>
  <c r="E16"/>
  <c r="F16"/>
  <c r="G16"/>
  <c r="H16"/>
  <c r="C16"/>
  <c r="D167"/>
  <c r="E167"/>
  <c r="F167"/>
  <c r="G167"/>
  <c r="H167"/>
  <c r="C297" i="4"/>
  <c r="C258"/>
  <c r="C107"/>
  <c r="C294"/>
  <c r="C170"/>
  <c r="C123"/>
  <c r="C93"/>
  <c r="C306"/>
  <c r="C269"/>
  <c r="C129"/>
  <c r="C110"/>
  <c r="C304"/>
  <c r="C264"/>
  <c r="C174"/>
  <c r="C127"/>
  <c r="C108"/>
  <c r="C79"/>
  <c r="F79" i="3" l="1"/>
  <c r="F230" s="1"/>
  <c r="F87"/>
  <c r="F231" s="1"/>
  <c r="F31"/>
  <c r="F224" s="1"/>
  <c r="F19" i="1" s="1"/>
  <c r="G224" i="3"/>
  <c r="G19" i="1" s="1"/>
  <c r="H231" i="3"/>
  <c r="D231"/>
  <c r="H224"/>
  <c r="H19" i="1" s="1"/>
  <c r="D224" i="3"/>
  <c r="D19" i="1" s="1"/>
  <c r="G230" i="3"/>
  <c r="C231"/>
  <c r="E231"/>
  <c r="C224"/>
  <c r="C19" i="1" s="1"/>
  <c r="E224" i="3"/>
  <c r="E19" i="1" s="1"/>
  <c r="H230" i="3"/>
  <c r="D230"/>
  <c r="C230"/>
  <c r="E230"/>
  <c r="G231"/>
  <c r="C116"/>
  <c r="C167" i="4"/>
  <c r="C292"/>
  <c r="C556"/>
  <c r="C313"/>
  <c r="C181"/>
  <c r="C111"/>
  <c r="C312"/>
  <c r="C296"/>
  <c r="C303"/>
  <c r="C282"/>
  <c r="C195"/>
  <c r="C173"/>
  <c r="C109"/>
  <c r="D11"/>
  <c r="E11"/>
  <c r="F11"/>
  <c r="G11"/>
  <c r="H11"/>
  <c r="C11"/>
  <c r="G613"/>
  <c r="G667"/>
  <c r="C301"/>
  <c r="E709" l="1"/>
  <c r="F709"/>
  <c r="G709"/>
  <c r="H709"/>
  <c r="D709"/>
  <c r="G700"/>
  <c r="G699"/>
  <c r="G698"/>
  <c r="G696"/>
  <c r="G695"/>
  <c r="G691"/>
  <c r="G693"/>
  <c r="G690"/>
  <c r="G689"/>
  <c r="G688"/>
  <c r="G687"/>
  <c r="G686"/>
  <c r="G685"/>
  <c r="G684"/>
  <c r="G683"/>
  <c r="G681"/>
  <c r="G680"/>
  <c r="G679"/>
  <c r="G677"/>
  <c r="G676"/>
  <c r="G675"/>
  <c r="G674"/>
  <c r="G673"/>
  <c r="G672"/>
  <c r="G671"/>
  <c r="G670"/>
  <c r="G669"/>
  <c r="G668"/>
  <c r="G666"/>
  <c r="G665"/>
  <c r="G646"/>
  <c r="G645"/>
  <c r="G643"/>
  <c r="G642"/>
  <c r="G641"/>
  <c r="G637"/>
  <c r="G638"/>
  <c r="G636"/>
  <c r="G635"/>
  <c r="G634"/>
  <c r="G633"/>
  <c r="G632"/>
  <c r="G631"/>
  <c r="G630"/>
  <c r="G629"/>
  <c r="G627"/>
  <c r="G626"/>
  <c r="G625"/>
  <c r="G623"/>
  <c r="G622"/>
  <c r="G621"/>
  <c r="G620"/>
  <c r="G619"/>
  <c r="G618"/>
  <c r="G617"/>
  <c r="G616"/>
  <c r="G615"/>
  <c r="G614"/>
  <c r="G612"/>
  <c r="G611"/>
  <c r="G609"/>
  <c r="G607"/>
  <c r="G606"/>
  <c r="G604"/>
  <c r="G603"/>
  <c r="G602"/>
  <c r="G600"/>
  <c r="G599"/>
  <c r="G598"/>
  <c r="G610"/>
  <c r="G664"/>
  <c r="G628"/>
  <c r="G682"/>
  <c r="C307"/>
  <c r="C150"/>
  <c r="C178"/>
  <c r="C80"/>
  <c r="G694" l="1"/>
  <c r="G640"/>
  <c r="C431"/>
  <c r="C316"/>
  <c r="C183"/>
  <c r="C151"/>
  <c r="C133"/>
  <c r="G678"/>
  <c r="G624"/>
  <c r="D405"/>
  <c r="F405"/>
  <c r="G405"/>
  <c r="H405"/>
  <c r="C405"/>
  <c r="C267"/>
  <c r="C177"/>
  <c r="A402" i="6"/>
  <c r="C148" i="4"/>
  <c r="G605"/>
  <c r="C192"/>
  <c r="C171"/>
  <c r="C74"/>
  <c r="H732" l="1"/>
  <c r="D732"/>
  <c r="C732"/>
  <c r="E732"/>
  <c r="F732"/>
  <c r="G732"/>
  <c r="G663"/>
  <c r="G661"/>
  <c r="G660"/>
  <c r="G659"/>
  <c r="G658"/>
  <c r="G657"/>
  <c r="G656"/>
  <c r="G654"/>
  <c r="G653"/>
  <c r="G652"/>
  <c r="C259"/>
  <c r="C172"/>
  <c r="C147"/>
  <c r="C125"/>
  <c r="C75"/>
  <c r="G662"/>
  <c r="G608"/>
  <c r="D735"/>
  <c r="E735"/>
  <c r="F735"/>
  <c r="G735"/>
  <c r="H735"/>
  <c r="C735"/>
  <c r="C427"/>
  <c r="C298"/>
  <c r="D65" i="3" l="1"/>
  <c r="E65"/>
  <c r="F65"/>
  <c r="G65"/>
  <c r="H65"/>
  <c r="C65"/>
  <c r="D133"/>
  <c r="E133"/>
  <c r="F133"/>
  <c r="G133"/>
  <c r="H133"/>
  <c r="D134"/>
  <c r="G134"/>
  <c r="H134"/>
  <c r="D135"/>
  <c r="E135"/>
  <c r="F135"/>
  <c r="G135"/>
  <c r="H135"/>
  <c r="D137"/>
  <c r="E137"/>
  <c r="F137"/>
  <c r="G137"/>
  <c r="H137"/>
  <c r="D138"/>
  <c r="E138"/>
  <c r="F138"/>
  <c r="G138"/>
  <c r="H138"/>
  <c r="D139"/>
  <c r="E139"/>
  <c r="F139"/>
  <c r="G139"/>
  <c r="H139"/>
  <c r="D140"/>
  <c r="E140"/>
  <c r="F140"/>
  <c r="G140"/>
  <c r="H140"/>
  <c r="D141"/>
  <c r="E141"/>
  <c r="F141"/>
  <c r="G141"/>
  <c r="H141"/>
  <c r="D142"/>
  <c r="E142"/>
  <c r="F142"/>
  <c r="G142"/>
  <c r="H142"/>
  <c r="D143"/>
  <c r="E143"/>
  <c r="F143"/>
  <c r="G143"/>
  <c r="H143"/>
  <c r="D145"/>
  <c r="E145"/>
  <c r="F145"/>
  <c r="G145"/>
  <c r="H145"/>
  <c r="C145"/>
  <c r="C143"/>
  <c r="C142"/>
  <c r="C141"/>
  <c r="C140"/>
  <c r="C139"/>
  <c r="C138"/>
  <c r="C137"/>
  <c r="C136"/>
  <c r="C135"/>
  <c r="C134"/>
  <c r="C133"/>
  <c r="D151"/>
  <c r="E151"/>
  <c r="F151"/>
  <c r="G151"/>
  <c r="H151"/>
  <c r="D152"/>
  <c r="E152"/>
  <c r="F152"/>
  <c r="G152"/>
  <c r="H152"/>
  <c r="D153"/>
  <c r="E153"/>
  <c r="F153"/>
  <c r="G153"/>
  <c r="H153"/>
  <c r="C153"/>
  <c r="C152"/>
  <c r="C151"/>
  <c r="D159"/>
  <c r="E159"/>
  <c r="F159"/>
  <c r="G159"/>
  <c r="H159"/>
  <c r="D161"/>
  <c r="E161"/>
  <c r="F161"/>
  <c r="G161"/>
  <c r="H161"/>
  <c r="C159"/>
  <c r="C161"/>
  <c r="D173"/>
  <c r="E173"/>
  <c r="F173"/>
  <c r="G173"/>
  <c r="H173"/>
  <c r="D175"/>
  <c r="E175"/>
  <c r="F175"/>
  <c r="G175"/>
  <c r="H175"/>
  <c r="C175"/>
  <c r="C173"/>
  <c r="D182"/>
  <c r="E182"/>
  <c r="F182"/>
  <c r="G182"/>
  <c r="H182"/>
  <c r="D183"/>
  <c r="E183"/>
  <c r="F183"/>
  <c r="G183"/>
  <c r="H183"/>
  <c r="C183"/>
  <c r="C182"/>
  <c r="D190"/>
  <c r="D192" s="1"/>
  <c r="E190"/>
  <c r="E192" s="1"/>
  <c r="F190"/>
  <c r="F192" s="1"/>
  <c r="G190"/>
  <c r="G192" s="1"/>
  <c r="H190"/>
  <c r="H192" s="1"/>
  <c r="C190"/>
  <c r="C192" s="1"/>
  <c r="D197"/>
  <c r="E197"/>
  <c r="F197"/>
  <c r="G197"/>
  <c r="H197"/>
  <c r="D199"/>
  <c r="E199"/>
  <c r="F199"/>
  <c r="G199"/>
  <c r="H199"/>
  <c r="D202"/>
  <c r="E202"/>
  <c r="F202"/>
  <c r="G202"/>
  <c r="H202"/>
  <c r="C202"/>
  <c r="C199"/>
  <c r="C197"/>
  <c r="D126"/>
  <c r="D127" s="1"/>
  <c r="E126"/>
  <c r="E127" s="1"/>
  <c r="F126"/>
  <c r="G126"/>
  <c r="G127" s="1"/>
  <c r="H126"/>
  <c r="H127" s="1"/>
  <c r="C126"/>
  <c r="C127" s="1"/>
  <c r="D115"/>
  <c r="E115"/>
  <c r="F115"/>
  <c r="G115"/>
  <c r="H115"/>
  <c r="D118"/>
  <c r="E118"/>
  <c r="F118"/>
  <c r="G118"/>
  <c r="H118"/>
  <c r="D119"/>
  <c r="E119"/>
  <c r="F119"/>
  <c r="G119"/>
  <c r="H119"/>
  <c r="C119"/>
  <c r="C118"/>
  <c r="C115"/>
  <c r="D108"/>
  <c r="E108"/>
  <c r="F108"/>
  <c r="G108"/>
  <c r="H108"/>
  <c r="D109"/>
  <c r="E109"/>
  <c r="F109"/>
  <c r="G109"/>
  <c r="H109"/>
  <c r="C109"/>
  <c r="C108"/>
  <c r="C100"/>
  <c r="C99"/>
  <c r="D93"/>
  <c r="E93"/>
  <c r="F93"/>
  <c r="G93"/>
  <c r="H93"/>
  <c r="C93"/>
  <c r="D69"/>
  <c r="E69"/>
  <c r="F69"/>
  <c r="G69"/>
  <c r="H69"/>
  <c r="C69"/>
  <c r="C68"/>
  <c r="D54"/>
  <c r="E54"/>
  <c r="F54"/>
  <c r="G54"/>
  <c r="H54"/>
  <c r="D55"/>
  <c r="E55"/>
  <c r="F55"/>
  <c r="G55"/>
  <c r="H55"/>
  <c r="D56"/>
  <c r="E56"/>
  <c r="F56"/>
  <c r="G56"/>
  <c r="H56"/>
  <c r="D57"/>
  <c r="E57"/>
  <c r="F57"/>
  <c r="G57"/>
  <c r="H57"/>
  <c r="D58"/>
  <c r="E58"/>
  <c r="F58"/>
  <c r="G58"/>
  <c r="H58"/>
  <c r="D59"/>
  <c r="E59"/>
  <c r="F59"/>
  <c r="G59"/>
  <c r="H59"/>
  <c r="C59"/>
  <c r="C58"/>
  <c r="C57"/>
  <c r="C56"/>
  <c r="C55"/>
  <c r="C54"/>
  <c r="D48"/>
  <c r="E48"/>
  <c r="F48"/>
  <c r="G48"/>
  <c r="H48"/>
  <c r="C48"/>
  <c r="D14"/>
  <c r="E14"/>
  <c r="F14"/>
  <c r="G14"/>
  <c r="H14"/>
  <c r="C14"/>
  <c r="C302" i="4"/>
  <c r="D494"/>
  <c r="E494"/>
  <c r="F494"/>
  <c r="G494"/>
  <c r="H494"/>
  <c r="C494"/>
  <c r="D559"/>
  <c r="E559"/>
  <c r="F559"/>
  <c r="G559"/>
  <c r="H559"/>
  <c r="C559"/>
  <c r="D587"/>
  <c r="E587"/>
  <c r="F587"/>
  <c r="G587"/>
  <c r="H587"/>
  <c r="C587"/>
  <c r="C626" i="14"/>
  <c r="C625"/>
  <c r="G580"/>
  <c r="G626" s="1"/>
  <c r="G542"/>
  <c r="G625" s="1"/>
  <c r="H504"/>
  <c r="G504"/>
  <c r="F504"/>
  <c r="E504"/>
  <c r="D504"/>
  <c r="C504"/>
  <c r="H498"/>
  <c r="H624" s="1"/>
  <c r="G498"/>
  <c r="G624" s="1"/>
  <c r="F498"/>
  <c r="F624" s="1"/>
  <c r="E498"/>
  <c r="E624" s="1"/>
  <c r="D498"/>
  <c r="D624" s="1"/>
  <c r="C498"/>
  <c r="C624" s="1"/>
  <c r="H481"/>
  <c r="H623" s="1"/>
  <c r="G481"/>
  <c r="G623" s="1"/>
  <c r="F481"/>
  <c r="F623" s="1"/>
  <c r="E481"/>
  <c r="E623" s="1"/>
  <c r="D481"/>
  <c r="D623" s="1"/>
  <c r="C481"/>
  <c r="C623" s="1"/>
  <c r="H622"/>
  <c r="G622"/>
  <c r="F622"/>
  <c r="E622"/>
  <c r="D622"/>
  <c r="C622"/>
  <c r="H454"/>
  <c r="H621" s="1"/>
  <c r="G454"/>
  <c r="G621" s="1"/>
  <c r="F454"/>
  <c r="F621" s="1"/>
  <c r="E454"/>
  <c r="E621" s="1"/>
  <c r="D454"/>
  <c r="D621" s="1"/>
  <c r="C454"/>
  <c r="C621" s="1"/>
  <c r="H447"/>
  <c r="H620" s="1"/>
  <c r="G447"/>
  <c r="G620" s="1"/>
  <c r="F447"/>
  <c r="F620" s="1"/>
  <c r="E447"/>
  <c r="E620" s="1"/>
  <c r="D447"/>
  <c r="D620" s="1"/>
  <c r="C447"/>
  <c r="C620" s="1"/>
  <c r="H427"/>
  <c r="H619" s="1"/>
  <c r="G427"/>
  <c r="G619" s="1"/>
  <c r="F427"/>
  <c r="F619" s="1"/>
  <c r="E427"/>
  <c r="E619" s="1"/>
  <c r="D427"/>
  <c r="D619" s="1"/>
  <c r="C427"/>
  <c r="C619" s="1"/>
  <c r="H421"/>
  <c r="H618" s="1"/>
  <c r="G421"/>
  <c r="G618" s="1"/>
  <c r="F421"/>
  <c r="F618" s="1"/>
  <c r="E421"/>
  <c r="E618" s="1"/>
  <c r="D421"/>
  <c r="D618" s="1"/>
  <c r="C421"/>
  <c r="C618" s="1"/>
  <c r="H413"/>
  <c r="H617" s="1"/>
  <c r="G413"/>
  <c r="G617" s="1"/>
  <c r="F413"/>
  <c r="F617" s="1"/>
  <c r="E413"/>
  <c r="E617" s="1"/>
  <c r="D413"/>
  <c r="D617" s="1"/>
  <c r="C413"/>
  <c r="C617" s="1"/>
  <c r="H394"/>
  <c r="H616" s="1"/>
  <c r="G394"/>
  <c r="G616" s="1"/>
  <c r="F394"/>
  <c r="F616" s="1"/>
  <c r="E394"/>
  <c r="E616" s="1"/>
  <c r="D394"/>
  <c r="D616" s="1"/>
  <c r="C394"/>
  <c r="C616" s="1"/>
  <c r="H384"/>
  <c r="H615" s="1"/>
  <c r="G384"/>
  <c r="G615" s="1"/>
  <c r="F384"/>
  <c r="F615" s="1"/>
  <c r="E384"/>
  <c r="E615" s="1"/>
  <c r="D384"/>
  <c r="D615" s="1"/>
  <c r="C384"/>
  <c r="C615" s="1"/>
  <c r="H378"/>
  <c r="G378"/>
  <c r="F378"/>
  <c r="E378"/>
  <c r="D378"/>
  <c r="C378"/>
  <c r="H361"/>
  <c r="H613" s="1"/>
  <c r="G361"/>
  <c r="G613" s="1"/>
  <c r="F361"/>
  <c r="F613" s="1"/>
  <c r="E361"/>
  <c r="E613" s="1"/>
  <c r="D361"/>
  <c r="D613" s="1"/>
  <c r="C361"/>
  <c r="C613" s="1"/>
  <c r="H348"/>
  <c r="H612" s="1"/>
  <c r="G348"/>
  <c r="G612" s="1"/>
  <c r="F348"/>
  <c r="F612" s="1"/>
  <c r="E348"/>
  <c r="E612" s="1"/>
  <c r="D348"/>
  <c r="D612" s="1"/>
  <c r="C348"/>
  <c r="C612" s="1"/>
  <c r="H336"/>
  <c r="H611" s="1"/>
  <c r="G336"/>
  <c r="G611" s="1"/>
  <c r="F336"/>
  <c r="F611" s="1"/>
  <c r="E336"/>
  <c r="E611" s="1"/>
  <c r="D336"/>
  <c r="D611" s="1"/>
  <c r="C611"/>
  <c r="H321"/>
  <c r="H610" s="1"/>
  <c r="G321"/>
  <c r="G610" s="1"/>
  <c r="F321"/>
  <c r="F610" s="1"/>
  <c r="E321"/>
  <c r="E610" s="1"/>
  <c r="D321"/>
  <c r="D610" s="1"/>
  <c r="C321"/>
  <c r="C610" s="1"/>
  <c r="H314"/>
  <c r="H609" s="1"/>
  <c r="G314"/>
  <c r="G609" s="1"/>
  <c r="F314"/>
  <c r="F609" s="1"/>
  <c r="E314"/>
  <c r="E609" s="1"/>
  <c r="D314"/>
  <c r="D609" s="1"/>
  <c r="C314"/>
  <c r="C609" s="1"/>
  <c r="H306"/>
  <c r="H608" s="1"/>
  <c r="G306"/>
  <c r="G608" s="1"/>
  <c r="F306"/>
  <c r="F608" s="1"/>
  <c r="E306"/>
  <c r="D306"/>
  <c r="D608" s="1"/>
  <c r="C306"/>
  <c r="C608" s="1"/>
  <c r="H270"/>
  <c r="H607" s="1"/>
  <c r="G270"/>
  <c r="G607" s="1"/>
  <c r="F270"/>
  <c r="F607" s="1"/>
  <c r="E270"/>
  <c r="E607" s="1"/>
  <c r="D270"/>
  <c r="D607" s="1"/>
  <c r="C607"/>
  <c r="H245"/>
  <c r="H606" s="1"/>
  <c r="G245"/>
  <c r="G606" s="1"/>
  <c r="F245"/>
  <c r="F606" s="1"/>
  <c r="E245"/>
  <c r="E606" s="1"/>
  <c r="D245"/>
  <c r="D606" s="1"/>
  <c r="C245"/>
  <c r="C606" s="1"/>
  <c r="H235"/>
  <c r="H605" s="1"/>
  <c r="G235"/>
  <c r="G605" s="1"/>
  <c r="F235"/>
  <c r="F605" s="1"/>
  <c r="E235"/>
  <c r="E605" s="1"/>
  <c r="D235"/>
  <c r="D605" s="1"/>
  <c r="C235"/>
  <c r="C605" s="1"/>
  <c r="H215"/>
  <c r="H604" s="1"/>
  <c r="G215"/>
  <c r="G604" s="1"/>
  <c r="F215"/>
  <c r="F604" s="1"/>
  <c r="E215"/>
  <c r="E604" s="1"/>
  <c r="D215"/>
  <c r="D604" s="1"/>
  <c r="C215"/>
  <c r="C604" s="1"/>
  <c r="H182"/>
  <c r="G182"/>
  <c r="F182"/>
  <c r="E182"/>
  <c r="D182"/>
  <c r="C182"/>
  <c r="H170"/>
  <c r="H601" s="1"/>
  <c r="G170"/>
  <c r="G601" s="1"/>
  <c r="F170"/>
  <c r="F601" s="1"/>
  <c r="E170"/>
  <c r="E601" s="1"/>
  <c r="D170"/>
  <c r="D601" s="1"/>
  <c r="C170"/>
  <c r="C601" s="1"/>
  <c r="H600"/>
  <c r="G600"/>
  <c r="F600"/>
  <c r="E600"/>
  <c r="D600"/>
  <c r="C600"/>
  <c r="H137"/>
  <c r="H599" s="1"/>
  <c r="G137"/>
  <c r="G599" s="1"/>
  <c r="F137"/>
  <c r="F599" s="1"/>
  <c r="E137"/>
  <c r="E599" s="1"/>
  <c r="D137"/>
  <c r="D599" s="1"/>
  <c r="C137"/>
  <c r="C599" s="1"/>
  <c r="H126"/>
  <c r="H598" s="1"/>
  <c r="G126"/>
  <c r="G598" s="1"/>
  <c r="F126"/>
  <c r="F598" s="1"/>
  <c r="E126"/>
  <c r="E598" s="1"/>
  <c r="D126"/>
  <c r="D598" s="1"/>
  <c r="C126"/>
  <c r="C598" s="1"/>
  <c r="H119"/>
  <c r="H597" s="1"/>
  <c r="G119"/>
  <c r="G597" s="1"/>
  <c r="F119"/>
  <c r="E119"/>
  <c r="E597" s="1"/>
  <c r="D119"/>
  <c r="D597" s="1"/>
  <c r="C119"/>
  <c r="H104"/>
  <c r="G104"/>
  <c r="F104"/>
  <c r="E104"/>
  <c r="D104"/>
  <c r="H91"/>
  <c r="H595" s="1"/>
  <c r="G91"/>
  <c r="G595" s="1"/>
  <c r="F91"/>
  <c r="F595" s="1"/>
  <c r="E91"/>
  <c r="E595" s="1"/>
  <c r="D91"/>
  <c r="D595" s="1"/>
  <c r="C91"/>
  <c r="C595" s="1"/>
  <c r="H84"/>
  <c r="H594" s="1"/>
  <c r="G84"/>
  <c r="G594" s="1"/>
  <c r="F84"/>
  <c r="F594" s="1"/>
  <c r="E84"/>
  <c r="E594" s="1"/>
  <c r="D84"/>
  <c r="D594" s="1"/>
  <c r="C84"/>
  <c r="C594" s="1"/>
  <c r="H77"/>
  <c r="H593" s="1"/>
  <c r="G77"/>
  <c r="G593" s="1"/>
  <c r="F77"/>
  <c r="F593" s="1"/>
  <c r="E77"/>
  <c r="E593" s="1"/>
  <c r="D77"/>
  <c r="D593" s="1"/>
  <c r="C77"/>
  <c r="C593" s="1"/>
  <c r="H62"/>
  <c r="H592" s="1"/>
  <c r="G62"/>
  <c r="G592" s="1"/>
  <c r="F62"/>
  <c r="F592" s="1"/>
  <c r="E62"/>
  <c r="E592" s="1"/>
  <c r="D62"/>
  <c r="D592" s="1"/>
  <c r="C62"/>
  <c r="C592" s="1"/>
  <c r="H49"/>
  <c r="H591" s="1"/>
  <c r="G49"/>
  <c r="G591" s="1"/>
  <c r="F49"/>
  <c r="F591" s="1"/>
  <c r="E49"/>
  <c r="E591" s="1"/>
  <c r="D49"/>
  <c r="D591" s="1"/>
  <c r="C591"/>
  <c r="H24"/>
  <c r="G24"/>
  <c r="F24"/>
  <c r="E24"/>
  <c r="D24"/>
  <c r="C24"/>
  <c r="H589"/>
  <c r="G589"/>
  <c r="F589"/>
  <c r="E589"/>
  <c r="D589"/>
  <c r="C589"/>
  <c r="H10"/>
  <c r="G10"/>
  <c r="F10"/>
  <c r="E10"/>
  <c r="D10"/>
  <c r="C10"/>
  <c r="H193" i="13"/>
  <c r="G193"/>
  <c r="F193"/>
  <c r="E193"/>
  <c r="D193"/>
  <c r="C235"/>
  <c r="H184"/>
  <c r="H234" s="1"/>
  <c r="G184"/>
  <c r="G234" s="1"/>
  <c r="F184"/>
  <c r="F234" s="1"/>
  <c r="E184"/>
  <c r="E234" s="1"/>
  <c r="D184"/>
  <c r="D234" s="1"/>
  <c r="C184"/>
  <c r="C234" s="1"/>
  <c r="H178"/>
  <c r="H233" s="1"/>
  <c r="G178"/>
  <c r="G233" s="1"/>
  <c r="F178"/>
  <c r="F233" s="1"/>
  <c r="E178"/>
  <c r="E233" s="1"/>
  <c r="D178"/>
  <c r="D233" s="1"/>
  <c r="C178"/>
  <c r="C233" s="1"/>
  <c r="H170"/>
  <c r="H232" s="1"/>
  <c r="G170"/>
  <c r="G232" s="1"/>
  <c r="F170"/>
  <c r="F232" s="1"/>
  <c r="E170"/>
  <c r="E232" s="1"/>
  <c r="D170"/>
  <c r="D232" s="1"/>
  <c r="C232"/>
  <c r="H162"/>
  <c r="H231" s="1"/>
  <c r="G162"/>
  <c r="G231" s="1"/>
  <c r="F162"/>
  <c r="F231" s="1"/>
  <c r="E162"/>
  <c r="E231" s="1"/>
  <c r="D162"/>
  <c r="D231" s="1"/>
  <c r="C162"/>
  <c r="C231" s="1"/>
  <c r="H156"/>
  <c r="H230" s="1"/>
  <c r="G156"/>
  <c r="G230" s="1"/>
  <c r="F156"/>
  <c r="F230" s="1"/>
  <c r="E156"/>
  <c r="E230" s="1"/>
  <c r="D156"/>
  <c r="D230" s="1"/>
  <c r="C156"/>
  <c r="C230" s="1"/>
  <c r="H149"/>
  <c r="H228" s="1"/>
  <c r="G149"/>
  <c r="G228" s="1"/>
  <c r="F149"/>
  <c r="F228" s="1"/>
  <c r="E149"/>
  <c r="E228" s="1"/>
  <c r="D149"/>
  <c r="D228" s="1"/>
  <c r="C149"/>
  <c r="C228" s="1"/>
  <c r="H227"/>
  <c r="G227"/>
  <c r="F227"/>
  <c r="E227"/>
  <c r="D227"/>
  <c r="C227"/>
  <c r="H117"/>
  <c r="H226" s="1"/>
  <c r="G117"/>
  <c r="G226" s="1"/>
  <c r="F117"/>
  <c r="F226" s="1"/>
  <c r="E117"/>
  <c r="E226" s="1"/>
  <c r="D117"/>
  <c r="D226" s="1"/>
  <c r="C226"/>
  <c r="H108"/>
  <c r="H225" s="1"/>
  <c r="G108"/>
  <c r="G225" s="1"/>
  <c r="F108"/>
  <c r="F225" s="1"/>
  <c r="E108"/>
  <c r="E225" s="1"/>
  <c r="D108"/>
  <c r="D225" s="1"/>
  <c r="C108"/>
  <c r="C225" s="1"/>
  <c r="H101"/>
  <c r="G101"/>
  <c r="F101"/>
  <c r="E101"/>
  <c r="D101"/>
  <c r="C101"/>
  <c r="H93"/>
  <c r="G93"/>
  <c r="F93"/>
  <c r="E93"/>
  <c r="D93"/>
  <c r="C93"/>
  <c r="H70"/>
  <c r="G70"/>
  <c r="F70"/>
  <c r="E70"/>
  <c r="D70"/>
  <c r="C70"/>
  <c r="H60"/>
  <c r="G60"/>
  <c r="F60"/>
  <c r="E60"/>
  <c r="D60"/>
  <c r="C60"/>
  <c r="H50"/>
  <c r="G50"/>
  <c r="F50"/>
  <c r="E50"/>
  <c r="D50"/>
  <c r="C50"/>
  <c r="H44"/>
  <c r="H217" s="1"/>
  <c r="G44"/>
  <c r="G217" s="1"/>
  <c r="F44"/>
  <c r="F217" s="1"/>
  <c r="E44"/>
  <c r="E217" s="1"/>
  <c r="D44"/>
  <c r="D217" s="1"/>
  <c r="C44"/>
  <c r="C217" s="1"/>
  <c r="H387" i="4"/>
  <c r="G387"/>
  <c r="F387"/>
  <c r="E387"/>
  <c r="D387"/>
  <c r="C387"/>
  <c r="C457"/>
  <c r="D457"/>
  <c r="E457"/>
  <c r="F457"/>
  <c r="G457"/>
  <c r="H457"/>
  <c r="C432"/>
  <c r="D432"/>
  <c r="E432"/>
  <c r="F432"/>
  <c r="G432"/>
  <c r="H432"/>
  <c r="D380"/>
  <c r="E380"/>
  <c r="F380"/>
  <c r="G380"/>
  <c r="H380"/>
  <c r="C199"/>
  <c r="D199"/>
  <c r="E199"/>
  <c r="F199"/>
  <c r="G199"/>
  <c r="H199"/>
  <c r="C142"/>
  <c r="D142"/>
  <c r="E142"/>
  <c r="F142"/>
  <c r="G142"/>
  <c r="H142"/>
  <c r="H135"/>
  <c r="G135"/>
  <c r="F135"/>
  <c r="E135"/>
  <c r="D135"/>
  <c r="C135"/>
  <c r="C116"/>
  <c r="C717" s="1"/>
  <c r="D116"/>
  <c r="E116"/>
  <c r="F116"/>
  <c r="G116"/>
  <c r="H116"/>
  <c r="E608" i="14" l="1"/>
  <c r="F597"/>
  <c r="G219" i="13"/>
  <c r="E223"/>
  <c r="E235"/>
  <c r="C218"/>
  <c r="G218"/>
  <c r="E219"/>
  <c r="C220"/>
  <c r="G220"/>
  <c r="E224"/>
  <c r="C223"/>
  <c r="G223"/>
  <c r="G235"/>
  <c r="E218"/>
  <c r="E220"/>
  <c r="G224"/>
  <c r="F218"/>
  <c r="D219"/>
  <c r="H219"/>
  <c r="F220"/>
  <c r="D224"/>
  <c r="H224"/>
  <c r="F223"/>
  <c r="F235"/>
  <c r="C219"/>
  <c r="C224"/>
  <c r="D218"/>
  <c r="H218"/>
  <c r="F219"/>
  <c r="D220"/>
  <c r="H220"/>
  <c r="F224"/>
  <c r="D223"/>
  <c r="H223"/>
  <c r="D235"/>
  <c r="H235"/>
  <c r="F127" i="3"/>
  <c r="E34" i="2"/>
  <c r="F34"/>
  <c r="C597" i="14"/>
  <c r="E588"/>
  <c r="E590"/>
  <c r="F602"/>
  <c r="D614"/>
  <c r="H614"/>
  <c r="D588"/>
  <c r="H588"/>
  <c r="D590"/>
  <c r="H590"/>
  <c r="E602"/>
  <c r="C614"/>
  <c r="G614"/>
  <c r="C588"/>
  <c r="G588"/>
  <c r="C590"/>
  <c r="G590"/>
  <c r="D602"/>
  <c r="H602"/>
  <c r="F614"/>
  <c r="F588"/>
  <c r="F590"/>
  <c r="C602"/>
  <c r="G602"/>
  <c r="E614"/>
  <c r="E730" i="4"/>
  <c r="C734"/>
  <c r="D731"/>
  <c r="C723"/>
  <c r="G745"/>
  <c r="H718"/>
  <c r="G723"/>
  <c r="G730"/>
  <c r="E734"/>
  <c r="F731"/>
  <c r="C718"/>
  <c r="H745"/>
  <c r="E723"/>
  <c r="C745"/>
  <c r="E745"/>
  <c r="E738"/>
  <c r="H596" i="14"/>
  <c r="F596"/>
  <c r="D596"/>
  <c r="G596"/>
  <c r="E596"/>
  <c r="H15" i="2"/>
  <c r="H717" i="4"/>
  <c r="D15" i="2"/>
  <c r="D717" i="4"/>
  <c r="H17" i="2"/>
  <c r="H719" i="4"/>
  <c r="D17" i="2"/>
  <c r="D719" i="4"/>
  <c r="H22" i="2"/>
  <c r="H724" i="4"/>
  <c r="D22" i="2"/>
  <c r="D724" i="4"/>
  <c r="F28" i="2"/>
  <c r="F730" i="4"/>
  <c r="D32" i="2"/>
  <c r="D734" i="4"/>
  <c r="F736"/>
  <c r="G29" i="2"/>
  <c r="G731" i="4"/>
  <c r="F43" i="2"/>
  <c r="F745" i="4"/>
  <c r="D41" i="2"/>
  <c r="D743" i="4"/>
  <c r="F36" i="2"/>
  <c r="F738" i="4"/>
  <c r="E15" i="2"/>
  <c r="E717" i="4"/>
  <c r="D16" i="2"/>
  <c r="D718" i="4"/>
  <c r="E17" i="2"/>
  <c r="E719" i="4"/>
  <c r="E22" i="2"/>
  <c r="E724" i="4"/>
  <c r="C28" i="2"/>
  <c r="C730" i="4"/>
  <c r="G34" i="2"/>
  <c r="G736" i="4"/>
  <c r="C34" i="2"/>
  <c r="C736" i="4"/>
  <c r="C41" i="2"/>
  <c r="C743" i="4"/>
  <c r="E41" i="2"/>
  <c r="E743" i="4"/>
  <c r="G36" i="2"/>
  <c r="G738" i="4"/>
  <c r="D21" i="2"/>
  <c r="D723" i="4"/>
  <c r="H28" i="2"/>
  <c r="H730" i="4"/>
  <c r="D28" i="2"/>
  <c r="D730" i="4"/>
  <c r="D34" i="2"/>
  <c r="D736" i="4"/>
  <c r="F41" i="2"/>
  <c r="F743" i="4"/>
  <c r="F15" i="2"/>
  <c r="F717" i="4"/>
  <c r="G16" i="2"/>
  <c r="G718" i="4"/>
  <c r="F17" i="2"/>
  <c r="F719" i="4"/>
  <c r="H21" i="2"/>
  <c r="H723" i="4"/>
  <c r="F22" i="2"/>
  <c r="F724" i="4"/>
  <c r="F32" i="2"/>
  <c r="F734" i="4"/>
  <c r="H34" i="2"/>
  <c r="H736" i="4"/>
  <c r="E29" i="2"/>
  <c r="E731" i="4"/>
  <c r="H43" i="2"/>
  <c r="D43"/>
  <c r="D745" i="4"/>
  <c r="H36" i="2"/>
  <c r="H738" i="4"/>
  <c r="D36" i="2"/>
  <c r="D738" i="4"/>
  <c r="G15" i="2"/>
  <c r="G717" i="4"/>
  <c r="F16" i="2"/>
  <c r="F718" i="4"/>
  <c r="G17" i="2"/>
  <c r="G719" i="4"/>
  <c r="C17" i="2"/>
  <c r="C719" i="4"/>
  <c r="G22" i="2"/>
  <c r="G724" i="4"/>
  <c r="C22" i="2"/>
  <c r="C724" i="4"/>
  <c r="G32" i="2"/>
  <c r="G734" i="4"/>
  <c r="E736"/>
  <c r="H29" i="2"/>
  <c r="H731" i="4"/>
  <c r="G41" i="2"/>
  <c r="G743" i="4"/>
  <c r="C36" i="2"/>
  <c r="C738" i="4"/>
  <c r="E16" i="2"/>
  <c r="E718" i="4"/>
  <c r="F21" i="2"/>
  <c r="F723" i="4"/>
  <c r="H32" i="2"/>
  <c r="H734" i="4"/>
  <c r="C29" i="2"/>
  <c r="C731" i="4"/>
  <c r="H41" i="2"/>
  <c r="H743" i="4"/>
  <c r="F29" i="2"/>
  <c r="C16"/>
  <c r="D29"/>
  <c r="C43"/>
  <c r="G43"/>
  <c r="E43"/>
  <c r="E36"/>
  <c r="E32"/>
  <c r="C32"/>
  <c r="G28"/>
  <c r="E28"/>
  <c r="E21"/>
  <c r="C21"/>
  <c r="G21"/>
  <c r="H16"/>
  <c r="C15"/>
  <c r="H88" i="4"/>
  <c r="G88"/>
  <c r="F88"/>
  <c r="E88"/>
  <c r="D88"/>
  <c r="C88"/>
  <c r="H69"/>
  <c r="G69"/>
  <c r="F69"/>
  <c r="E69"/>
  <c r="D69"/>
  <c r="C69"/>
  <c r="H252" i="5"/>
  <c r="F252"/>
  <c r="E252"/>
  <c r="D252"/>
  <c r="C252"/>
  <c r="H801" i="6"/>
  <c r="F801"/>
  <c r="E801"/>
  <c r="D801"/>
  <c r="C801"/>
  <c r="H799"/>
  <c r="F799"/>
  <c r="E799"/>
  <c r="D799"/>
  <c r="C799"/>
  <c r="E45" i="2"/>
  <c r="E44"/>
  <c r="H774" i="6"/>
  <c r="F774"/>
  <c r="E774"/>
  <c r="D774"/>
  <c r="C774"/>
  <c r="A217"/>
  <c r="A218" s="1"/>
  <c r="E627" i="14" l="1"/>
  <c r="H627"/>
  <c r="D627"/>
  <c r="G627"/>
  <c r="F627"/>
  <c r="D710" i="4"/>
  <c r="H710"/>
  <c r="F713"/>
  <c r="C710"/>
  <c r="G710"/>
  <c r="E713"/>
  <c r="F710"/>
  <c r="D713"/>
  <c r="H713"/>
  <c r="E710"/>
  <c r="C713"/>
  <c r="G713"/>
  <c r="G714"/>
  <c r="F714"/>
  <c r="E714"/>
  <c r="D714"/>
  <c r="H714"/>
  <c r="C714"/>
  <c r="G774" i="6"/>
  <c r="D26" i="12" s="1"/>
  <c r="E26" s="1"/>
  <c r="G801" i="6"/>
  <c r="D13" i="12" s="1"/>
  <c r="G799" i="6"/>
  <c r="D19" i="12" s="1"/>
  <c r="E19" s="1"/>
  <c r="G252" i="5"/>
  <c r="C13" i="12"/>
  <c r="D12" i="2"/>
  <c r="H12"/>
  <c r="C12"/>
  <c r="G12"/>
  <c r="F12"/>
  <c r="E12"/>
  <c r="F11"/>
  <c r="E11"/>
  <c r="D11"/>
  <c r="H11"/>
  <c r="C11"/>
  <c r="G11"/>
  <c r="D8"/>
  <c r="H8"/>
  <c r="C8"/>
  <c r="G8"/>
  <c r="F8"/>
  <c r="E8"/>
  <c r="F7"/>
  <c r="E7"/>
  <c r="D7"/>
  <c r="H7"/>
  <c r="C7"/>
  <c r="C709" i="4"/>
  <c r="G7" i="2"/>
  <c r="H52" i="5"/>
  <c r="H234" s="1"/>
  <c r="G52"/>
  <c r="F52"/>
  <c r="F234" s="1"/>
  <c r="E52"/>
  <c r="E234" s="1"/>
  <c r="D52"/>
  <c r="C52"/>
  <c r="F45" i="2"/>
  <c r="F44"/>
  <c r="H45"/>
  <c r="H44"/>
  <c r="D45"/>
  <c r="D44"/>
  <c r="C45"/>
  <c r="C44"/>
  <c r="E73" i="10"/>
  <c r="F14" i="9"/>
  <c r="E14"/>
  <c r="D14"/>
  <c r="H586" i="8"/>
  <c r="G586"/>
  <c r="F586"/>
  <c r="E586"/>
  <c r="D586"/>
  <c r="C586"/>
  <c r="D40" i="11" s="1"/>
  <c r="H519" i="8"/>
  <c r="H585" s="1"/>
  <c r="G519"/>
  <c r="G585" s="1"/>
  <c r="F519"/>
  <c r="F585" s="1"/>
  <c r="E519"/>
  <c r="E585" s="1"/>
  <c r="D519"/>
  <c r="D585" s="1"/>
  <c r="C519"/>
  <c r="C585" s="1"/>
  <c r="D39" i="11" s="1"/>
  <c r="H504" i="8"/>
  <c r="H584" s="1"/>
  <c r="G504"/>
  <c r="G584" s="1"/>
  <c r="F504"/>
  <c r="E504"/>
  <c r="E584" s="1"/>
  <c r="D504"/>
  <c r="D584" s="1"/>
  <c r="C504"/>
  <c r="C584" s="1"/>
  <c r="D38" i="11" s="1"/>
  <c r="H489" i="8"/>
  <c r="H583" s="1"/>
  <c r="G489"/>
  <c r="G583" s="1"/>
  <c r="F489"/>
  <c r="F583" s="1"/>
  <c r="E489"/>
  <c r="E583" s="1"/>
  <c r="D489"/>
  <c r="D583" s="1"/>
  <c r="C489"/>
  <c r="C583" s="1"/>
  <c r="D37" i="11" s="1"/>
  <c r="H467" i="8"/>
  <c r="H582" s="1"/>
  <c r="G467"/>
  <c r="G582" s="1"/>
  <c r="F467"/>
  <c r="F582" s="1"/>
  <c r="E467"/>
  <c r="E582" s="1"/>
  <c r="D467"/>
  <c r="D582" s="1"/>
  <c r="C467"/>
  <c r="C582" s="1"/>
  <c r="D36" i="11" s="1"/>
  <c r="H458" i="8"/>
  <c r="H581" s="1"/>
  <c r="G458"/>
  <c r="F458"/>
  <c r="F581" s="1"/>
  <c r="E458"/>
  <c r="E581" s="1"/>
  <c r="D458"/>
  <c r="D581" s="1"/>
  <c r="C458"/>
  <c r="C581" s="1"/>
  <c r="D35" i="11" s="1"/>
  <c r="H446" i="8"/>
  <c r="H580" s="1"/>
  <c r="G446"/>
  <c r="G580" s="1"/>
  <c r="F446"/>
  <c r="F580" s="1"/>
  <c r="E446"/>
  <c r="E580" s="1"/>
  <c r="D446"/>
  <c r="D580" s="1"/>
  <c r="C446"/>
  <c r="C580" s="1"/>
  <c r="D34" i="11" s="1"/>
  <c r="H427" i="8"/>
  <c r="H579" s="1"/>
  <c r="G427"/>
  <c r="F427"/>
  <c r="F579" s="1"/>
  <c r="E427"/>
  <c r="E579" s="1"/>
  <c r="D427"/>
  <c r="D579" s="1"/>
  <c r="C427"/>
  <c r="C579" s="1"/>
  <c r="D33" i="11" s="1"/>
  <c r="H578" i="8"/>
  <c r="G578"/>
  <c r="F578"/>
  <c r="E578"/>
  <c r="D578"/>
  <c r="C578"/>
  <c r="D32" i="11" s="1"/>
  <c r="H390" i="8"/>
  <c r="H577" s="1"/>
  <c r="G390"/>
  <c r="G577" s="1"/>
  <c r="F390"/>
  <c r="E390"/>
  <c r="E577" s="1"/>
  <c r="D390"/>
  <c r="D577" s="1"/>
  <c r="C390"/>
  <c r="C577" s="1"/>
  <c r="D31" i="11" s="1"/>
  <c r="H373" i="8"/>
  <c r="H576" s="1"/>
  <c r="G373"/>
  <c r="G576" s="1"/>
  <c r="F373"/>
  <c r="F576" s="1"/>
  <c r="E373"/>
  <c r="E576" s="1"/>
  <c r="D373"/>
  <c r="D576" s="1"/>
  <c r="C373"/>
  <c r="C576" s="1"/>
  <c r="D30" i="11" s="1"/>
  <c r="H362" i="8"/>
  <c r="H575" s="1"/>
  <c r="G362"/>
  <c r="F362"/>
  <c r="F575" s="1"/>
  <c r="E362"/>
  <c r="E575" s="1"/>
  <c r="D362"/>
  <c r="D575" s="1"/>
  <c r="C362"/>
  <c r="C575" s="1"/>
  <c r="D29" i="11" s="1"/>
  <c r="H344" i="8"/>
  <c r="H574" s="1"/>
  <c r="G344"/>
  <c r="G574" s="1"/>
  <c r="F344"/>
  <c r="E344"/>
  <c r="E574" s="1"/>
  <c r="D344"/>
  <c r="D574" s="1"/>
  <c r="C344"/>
  <c r="C574" s="1"/>
  <c r="D28" i="11" s="1"/>
  <c r="H328" i="8"/>
  <c r="H573" s="1"/>
  <c r="G328"/>
  <c r="G573" s="1"/>
  <c r="F328"/>
  <c r="F573" s="1"/>
  <c r="E328"/>
  <c r="E573" s="1"/>
  <c r="D328"/>
  <c r="D573" s="1"/>
  <c r="C328"/>
  <c r="C573" s="1"/>
  <c r="D27" i="11" s="1"/>
  <c r="H309" i="8"/>
  <c r="H572" s="1"/>
  <c r="G309"/>
  <c r="G572" s="1"/>
  <c r="F309"/>
  <c r="E309"/>
  <c r="E572" s="1"/>
  <c r="D309"/>
  <c r="D572" s="1"/>
  <c r="C309"/>
  <c r="C572" s="1"/>
  <c r="D26" i="11" s="1"/>
  <c r="E26" s="1"/>
  <c r="H571" i="8"/>
  <c r="F571"/>
  <c r="E571"/>
  <c r="D571"/>
  <c r="C571"/>
  <c r="D25" i="11" s="1"/>
  <c r="H569" i="8"/>
  <c r="F569"/>
  <c r="E569"/>
  <c r="D569"/>
  <c r="C569"/>
  <c r="D23" i="11" s="1"/>
  <c r="H258" i="8"/>
  <c r="H570" s="1"/>
  <c r="G258"/>
  <c r="G570" s="1"/>
  <c r="F258"/>
  <c r="E570"/>
  <c r="D258"/>
  <c r="D570" s="1"/>
  <c r="C258"/>
  <c r="C570" s="1"/>
  <c r="D24" i="11" s="1"/>
  <c r="H237" i="8"/>
  <c r="H568" s="1"/>
  <c r="G237"/>
  <c r="G568" s="1"/>
  <c r="F237"/>
  <c r="E237"/>
  <c r="E568" s="1"/>
  <c r="D237"/>
  <c r="D568" s="1"/>
  <c r="C237"/>
  <c r="C568" s="1"/>
  <c r="D22" i="11" s="1"/>
  <c r="H567" i="8"/>
  <c r="F567"/>
  <c r="E567"/>
  <c r="D567"/>
  <c r="C567"/>
  <c r="D21" i="11" s="1"/>
  <c r="H213" i="8"/>
  <c r="H566" s="1"/>
  <c r="G213"/>
  <c r="G566" s="1"/>
  <c r="F213"/>
  <c r="E213"/>
  <c r="E566" s="1"/>
  <c r="D213"/>
  <c r="D566" s="1"/>
  <c r="C213"/>
  <c r="C566" s="1"/>
  <c r="D20" i="11" s="1"/>
  <c r="E20" s="1"/>
  <c r="H202" i="8"/>
  <c r="H565" s="1"/>
  <c r="G202"/>
  <c r="F202"/>
  <c r="F565" s="1"/>
  <c r="E202"/>
  <c r="E565" s="1"/>
  <c r="D202"/>
  <c r="D565" s="1"/>
  <c r="C202"/>
  <c r="C565" s="1"/>
  <c r="D19" i="11" s="1"/>
  <c r="H187" i="8"/>
  <c r="H564" s="1"/>
  <c r="G187"/>
  <c r="G564" s="1"/>
  <c r="F187"/>
  <c r="E187"/>
  <c r="E564" s="1"/>
  <c r="D187"/>
  <c r="D564" s="1"/>
  <c r="C187"/>
  <c r="C564" s="1"/>
  <c r="D18" i="11" s="1"/>
  <c r="E18" s="1"/>
  <c r="H176" i="8"/>
  <c r="H563" s="1"/>
  <c r="G176"/>
  <c r="F176"/>
  <c r="F563" s="1"/>
  <c r="E176"/>
  <c r="E563" s="1"/>
  <c r="D176"/>
  <c r="D563" s="1"/>
  <c r="C176"/>
  <c r="C563" s="1"/>
  <c r="D17" i="11" s="1"/>
  <c r="H150" i="8"/>
  <c r="H562" s="1"/>
  <c r="G150"/>
  <c r="G562" s="1"/>
  <c r="F150"/>
  <c r="E150"/>
  <c r="E562" s="1"/>
  <c r="D150"/>
  <c r="D562" s="1"/>
  <c r="C150"/>
  <c r="C562" s="1"/>
  <c r="D16" i="11" s="1"/>
  <c r="H135" i="8"/>
  <c r="H561" s="1"/>
  <c r="G135"/>
  <c r="G561" s="1"/>
  <c r="F135"/>
  <c r="F561" s="1"/>
  <c r="E135"/>
  <c r="E561" s="1"/>
  <c r="D135"/>
  <c r="D561" s="1"/>
  <c r="C135"/>
  <c r="C561" s="1"/>
  <c r="D15" i="11" s="1"/>
  <c r="H120" i="8"/>
  <c r="H560" s="1"/>
  <c r="G120"/>
  <c r="G560" s="1"/>
  <c r="F120"/>
  <c r="E120"/>
  <c r="E560" s="1"/>
  <c r="D120"/>
  <c r="D560" s="1"/>
  <c r="C120"/>
  <c r="C560" s="1"/>
  <c r="D14" i="11" s="1"/>
  <c r="H96" i="8"/>
  <c r="H559" s="1"/>
  <c r="G96"/>
  <c r="F96"/>
  <c r="F559" s="1"/>
  <c r="E96"/>
  <c r="E559" s="1"/>
  <c r="D96"/>
  <c r="D559" s="1"/>
  <c r="C96"/>
  <c r="C559" s="1"/>
  <c r="D13" i="11" s="1"/>
  <c r="H81" i="8"/>
  <c r="H557" s="1"/>
  <c r="G81"/>
  <c r="F81"/>
  <c r="F557" s="1"/>
  <c r="E81"/>
  <c r="E557" s="1"/>
  <c r="D81"/>
  <c r="D557" s="1"/>
  <c r="C81"/>
  <c r="C557" s="1"/>
  <c r="D11" i="11" s="1"/>
  <c r="E11" s="1"/>
  <c r="H69" i="8"/>
  <c r="H558" s="1"/>
  <c r="G69"/>
  <c r="G558" s="1"/>
  <c r="F69"/>
  <c r="F558" s="1"/>
  <c r="E69"/>
  <c r="E558" s="1"/>
  <c r="D69"/>
  <c r="D558" s="1"/>
  <c r="C69"/>
  <c r="C558" s="1"/>
  <c r="D12" i="11" s="1"/>
  <c r="H53" i="8"/>
  <c r="H556" s="1"/>
  <c r="G53"/>
  <c r="G556" s="1"/>
  <c r="F53"/>
  <c r="E53"/>
  <c r="E556" s="1"/>
  <c r="D53"/>
  <c r="D556" s="1"/>
  <c r="C53"/>
  <c r="C556" s="1"/>
  <c r="D10" i="11" s="1"/>
  <c r="H39" i="8"/>
  <c r="H555" s="1"/>
  <c r="G39"/>
  <c r="G555" s="1"/>
  <c r="F39"/>
  <c r="F555" s="1"/>
  <c r="E39"/>
  <c r="E555" s="1"/>
  <c r="D39"/>
  <c r="D555" s="1"/>
  <c r="C39"/>
  <c r="C555" s="1"/>
  <c r="D9" i="11" s="1"/>
  <c r="H554" i="8"/>
  <c r="G554"/>
  <c r="E554"/>
  <c r="D554"/>
  <c r="C554"/>
  <c r="H183" i="7"/>
  <c r="H212" s="1"/>
  <c r="G183"/>
  <c r="F183"/>
  <c r="F212" s="1"/>
  <c r="E183"/>
  <c r="E212" s="1"/>
  <c r="D183"/>
  <c r="D212" s="1"/>
  <c r="C183"/>
  <c r="H167"/>
  <c r="H211" s="1"/>
  <c r="G167"/>
  <c r="F167"/>
  <c r="E167"/>
  <c r="E211" s="1"/>
  <c r="D167"/>
  <c r="D211" s="1"/>
  <c r="C167"/>
  <c r="E36" i="11"/>
  <c r="H161" i="7"/>
  <c r="H210" s="1"/>
  <c r="G161"/>
  <c r="F161"/>
  <c r="E161"/>
  <c r="E210" s="1"/>
  <c r="D161"/>
  <c r="D210" s="1"/>
  <c r="C161"/>
  <c r="H146"/>
  <c r="H208" s="1"/>
  <c r="G146"/>
  <c r="F146"/>
  <c r="F208" s="1"/>
  <c r="E146"/>
  <c r="E208" s="1"/>
  <c r="D146"/>
  <c r="D208" s="1"/>
  <c r="C146"/>
  <c r="H135"/>
  <c r="H207" s="1"/>
  <c r="G135"/>
  <c r="F135"/>
  <c r="E135"/>
  <c r="E207" s="1"/>
  <c r="D135"/>
  <c r="D207" s="1"/>
  <c r="C135"/>
  <c r="H127"/>
  <c r="H206" s="1"/>
  <c r="G127"/>
  <c r="F127"/>
  <c r="E127"/>
  <c r="E206" s="1"/>
  <c r="D127"/>
  <c r="D206" s="1"/>
  <c r="C127"/>
  <c r="H112"/>
  <c r="H204" s="1"/>
  <c r="G112"/>
  <c r="F112"/>
  <c r="E112"/>
  <c r="E204" s="1"/>
  <c r="D112"/>
  <c r="D204" s="1"/>
  <c r="C112"/>
  <c r="H105"/>
  <c r="H203" s="1"/>
  <c r="G105"/>
  <c r="F105"/>
  <c r="F203" s="1"/>
  <c r="E105"/>
  <c r="E203" s="1"/>
  <c r="D105"/>
  <c r="D203" s="1"/>
  <c r="C105"/>
  <c r="H99"/>
  <c r="H202" s="1"/>
  <c r="G99"/>
  <c r="F99"/>
  <c r="E99"/>
  <c r="E202" s="1"/>
  <c r="D99"/>
  <c r="D202" s="1"/>
  <c r="C99"/>
  <c r="H201"/>
  <c r="F201"/>
  <c r="E201"/>
  <c r="D201"/>
  <c r="H85"/>
  <c r="H200" s="1"/>
  <c r="G85"/>
  <c r="F85"/>
  <c r="F200" s="1"/>
  <c r="E85"/>
  <c r="E200" s="1"/>
  <c r="D85"/>
  <c r="D200" s="1"/>
  <c r="C85"/>
  <c r="H73"/>
  <c r="G73"/>
  <c r="G135" i="13" s="1"/>
  <c r="F73" i="7"/>
  <c r="E73"/>
  <c r="D73"/>
  <c r="C73"/>
  <c r="C135" i="13" s="1"/>
  <c r="H61" i="7"/>
  <c r="H196" s="1"/>
  <c r="G61"/>
  <c r="F61"/>
  <c r="F196" s="1"/>
  <c r="E61"/>
  <c r="E196" s="1"/>
  <c r="D61"/>
  <c r="D196" s="1"/>
  <c r="C61"/>
  <c r="H54"/>
  <c r="H195" s="1"/>
  <c r="G54"/>
  <c r="F54"/>
  <c r="F195" s="1"/>
  <c r="E54"/>
  <c r="E195" s="1"/>
  <c r="D54"/>
  <c r="D195" s="1"/>
  <c r="C54"/>
  <c r="H39"/>
  <c r="H194" s="1"/>
  <c r="G39"/>
  <c r="F39"/>
  <c r="E39"/>
  <c r="E194" s="1"/>
  <c r="D39"/>
  <c r="D194" s="1"/>
  <c r="C39"/>
  <c r="H31"/>
  <c r="H193" s="1"/>
  <c r="G31"/>
  <c r="F31"/>
  <c r="E31"/>
  <c r="E193" s="1"/>
  <c r="D31"/>
  <c r="D193" s="1"/>
  <c r="C31"/>
  <c r="H24"/>
  <c r="H192" s="1"/>
  <c r="G24"/>
  <c r="F24"/>
  <c r="E24"/>
  <c r="E192" s="1"/>
  <c r="D24"/>
  <c r="D192" s="1"/>
  <c r="C24"/>
  <c r="H191"/>
  <c r="F191"/>
  <c r="E191"/>
  <c r="D191"/>
  <c r="H808" i="6"/>
  <c r="F808"/>
  <c r="E808"/>
  <c r="D808"/>
  <c r="H807"/>
  <c r="F807"/>
  <c r="E807"/>
  <c r="D807"/>
  <c r="C807"/>
  <c r="A720"/>
  <c r="A721" s="1"/>
  <c r="A718"/>
  <c r="H806"/>
  <c r="F806"/>
  <c r="E806"/>
  <c r="D806"/>
  <c r="C806"/>
  <c r="H804"/>
  <c r="F804"/>
  <c r="E804"/>
  <c r="D804"/>
  <c r="C804"/>
  <c r="H803"/>
  <c r="F803"/>
  <c r="D803"/>
  <c r="C803"/>
  <c r="A677"/>
  <c r="A678" s="1"/>
  <c r="A679" s="1"/>
  <c r="A680" s="1"/>
  <c r="H802"/>
  <c r="F802"/>
  <c r="E802"/>
  <c r="D802"/>
  <c r="C802"/>
  <c r="H800"/>
  <c r="F800"/>
  <c r="E800"/>
  <c r="D800"/>
  <c r="C800"/>
  <c r="H805"/>
  <c r="F805"/>
  <c r="E805"/>
  <c r="D805"/>
  <c r="C805"/>
  <c r="H798"/>
  <c r="F798"/>
  <c r="E798"/>
  <c r="D798"/>
  <c r="C798"/>
  <c r="H797"/>
  <c r="E797"/>
  <c r="D797"/>
  <c r="C797"/>
  <c r="H796"/>
  <c r="F796"/>
  <c r="E796"/>
  <c r="D796"/>
  <c r="C796"/>
  <c r="H795"/>
  <c r="F795"/>
  <c r="E795"/>
  <c r="D795"/>
  <c r="C795"/>
  <c r="A546"/>
  <c r="H794"/>
  <c r="F794"/>
  <c r="D794"/>
  <c r="C794"/>
  <c r="C793"/>
  <c r="A513"/>
  <c r="A514" s="1"/>
  <c r="A515" s="1"/>
  <c r="A511"/>
  <c r="H791"/>
  <c r="F791"/>
  <c r="E791"/>
  <c r="D791"/>
  <c r="C791"/>
  <c r="H790"/>
  <c r="G790"/>
  <c r="D9" i="12" s="1"/>
  <c r="E790" i="6"/>
  <c r="D790"/>
  <c r="C790"/>
  <c r="A467"/>
  <c r="H789"/>
  <c r="F789"/>
  <c r="E789"/>
  <c r="D789"/>
  <c r="C789"/>
  <c r="H788"/>
  <c r="F788"/>
  <c r="E788"/>
  <c r="D788"/>
  <c r="C788"/>
  <c r="H787"/>
  <c r="F787"/>
  <c r="E787"/>
  <c r="D787"/>
  <c r="C787"/>
  <c r="H786"/>
  <c r="E786"/>
  <c r="D786"/>
  <c r="C786"/>
  <c r="A400"/>
  <c r="H785"/>
  <c r="F785"/>
  <c r="E785"/>
  <c r="D785"/>
  <c r="C785"/>
  <c r="H784"/>
  <c r="F784"/>
  <c r="E784"/>
  <c r="D784"/>
  <c r="C784"/>
  <c r="H783"/>
  <c r="F783"/>
  <c r="E783"/>
  <c r="D783"/>
  <c r="C783"/>
  <c r="H782"/>
  <c r="F782"/>
  <c r="E782"/>
  <c r="D782"/>
  <c r="C782"/>
  <c r="H781"/>
  <c r="F781"/>
  <c r="E781"/>
  <c r="D781"/>
  <c r="C781"/>
  <c r="H780"/>
  <c r="F780"/>
  <c r="E780"/>
  <c r="D780"/>
  <c r="C780"/>
  <c r="H779"/>
  <c r="F779"/>
  <c r="E779"/>
  <c r="D779"/>
  <c r="C779"/>
  <c r="H778"/>
  <c r="F778"/>
  <c r="E778"/>
  <c r="D778"/>
  <c r="C778"/>
  <c r="A276"/>
  <c r="A277" s="1"/>
  <c r="A278" s="1"/>
  <c r="H777"/>
  <c r="F777"/>
  <c r="E777"/>
  <c r="D777"/>
  <c r="C777"/>
  <c r="H776"/>
  <c r="F776"/>
  <c r="E776"/>
  <c r="D776"/>
  <c r="C776"/>
  <c r="H775"/>
  <c r="F775"/>
  <c r="E775"/>
  <c r="D775"/>
  <c r="C775"/>
  <c r="H773"/>
  <c r="E773"/>
  <c r="D773"/>
  <c r="C773"/>
  <c r="H772"/>
  <c r="G772"/>
  <c r="D42" i="12" s="1"/>
  <c r="E42" s="1"/>
  <c r="F772" i="6"/>
  <c r="E772"/>
  <c r="D772"/>
  <c r="C772"/>
  <c r="H771"/>
  <c r="F771"/>
  <c r="E771"/>
  <c r="D771"/>
  <c r="C771"/>
  <c r="H770"/>
  <c r="G770"/>
  <c r="D56" i="12" s="1"/>
  <c r="F770" i="6"/>
  <c r="E770"/>
  <c r="D770"/>
  <c r="C770"/>
  <c r="H769"/>
  <c r="F769"/>
  <c r="E769"/>
  <c r="D769"/>
  <c r="C769"/>
  <c r="H768"/>
  <c r="F768"/>
  <c r="E768"/>
  <c r="D768"/>
  <c r="C768"/>
  <c r="A130"/>
  <c r="H767"/>
  <c r="F767"/>
  <c r="E767"/>
  <c r="D767"/>
  <c r="C767"/>
  <c r="A113"/>
  <c r="A114" s="1"/>
  <c r="H766"/>
  <c r="F766"/>
  <c r="E766"/>
  <c r="D766"/>
  <c r="C766"/>
  <c r="H765"/>
  <c r="G765"/>
  <c r="D45" i="12" s="1"/>
  <c r="E45" s="1"/>
  <c r="E765" i="6"/>
  <c r="C765"/>
  <c r="H764"/>
  <c r="G764"/>
  <c r="D71" i="12" s="1"/>
  <c r="F764" i="6"/>
  <c r="E764"/>
  <c r="D764"/>
  <c r="C764"/>
  <c r="A70"/>
  <c r="A71" s="1"/>
  <c r="A72" s="1"/>
  <c r="A73" s="1"/>
  <c r="A74" s="1"/>
  <c r="A75" s="1"/>
  <c r="H763"/>
  <c r="G763"/>
  <c r="D53" i="12" s="1"/>
  <c r="E53" s="1"/>
  <c r="F763" i="6"/>
  <c r="E763"/>
  <c r="D763"/>
  <c r="C763"/>
  <c r="A56"/>
  <c r="H762"/>
  <c r="E762"/>
  <c r="D762"/>
  <c r="C762"/>
  <c r="H761"/>
  <c r="F761"/>
  <c r="E761"/>
  <c r="D761"/>
  <c r="C761"/>
  <c r="A22"/>
  <c r="H760"/>
  <c r="F760"/>
  <c r="E760"/>
  <c r="D760"/>
  <c r="C760"/>
  <c r="A12"/>
  <c r="A9"/>
  <c r="A10" s="1"/>
  <c r="H220" i="5"/>
  <c r="H256" s="1"/>
  <c r="G220"/>
  <c r="F220"/>
  <c r="E220"/>
  <c r="E256" s="1"/>
  <c r="D220"/>
  <c r="D256" s="1"/>
  <c r="C220"/>
  <c r="C256" s="1"/>
  <c r="H255"/>
  <c r="F255"/>
  <c r="E255"/>
  <c r="D255"/>
  <c r="C255"/>
  <c r="H198"/>
  <c r="H254" s="1"/>
  <c r="G198"/>
  <c r="F198"/>
  <c r="F254" s="1"/>
  <c r="E198"/>
  <c r="E254" s="1"/>
  <c r="D198"/>
  <c r="D254" s="1"/>
  <c r="C198"/>
  <c r="C254" s="1"/>
  <c r="H190"/>
  <c r="H253" s="1"/>
  <c r="G190"/>
  <c r="F190"/>
  <c r="F253" s="1"/>
  <c r="E190"/>
  <c r="D190"/>
  <c r="D253" s="1"/>
  <c r="C190"/>
  <c r="C253" s="1"/>
  <c r="H174"/>
  <c r="H118" i="7" s="1"/>
  <c r="G174" i="5"/>
  <c r="F174"/>
  <c r="F118" i="7" s="1"/>
  <c r="E174" i="5"/>
  <c r="E118" i="7" s="1"/>
  <c r="D174" i="5"/>
  <c r="D118" i="7" s="1"/>
  <c r="C174" i="5"/>
  <c r="H168"/>
  <c r="H250" s="1"/>
  <c r="G168"/>
  <c r="F168"/>
  <c r="F250" s="1"/>
  <c r="E168"/>
  <c r="D168"/>
  <c r="D250" s="1"/>
  <c r="C168"/>
  <c r="C250" s="1"/>
  <c r="H158"/>
  <c r="H248" s="1"/>
  <c r="G158"/>
  <c r="F158"/>
  <c r="F248" s="1"/>
  <c r="E158"/>
  <c r="E248" s="1"/>
  <c r="D158"/>
  <c r="D248" s="1"/>
  <c r="C158"/>
  <c r="C248" s="1"/>
  <c r="H151"/>
  <c r="H249" s="1"/>
  <c r="G151"/>
  <c r="F151"/>
  <c r="F249" s="1"/>
  <c r="E151"/>
  <c r="E249" s="1"/>
  <c r="D151"/>
  <c r="D249" s="1"/>
  <c r="C151"/>
  <c r="C249" s="1"/>
  <c r="H145"/>
  <c r="H247" s="1"/>
  <c r="G145"/>
  <c r="F145"/>
  <c r="F247" s="1"/>
  <c r="E145"/>
  <c r="E247" s="1"/>
  <c r="D145"/>
  <c r="D247" s="1"/>
  <c r="C145"/>
  <c r="H138"/>
  <c r="H246" s="1"/>
  <c r="G138"/>
  <c r="F138"/>
  <c r="F246" s="1"/>
  <c r="E138"/>
  <c r="E246" s="1"/>
  <c r="D138"/>
  <c r="D246" s="1"/>
  <c r="C138"/>
  <c r="C246" s="1"/>
  <c r="H130"/>
  <c r="G130"/>
  <c r="G66" i="7" s="1"/>
  <c r="G67" s="1"/>
  <c r="G133" i="13" s="1"/>
  <c r="F130" i="5"/>
  <c r="F66" i="7" s="1"/>
  <c r="F67" s="1"/>
  <c r="E130" i="5"/>
  <c r="D130"/>
  <c r="C130"/>
  <c r="H124"/>
  <c r="H244" s="1"/>
  <c r="G124"/>
  <c r="F124"/>
  <c r="E124"/>
  <c r="E244" s="1"/>
  <c r="D124"/>
  <c r="D244" s="1"/>
  <c r="C124"/>
  <c r="C244" s="1"/>
  <c r="H117"/>
  <c r="H243" s="1"/>
  <c r="G117"/>
  <c r="F117"/>
  <c r="F243" s="1"/>
  <c r="E117"/>
  <c r="E243" s="1"/>
  <c r="D117"/>
  <c r="C117"/>
  <c r="H111"/>
  <c r="H242" s="1"/>
  <c r="G111"/>
  <c r="F111"/>
  <c r="F242" s="1"/>
  <c r="E111"/>
  <c r="E242" s="1"/>
  <c r="D111"/>
  <c r="C111"/>
  <c r="H104"/>
  <c r="H241" s="1"/>
  <c r="G104"/>
  <c r="F104"/>
  <c r="E104"/>
  <c r="E241" s="1"/>
  <c r="D104"/>
  <c r="C104"/>
  <c r="H240"/>
  <c r="E240"/>
  <c r="H91"/>
  <c r="H238" s="1"/>
  <c r="G91"/>
  <c r="F91"/>
  <c r="E91"/>
  <c r="E238" s="1"/>
  <c r="D91"/>
  <c r="C91"/>
  <c r="H79"/>
  <c r="H237" s="1"/>
  <c r="G79"/>
  <c r="F79"/>
  <c r="E79"/>
  <c r="E237" s="1"/>
  <c r="D79"/>
  <c r="C79"/>
  <c r="H73"/>
  <c r="H236" s="1"/>
  <c r="G73"/>
  <c r="F73"/>
  <c r="F236" s="1"/>
  <c r="E73"/>
  <c r="E236" s="1"/>
  <c r="D73"/>
  <c r="C73"/>
  <c r="H235"/>
  <c r="F235"/>
  <c r="E235"/>
  <c r="H43"/>
  <c r="H233" s="1"/>
  <c r="G43"/>
  <c r="F43"/>
  <c r="F233" s="1"/>
  <c r="E43"/>
  <c r="E233" s="1"/>
  <c r="D43"/>
  <c r="C43"/>
  <c r="H35"/>
  <c r="H232" s="1"/>
  <c r="G35"/>
  <c r="F35"/>
  <c r="F232" s="1"/>
  <c r="E35"/>
  <c r="D35"/>
  <c r="C35"/>
  <c r="H28"/>
  <c r="H231" s="1"/>
  <c r="G28"/>
  <c r="F28"/>
  <c r="F231" s="1"/>
  <c r="E28"/>
  <c r="E231" s="1"/>
  <c r="D28"/>
  <c r="C28"/>
  <c r="H22"/>
  <c r="H230" s="1"/>
  <c r="G22"/>
  <c r="F22"/>
  <c r="E22"/>
  <c r="E230" s="1"/>
  <c r="D22"/>
  <c r="C22"/>
  <c r="H10"/>
  <c r="H229" s="1"/>
  <c r="G10"/>
  <c r="G229" s="1"/>
  <c r="C64" i="12" s="1"/>
  <c r="F10" i="5"/>
  <c r="E10"/>
  <c r="E229" s="1"/>
  <c r="D10"/>
  <c r="C10"/>
  <c r="C747" i="4"/>
  <c r="G701"/>
  <c r="G647"/>
  <c r="H593"/>
  <c r="G593"/>
  <c r="F593"/>
  <c r="E593"/>
  <c r="D593"/>
  <c r="C593"/>
  <c r="H567"/>
  <c r="G567"/>
  <c r="F567"/>
  <c r="E567"/>
  <c r="D567"/>
  <c r="C567"/>
  <c r="H538"/>
  <c r="G538"/>
  <c r="F538"/>
  <c r="E538"/>
  <c r="D538"/>
  <c r="C538"/>
  <c r="H530"/>
  <c r="G530"/>
  <c r="F530"/>
  <c r="E530"/>
  <c r="C530"/>
  <c r="D530"/>
  <c r="H508"/>
  <c r="H740" s="1"/>
  <c r="G508"/>
  <c r="G740" s="1"/>
  <c r="F508"/>
  <c r="F740" s="1"/>
  <c r="E508"/>
  <c r="E740" s="1"/>
  <c r="D508"/>
  <c r="D740" s="1"/>
  <c r="C508"/>
  <c r="C740" s="1"/>
  <c r="H502"/>
  <c r="G502"/>
  <c r="F502"/>
  <c r="E502"/>
  <c r="D502"/>
  <c r="C502"/>
  <c r="H468"/>
  <c r="G468"/>
  <c r="F468"/>
  <c r="E468"/>
  <c r="D468"/>
  <c r="C468"/>
  <c r="H417"/>
  <c r="G417"/>
  <c r="F417"/>
  <c r="E417"/>
  <c r="D417"/>
  <c r="C417"/>
  <c r="H371"/>
  <c r="F371"/>
  <c r="E371"/>
  <c r="D371"/>
  <c r="H320"/>
  <c r="G320"/>
  <c r="F320"/>
  <c r="E320"/>
  <c r="D320"/>
  <c r="C320"/>
  <c r="H287"/>
  <c r="G287"/>
  <c r="F287"/>
  <c r="E287"/>
  <c r="D287"/>
  <c r="C287"/>
  <c r="H276"/>
  <c r="G276"/>
  <c r="F276"/>
  <c r="E276"/>
  <c r="D276"/>
  <c r="C276"/>
  <c r="H251"/>
  <c r="G251"/>
  <c r="F251"/>
  <c r="E251"/>
  <c r="D251"/>
  <c r="C251"/>
  <c r="H187"/>
  <c r="G187"/>
  <c r="F187"/>
  <c r="E187"/>
  <c r="D187"/>
  <c r="C187"/>
  <c r="H153"/>
  <c r="G153"/>
  <c r="F153"/>
  <c r="E153"/>
  <c r="D153"/>
  <c r="C153"/>
  <c r="H102"/>
  <c r="G102"/>
  <c r="F102"/>
  <c r="E102"/>
  <c r="D102"/>
  <c r="C102"/>
  <c r="H95"/>
  <c r="H13" i="2" s="1"/>
  <c r="G95" i="4"/>
  <c r="G13" i="2" s="1"/>
  <c r="F95" i="4"/>
  <c r="F13" i="2" s="1"/>
  <c r="E95" i="4"/>
  <c r="E13" i="2" s="1"/>
  <c r="D95" i="4"/>
  <c r="D13" i="2" s="1"/>
  <c r="C95" i="4"/>
  <c r="C13" i="2" s="1"/>
  <c r="H54" i="4"/>
  <c r="G54"/>
  <c r="F54"/>
  <c r="E54"/>
  <c r="D54"/>
  <c r="C54"/>
  <c r="H711"/>
  <c r="G711"/>
  <c r="F711"/>
  <c r="E711"/>
  <c r="D711"/>
  <c r="C711"/>
  <c r="D73" i="10" l="1"/>
  <c r="E13" i="12"/>
  <c r="C247" i="5"/>
  <c r="G118" i="7"/>
  <c r="G119" s="1"/>
  <c r="G559" i="8"/>
  <c r="G742" i="4"/>
  <c r="D742"/>
  <c r="H742"/>
  <c r="E742"/>
  <c r="F742"/>
  <c r="E712"/>
  <c r="C715"/>
  <c r="G715"/>
  <c r="E716"/>
  <c r="C720"/>
  <c r="G720"/>
  <c r="E722"/>
  <c r="E728"/>
  <c r="E733"/>
  <c r="C737"/>
  <c r="G737"/>
  <c r="E739"/>
  <c r="E744"/>
  <c r="D712"/>
  <c r="H712"/>
  <c r="F715"/>
  <c r="D716"/>
  <c r="H716"/>
  <c r="F720"/>
  <c r="D722"/>
  <c r="H722"/>
  <c r="D728"/>
  <c r="H728"/>
  <c r="D733"/>
  <c r="H733"/>
  <c r="F737"/>
  <c r="D739"/>
  <c r="H739"/>
  <c r="D744"/>
  <c r="H744"/>
  <c r="G747"/>
  <c r="C712"/>
  <c r="G712"/>
  <c r="E715"/>
  <c r="C716"/>
  <c r="G716"/>
  <c r="E720"/>
  <c r="C722"/>
  <c r="G722"/>
  <c r="C728"/>
  <c r="G728"/>
  <c r="C733"/>
  <c r="G733"/>
  <c r="E737"/>
  <c r="C739"/>
  <c r="G739"/>
  <c r="C744"/>
  <c r="G744"/>
  <c r="G746"/>
  <c r="F712"/>
  <c r="D715"/>
  <c r="H715"/>
  <c r="F716"/>
  <c r="D720"/>
  <c r="H720"/>
  <c r="F722"/>
  <c r="F728"/>
  <c r="F733"/>
  <c r="D737"/>
  <c r="H737"/>
  <c r="F739"/>
  <c r="F744"/>
  <c r="C229" i="5"/>
  <c r="C230"/>
  <c r="D233"/>
  <c r="C236"/>
  <c r="D237"/>
  <c r="D238"/>
  <c r="D243"/>
  <c r="E245"/>
  <c r="E66" i="7"/>
  <c r="E67" s="1"/>
  <c r="E133" i="13" s="1"/>
  <c r="F251" i="5"/>
  <c r="D231"/>
  <c r="D232"/>
  <c r="C233"/>
  <c r="D235"/>
  <c r="C237"/>
  <c r="C238"/>
  <c r="D240"/>
  <c r="D241"/>
  <c r="C243"/>
  <c r="D245"/>
  <c r="D66" i="7"/>
  <c r="D67" s="1"/>
  <c r="D133" i="13" s="1"/>
  <c r="H245" i="5"/>
  <c r="H66" i="7"/>
  <c r="H67" s="1"/>
  <c r="H133" i="13" s="1"/>
  <c r="E251" i="5"/>
  <c r="E119" i="7"/>
  <c r="E205" s="1"/>
  <c r="D234" i="5"/>
  <c r="C231"/>
  <c r="C232"/>
  <c r="C235"/>
  <c r="C240"/>
  <c r="C241"/>
  <c r="D242"/>
  <c r="C245"/>
  <c r="C66" i="7"/>
  <c r="C67" s="1"/>
  <c r="C133" i="13" s="1"/>
  <c r="D251" i="5"/>
  <c r="D119" i="7"/>
  <c r="D205" s="1"/>
  <c r="H251" i="5"/>
  <c r="H119" i="7"/>
  <c r="H205" s="1"/>
  <c r="C234" i="5"/>
  <c r="D229"/>
  <c r="D230"/>
  <c r="D236"/>
  <c r="C242"/>
  <c r="C251"/>
  <c r="C118" i="7"/>
  <c r="C119" s="1"/>
  <c r="C136" i="13" s="1"/>
  <c r="F725" i="4"/>
  <c r="H726"/>
  <c r="F727"/>
  <c r="C741"/>
  <c r="E725"/>
  <c r="C726"/>
  <c r="G726"/>
  <c r="E727"/>
  <c r="E729"/>
  <c r="D741"/>
  <c r="G741"/>
  <c r="D725"/>
  <c r="F726"/>
  <c r="H727"/>
  <c r="H729"/>
  <c r="F741"/>
  <c r="H725"/>
  <c r="D727"/>
  <c r="C729"/>
  <c r="C725"/>
  <c r="G725"/>
  <c r="E726"/>
  <c r="C727"/>
  <c r="G727"/>
  <c r="D729"/>
  <c r="G729"/>
  <c r="E741"/>
  <c r="D726"/>
  <c r="F729"/>
  <c r="H741"/>
  <c r="C742"/>
  <c r="D587" i="8"/>
  <c r="H587"/>
  <c r="E587"/>
  <c r="G557"/>
  <c r="F197" i="7"/>
  <c r="F133" i="13"/>
  <c r="E198" i="7"/>
  <c r="E135" i="13"/>
  <c r="F198" i="7"/>
  <c r="F135" i="13"/>
  <c r="D198" i="7"/>
  <c r="D135" i="13"/>
  <c r="H198" i="7"/>
  <c r="H135" i="13"/>
  <c r="G197" i="7"/>
  <c r="G201"/>
  <c r="G206"/>
  <c r="G210"/>
  <c r="G196"/>
  <c r="G198"/>
  <c r="G204"/>
  <c r="G211"/>
  <c r="G191"/>
  <c r="G192"/>
  <c r="G193"/>
  <c r="G194"/>
  <c r="G195"/>
  <c r="G208"/>
  <c r="G212"/>
  <c r="G200"/>
  <c r="G202"/>
  <c r="G203"/>
  <c r="G207"/>
  <c r="F797" i="6"/>
  <c r="G794"/>
  <c r="D68" i="12" s="1"/>
  <c r="E68" s="1"/>
  <c r="E794" i="6"/>
  <c r="G762"/>
  <c r="D32" i="12" s="1"/>
  <c r="G768" i="6"/>
  <c r="D57" i="12" s="1"/>
  <c r="E57" s="1"/>
  <c r="G775" i="6"/>
  <c r="D58" i="12" s="1"/>
  <c r="G766" i="6"/>
  <c r="D50" i="12" s="1"/>
  <c r="G783" i="6"/>
  <c r="D52" i="12" s="1"/>
  <c r="G791" i="6"/>
  <c r="D10" i="12" s="1"/>
  <c r="G803" i="6"/>
  <c r="D49" i="12" s="1"/>
  <c r="G767" i="6"/>
  <c r="D11" i="12" s="1"/>
  <c r="G773" i="6"/>
  <c r="D43" i="12" s="1"/>
  <c r="E43" s="1"/>
  <c r="G788" i="6"/>
  <c r="D40" i="12" s="1"/>
  <c r="G795" i="6"/>
  <c r="D62" i="12" s="1"/>
  <c r="G797" i="6"/>
  <c r="D41" i="12" s="1"/>
  <c r="G800" i="6"/>
  <c r="D20" i="12" s="1"/>
  <c r="E20" s="1"/>
  <c r="G807" i="6"/>
  <c r="D37" i="12" s="1"/>
  <c r="G779" i="6"/>
  <c r="D12" i="12" s="1"/>
  <c r="G781" i="6"/>
  <c r="D24" i="12" s="1"/>
  <c r="G782" i="6"/>
  <c r="D30" i="12" s="1"/>
  <c r="G784" i="6"/>
  <c r="D44" i="12" s="1"/>
  <c r="E44" s="1"/>
  <c r="G785" i="6"/>
  <c r="D33" i="12" s="1"/>
  <c r="G789" i="6"/>
  <c r="D36" i="12" s="1"/>
  <c r="G796" i="6"/>
  <c r="D63" i="12" s="1"/>
  <c r="G787" i="6"/>
  <c r="D18" i="12" s="1"/>
  <c r="E18" s="1"/>
  <c r="G777" i="6"/>
  <c r="D17" i="12" s="1"/>
  <c r="E17" s="1"/>
  <c r="G786" i="6"/>
  <c r="D48" i="12" s="1"/>
  <c r="G235" i="5"/>
  <c r="C56" i="12" s="1"/>
  <c r="G238" i="5"/>
  <c r="C72" i="12" s="1"/>
  <c r="G249" i="5"/>
  <c r="C59" i="12" s="1"/>
  <c r="E59" s="1"/>
  <c r="G248" i="5"/>
  <c r="C35" i="12" s="1"/>
  <c r="E35" s="1"/>
  <c r="G251" i="5"/>
  <c r="C41" i="12" s="1"/>
  <c r="G255" i="5"/>
  <c r="C37" i="12" s="1"/>
  <c r="G256" i="5"/>
  <c r="C67" i="12" s="1"/>
  <c r="G236" i="5"/>
  <c r="C23" i="12" s="1"/>
  <c r="G242" i="5"/>
  <c r="C24" i="12" s="1"/>
  <c r="G243" i="5"/>
  <c r="C52" i="12" s="1"/>
  <c r="G244" i="5"/>
  <c r="C33" i="12" s="1"/>
  <c r="E33" s="1"/>
  <c r="G245" i="5"/>
  <c r="C40" i="12" s="1"/>
  <c r="G253" i="5"/>
  <c r="C49" i="12" s="1"/>
  <c r="G232" i="5"/>
  <c r="C71" i="12" s="1"/>
  <c r="E71" s="1"/>
  <c r="G233" i="5"/>
  <c r="C50" i="12" s="1"/>
  <c r="E50" s="1"/>
  <c r="G237" i="5"/>
  <c r="C58" i="12" s="1"/>
  <c r="G241" i="5"/>
  <c r="C30" i="12" s="1"/>
  <c r="E30" s="1"/>
  <c r="G254" i="5"/>
  <c r="C51" i="12" s="1"/>
  <c r="G231" i="5"/>
  <c r="C32" i="12" s="1"/>
  <c r="G246" i="5"/>
  <c r="C36" i="12" s="1"/>
  <c r="G250" i="5"/>
  <c r="C63" i="12" s="1"/>
  <c r="G234" i="5"/>
  <c r="C11" i="12"/>
  <c r="G760" i="6"/>
  <c r="D64" i="12" s="1"/>
  <c r="E64" s="1"/>
  <c r="C587" i="8"/>
  <c r="D8" i="11"/>
  <c r="D41" s="1"/>
  <c r="C212" i="7"/>
  <c r="C40" i="11"/>
  <c r="E40" s="1"/>
  <c r="C211" i="7"/>
  <c r="C39" i="11"/>
  <c r="E39" s="1"/>
  <c r="C210" i="7"/>
  <c r="C38" i="11"/>
  <c r="E38" s="1"/>
  <c r="E37"/>
  <c r="E35"/>
  <c r="C208" i="7"/>
  <c r="C34" i="11"/>
  <c r="E34" s="1"/>
  <c r="E33"/>
  <c r="C207" i="7"/>
  <c r="C32" i="11"/>
  <c r="E32" s="1"/>
  <c r="C206" i="7"/>
  <c r="C31" i="11"/>
  <c r="E31" s="1"/>
  <c r="E29"/>
  <c r="E28"/>
  <c r="C204" i="7"/>
  <c r="C27" i="11"/>
  <c r="E27" s="1"/>
  <c r="C203" i="7"/>
  <c r="C25" i="11"/>
  <c r="E25" s="1"/>
  <c r="C202" i="7"/>
  <c r="C24" i="11"/>
  <c r="E24" s="1"/>
  <c r="C201" i="7"/>
  <c r="C23" i="11"/>
  <c r="E23" s="1"/>
  <c r="E22"/>
  <c r="C200" i="7"/>
  <c r="C21" i="11"/>
  <c r="E21" s="1"/>
  <c r="E19"/>
  <c r="C198" i="7"/>
  <c r="C17" i="11"/>
  <c r="E17" s="1"/>
  <c r="C196" i="7"/>
  <c r="C15" i="11"/>
  <c r="E15" s="1"/>
  <c r="C195" i="7"/>
  <c r="C14" i="11"/>
  <c r="E13"/>
  <c r="C194" i="7"/>
  <c r="C12" i="11"/>
  <c r="E12" s="1"/>
  <c r="C193" i="7"/>
  <c r="C10" i="11"/>
  <c r="E10" s="1"/>
  <c r="C192" i="7"/>
  <c r="C9" i="11"/>
  <c r="E9" s="1"/>
  <c r="C191" i="7"/>
  <c r="C8" i="11"/>
  <c r="G761" i="6"/>
  <c r="D8" i="12"/>
  <c r="G247" i="5"/>
  <c r="C10" i="12"/>
  <c r="E10" s="1"/>
  <c r="E9"/>
  <c r="G240" i="5"/>
  <c r="C12" i="12"/>
  <c r="G230" i="5"/>
  <c r="C8" i="12"/>
  <c r="E39" i="2"/>
  <c r="E42"/>
  <c r="C9"/>
  <c r="C18"/>
  <c r="C25"/>
  <c r="C30"/>
  <c r="C37"/>
  <c r="C42"/>
  <c r="D9"/>
  <c r="D20"/>
  <c r="D26"/>
  <c r="D31"/>
  <c r="D38"/>
  <c r="H10"/>
  <c r="H20"/>
  <c r="H26"/>
  <c r="H31"/>
  <c r="H38"/>
  <c r="F10"/>
  <c r="F20"/>
  <c r="F26"/>
  <c r="F31"/>
  <c r="F38"/>
  <c r="G10"/>
  <c r="G20"/>
  <c r="G26"/>
  <c r="G31"/>
  <c r="G38"/>
  <c r="E10"/>
  <c r="E14"/>
  <c r="E20"/>
  <c r="E25"/>
  <c r="E27"/>
  <c r="E30"/>
  <c r="E33"/>
  <c r="E37"/>
  <c r="C14"/>
  <c r="C24"/>
  <c r="C35"/>
  <c r="C40"/>
  <c r="D18"/>
  <c r="D25"/>
  <c r="D30"/>
  <c r="D37"/>
  <c r="D42"/>
  <c r="H9"/>
  <c r="H18"/>
  <c r="H25"/>
  <c r="H30"/>
  <c r="H37"/>
  <c r="H42"/>
  <c r="F9"/>
  <c r="F18"/>
  <c r="F25"/>
  <c r="F30"/>
  <c r="F37"/>
  <c r="F42"/>
  <c r="G9"/>
  <c r="G18"/>
  <c r="G25"/>
  <c r="G30"/>
  <c r="G37"/>
  <c r="G42"/>
  <c r="E40"/>
  <c r="C23"/>
  <c r="C27"/>
  <c r="C33"/>
  <c r="C39"/>
  <c r="D14"/>
  <c r="D24"/>
  <c r="D35"/>
  <c r="D40"/>
  <c r="H14"/>
  <c r="H24"/>
  <c r="H35"/>
  <c r="H40"/>
  <c r="F14"/>
  <c r="F24"/>
  <c r="F35"/>
  <c r="F40"/>
  <c r="G14"/>
  <c r="G24"/>
  <c r="G35"/>
  <c r="G40"/>
  <c r="G45"/>
  <c r="E9"/>
  <c r="E18"/>
  <c r="E23"/>
  <c r="E24"/>
  <c r="E26"/>
  <c r="E31"/>
  <c r="E35"/>
  <c r="E38"/>
  <c r="C10"/>
  <c r="C20"/>
  <c r="C26"/>
  <c r="C31"/>
  <c r="C38"/>
  <c r="D10"/>
  <c r="D23"/>
  <c r="D27"/>
  <c r="D33"/>
  <c r="D39"/>
  <c r="H23"/>
  <c r="H27"/>
  <c r="H33"/>
  <c r="H39"/>
  <c r="F23"/>
  <c r="F27"/>
  <c r="F33"/>
  <c r="F39"/>
  <c r="G23"/>
  <c r="G27"/>
  <c r="G33"/>
  <c r="G39"/>
  <c r="G44"/>
  <c r="C809" i="6"/>
  <c r="D765"/>
  <c r="D809" s="1"/>
  <c r="E75" i="10"/>
  <c r="F554" i="8"/>
  <c r="F556"/>
  <c r="F560"/>
  <c r="F562"/>
  <c r="F564"/>
  <c r="F566"/>
  <c r="F568"/>
  <c r="F570"/>
  <c r="F572"/>
  <c r="F574"/>
  <c r="F584"/>
  <c r="G563"/>
  <c r="G565"/>
  <c r="G567"/>
  <c r="G569"/>
  <c r="G571"/>
  <c r="G575"/>
  <c r="G579"/>
  <c r="G581"/>
  <c r="F577"/>
  <c r="F192" i="7"/>
  <c r="F194"/>
  <c r="F202"/>
  <c r="F204"/>
  <c r="F206"/>
  <c r="F211"/>
  <c r="F193"/>
  <c r="F207"/>
  <c r="F210"/>
  <c r="H809" i="6"/>
  <c r="F762"/>
  <c r="G769"/>
  <c r="D16" i="12" s="1"/>
  <c r="G771" i="6"/>
  <c r="D23" i="12" s="1"/>
  <c r="G776" i="6"/>
  <c r="D34" i="12" s="1"/>
  <c r="E34" s="1"/>
  <c r="G778" i="6"/>
  <c r="D72" i="12" s="1"/>
  <c r="G780" i="6"/>
  <c r="D27" i="12" s="1"/>
  <c r="E27" s="1"/>
  <c r="F786" i="6"/>
  <c r="F790"/>
  <c r="G798"/>
  <c r="D69" i="12" s="1"/>
  <c r="E69" s="1"/>
  <c r="G802" i="6"/>
  <c r="D31" i="12" s="1"/>
  <c r="E31" s="1"/>
  <c r="E803" i="6"/>
  <c r="G804"/>
  <c r="D51" i="12" s="1"/>
  <c r="G806" i="6"/>
  <c r="D25" i="12" s="1"/>
  <c r="G808" i="6"/>
  <c r="D67" i="12" s="1"/>
  <c r="F765" i="6"/>
  <c r="F773"/>
  <c r="G805"/>
  <c r="D70" i="12" s="1"/>
  <c r="E70" s="1"/>
  <c r="F230" i="5"/>
  <c r="F240"/>
  <c r="F241"/>
  <c r="F244"/>
  <c r="F245"/>
  <c r="F256"/>
  <c r="E232"/>
  <c r="E250"/>
  <c r="E253"/>
  <c r="F229"/>
  <c r="F237"/>
  <c r="F238"/>
  <c r="D75" i="10" l="1"/>
  <c r="D21" i="12"/>
  <c r="E32"/>
  <c r="D14"/>
  <c r="E12"/>
  <c r="E52"/>
  <c r="E36"/>
  <c r="G136" i="13"/>
  <c r="G141" s="1"/>
  <c r="G229" s="1"/>
  <c r="G237" s="1"/>
  <c r="G205" i="7"/>
  <c r="E41" i="12"/>
  <c r="D65"/>
  <c r="E62"/>
  <c r="E51"/>
  <c r="E16"/>
  <c r="E21" s="1"/>
  <c r="D38"/>
  <c r="D60"/>
  <c r="D54"/>
  <c r="E48"/>
  <c r="D73"/>
  <c r="E11"/>
  <c r="E58"/>
  <c r="E24"/>
  <c r="E37"/>
  <c r="D46"/>
  <c r="E72"/>
  <c r="D28"/>
  <c r="E23"/>
  <c r="E25"/>
  <c r="C46"/>
  <c r="H257" i="5"/>
  <c r="C54" i="12"/>
  <c r="E49"/>
  <c r="E67"/>
  <c r="E73" s="1"/>
  <c r="C73"/>
  <c r="E63"/>
  <c r="C65"/>
  <c r="C60"/>
  <c r="E56"/>
  <c r="D257" i="5"/>
  <c r="C30" i="11"/>
  <c r="E30" s="1"/>
  <c r="C205" i="7"/>
  <c r="C141" i="13"/>
  <c r="C229" s="1"/>
  <c r="C237" s="1"/>
  <c r="E197" i="7"/>
  <c r="E213" s="1"/>
  <c r="H136" i="13"/>
  <c r="H141" s="1"/>
  <c r="H229" s="1"/>
  <c r="C197" i="7"/>
  <c r="H197"/>
  <c r="H213" s="1"/>
  <c r="C257" i="5"/>
  <c r="E136" i="13"/>
  <c r="E141" s="1"/>
  <c r="E229" s="1"/>
  <c r="E237" s="1"/>
  <c r="C16" i="11"/>
  <c r="E16" s="1"/>
  <c r="D136" i="13"/>
  <c r="D141" s="1"/>
  <c r="D229" s="1"/>
  <c r="D237" s="1"/>
  <c r="D197" i="7"/>
  <c r="D213" s="1"/>
  <c r="F748" i="4"/>
  <c r="E14" i="11"/>
  <c r="C748" i="4"/>
  <c r="G748"/>
  <c r="H748"/>
  <c r="D748"/>
  <c r="E748"/>
  <c r="F119" i="7"/>
  <c r="C46" i="2"/>
  <c r="E46"/>
  <c r="D46"/>
  <c r="F46"/>
  <c r="G46"/>
  <c r="H46"/>
  <c r="G213" i="7"/>
  <c r="C28" i="12"/>
  <c r="E38"/>
  <c r="C21"/>
  <c r="E40"/>
  <c r="C38"/>
  <c r="G257" i="5"/>
  <c r="G587" i="8"/>
  <c r="E8" i="11"/>
  <c r="C14" i="12"/>
  <c r="E8"/>
  <c r="F257" i="5"/>
  <c r="G809" i="6"/>
  <c r="E809"/>
  <c r="F809"/>
  <c r="E257" i="5"/>
  <c r="F587" i="8"/>
  <c r="E46" i="12" l="1"/>
  <c r="E14"/>
  <c r="E65"/>
  <c r="D75"/>
  <c r="E60"/>
  <c r="E54"/>
  <c r="E28"/>
  <c r="H237" i="13"/>
  <c r="C213" i="7"/>
  <c r="C41" i="11"/>
  <c r="E41"/>
  <c r="F136" i="13"/>
  <c r="F141" s="1"/>
  <c r="F229" s="1"/>
  <c r="F237" s="1"/>
  <c r="F205" i="7"/>
  <c r="F213" s="1"/>
  <c r="C75" i="12"/>
  <c r="C14" i="9"/>
  <c r="H203" i="3"/>
  <c r="G203"/>
  <c r="F203"/>
  <c r="E203"/>
  <c r="D203"/>
  <c r="C203"/>
  <c r="H184"/>
  <c r="G184"/>
  <c r="F184"/>
  <c r="E184"/>
  <c r="D184"/>
  <c r="C184"/>
  <c r="H176"/>
  <c r="G176"/>
  <c r="F176"/>
  <c r="E176"/>
  <c r="D176"/>
  <c r="C176"/>
  <c r="H168"/>
  <c r="G168"/>
  <c r="F168"/>
  <c r="E168"/>
  <c r="D168"/>
  <c r="C168"/>
  <c r="H162"/>
  <c r="G162"/>
  <c r="F162"/>
  <c r="E162"/>
  <c r="D162"/>
  <c r="C162"/>
  <c r="H154"/>
  <c r="G154"/>
  <c r="F154"/>
  <c r="E154"/>
  <c r="D154"/>
  <c r="C154"/>
  <c r="H146"/>
  <c r="G146"/>
  <c r="F146"/>
  <c r="E146"/>
  <c r="D146"/>
  <c r="C146"/>
  <c r="H237"/>
  <c r="G237"/>
  <c r="F237"/>
  <c r="E237"/>
  <c r="D237"/>
  <c r="C237"/>
  <c r="H120"/>
  <c r="G120"/>
  <c r="F120"/>
  <c r="E120"/>
  <c r="D120"/>
  <c r="C120"/>
  <c r="H110"/>
  <c r="G110"/>
  <c r="F110"/>
  <c r="E110"/>
  <c r="D110"/>
  <c r="C110"/>
  <c r="H102"/>
  <c r="G102"/>
  <c r="F102"/>
  <c r="E102"/>
  <c r="D102"/>
  <c r="C102"/>
  <c r="H94"/>
  <c r="G94"/>
  <c r="G13" i="1" s="1"/>
  <c r="F94" i="3"/>
  <c r="E94"/>
  <c r="E13" i="1" s="1"/>
  <c r="D94" i="3"/>
  <c r="C94"/>
  <c r="H70"/>
  <c r="G70"/>
  <c r="F70"/>
  <c r="E70"/>
  <c r="D70"/>
  <c r="C70"/>
  <c r="H60"/>
  <c r="G60"/>
  <c r="F60"/>
  <c r="E60"/>
  <c r="D60"/>
  <c r="C60"/>
  <c r="H49"/>
  <c r="G49"/>
  <c r="F49"/>
  <c r="E49"/>
  <c r="D49"/>
  <c r="C49"/>
  <c r="H17"/>
  <c r="G17"/>
  <c r="F17"/>
  <c r="F8" i="1" s="1"/>
  <c r="E17" i="3"/>
  <c r="D17"/>
  <c r="C17"/>
  <c r="E75" i="12" l="1"/>
  <c r="F222" i="3"/>
  <c r="D227"/>
  <c r="F228"/>
  <c r="C227"/>
  <c r="G227"/>
  <c r="C232"/>
  <c r="G232"/>
  <c r="C234"/>
  <c r="G234"/>
  <c r="C236"/>
  <c r="G236"/>
  <c r="C240"/>
  <c r="G240"/>
  <c r="C242"/>
  <c r="G242"/>
  <c r="C244"/>
  <c r="G244"/>
  <c r="D222"/>
  <c r="F227"/>
  <c r="H233"/>
  <c r="F232"/>
  <c r="F234"/>
  <c r="D235"/>
  <c r="H235"/>
  <c r="D238"/>
  <c r="H238"/>
  <c r="F236"/>
  <c r="D239"/>
  <c r="H239"/>
  <c r="F240"/>
  <c r="D241"/>
  <c r="H241"/>
  <c r="F242"/>
  <c r="D243"/>
  <c r="H243"/>
  <c r="F244"/>
  <c r="H222"/>
  <c r="D228"/>
  <c r="H228"/>
  <c r="D233"/>
  <c r="C222"/>
  <c r="G222"/>
  <c r="C228"/>
  <c r="G228"/>
  <c r="C233"/>
  <c r="G233"/>
  <c r="C235"/>
  <c r="G235"/>
  <c r="C238"/>
  <c r="G238"/>
  <c r="C239"/>
  <c r="G239"/>
  <c r="C241"/>
  <c r="G241"/>
  <c r="C243"/>
  <c r="G243"/>
  <c r="H227"/>
  <c r="F233"/>
  <c r="D232"/>
  <c r="H232"/>
  <c r="D234"/>
  <c r="H234"/>
  <c r="F235"/>
  <c r="F238"/>
  <c r="D236"/>
  <c r="H236"/>
  <c r="F239"/>
  <c r="D240"/>
  <c r="H240"/>
  <c r="F241"/>
  <c r="D242"/>
  <c r="H242"/>
  <c r="F243"/>
  <c r="D244"/>
  <c r="H244"/>
  <c r="C229"/>
  <c r="C11" i="1"/>
  <c r="G229" i="3"/>
  <c r="F229"/>
  <c r="D229"/>
  <c r="D11" i="1"/>
  <c r="H229" i="3"/>
  <c r="C28" i="1"/>
  <c r="D21"/>
  <c r="D23"/>
  <c r="D26"/>
  <c r="H20"/>
  <c r="H22"/>
  <c r="H28"/>
  <c r="F20"/>
  <c r="F22"/>
  <c r="F28"/>
  <c r="G24"/>
  <c r="G30"/>
  <c r="E222" i="3"/>
  <c r="E8" i="1"/>
  <c r="E228" i="3"/>
  <c r="E10" i="1"/>
  <c r="E233" i="3"/>
  <c r="E234"/>
  <c r="E20" i="1"/>
  <c r="E22"/>
  <c r="E236" i="3"/>
  <c r="E23" i="1"/>
  <c r="E241" i="3"/>
  <c r="E27" i="1"/>
  <c r="E242" i="3"/>
  <c r="E28" i="1"/>
  <c r="E243" i="3"/>
  <c r="E29" i="1"/>
  <c r="D20"/>
  <c r="D22"/>
  <c r="D28"/>
  <c r="H25"/>
  <c r="H30"/>
  <c r="F25"/>
  <c r="F30"/>
  <c r="G21"/>
  <c r="G23"/>
  <c r="G27"/>
  <c r="G29"/>
  <c r="D25"/>
  <c r="D30"/>
  <c r="H24"/>
  <c r="H27"/>
  <c r="H29"/>
  <c r="F24"/>
  <c r="F27"/>
  <c r="F29"/>
  <c r="G20"/>
  <c r="G22"/>
  <c r="G26"/>
  <c r="G25"/>
  <c r="E227" i="3"/>
  <c r="E9" i="1"/>
  <c r="E229" i="3"/>
  <c r="E232"/>
  <c r="E12" i="1"/>
  <c r="E235" i="3"/>
  <c r="E21" i="1"/>
  <c r="E238" i="3"/>
  <c r="E24" i="1"/>
  <c r="E239" i="3"/>
  <c r="E25" i="1"/>
  <c r="E240" i="3"/>
  <c r="E26" i="1"/>
  <c r="E244" i="3"/>
  <c r="E30" i="1"/>
  <c r="C22"/>
  <c r="C30"/>
  <c r="D24"/>
  <c r="D27"/>
  <c r="D29"/>
  <c r="H21"/>
  <c r="H23"/>
  <c r="H26"/>
  <c r="F21"/>
  <c r="F23"/>
  <c r="F26"/>
  <c r="G28"/>
  <c r="C25"/>
  <c r="C24"/>
  <c r="C27"/>
  <c r="C29"/>
  <c r="C23"/>
  <c r="C26"/>
  <c r="D9"/>
  <c r="G9"/>
  <c r="C9"/>
  <c r="F9"/>
  <c r="C21"/>
  <c r="H9"/>
  <c r="C20"/>
  <c r="C12"/>
  <c r="D12"/>
  <c r="H12"/>
  <c r="G12"/>
  <c r="F12"/>
  <c r="D13"/>
  <c r="C13"/>
  <c r="F13"/>
  <c r="H13"/>
  <c r="D10"/>
  <c r="G10"/>
  <c r="C10"/>
  <c r="F10"/>
  <c r="H10"/>
  <c r="D8"/>
  <c r="G8"/>
  <c r="C8"/>
  <c r="H8"/>
  <c r="G246" i="3" l="1"/>
  <c r="E246"/>
  <c r="C246"/>
  <c r="H246"/>
  <c r="D246"/>
  <c r="F246"/>
  <c r="C32" i="1"/>
  <c r="F32"/>
  <c r="G32"/>
  <c r="H32"/>
  <c r="D32"/>
  <c r="E32"/>
  <c r="C104" i="14" l="1"/>
  <c r="C596" l="1"/>
  <c r="C627" s="1"/>
  <c r="C73" i="10"/>
  <c r="C75" l="1"/>
</calcChain>
</file>

<file path=xl/sharedStrings.xml><?xml version="1.0" encoding="utf-8"?>
<sst xmlns="http://schemas.openxmlformats.org/spreadsheetml/2006/main" count="6816" uniqueCount="462">
  <si>
    <t>Department of Mines &amp; Geology , Udaipur</t>
  </si>
  <si>
    <t>Mineralwise Summary Report (Major Minerals )</t>
  </si>
  <si>
    <t>S. No.</t>
  </si>
  <si>
    <t>Mineral</t>
  </si>
  <si>
    <t>Leases</t>
  </si>
  <si>
    <t>Area</t>
  </si>
  <si>
    <t>Production</t>
  </si>
  <si>
    <t>Sale Value</t>
  </si>
  <si>
    <t>Revenue</t>
  </si>
  <si>
    <t>Employment</t>
  </si>
  <si>
    <t>( No.)</t>
  </si>
  <si>
    <t>(in Hec.)</t>
  </si>
  <si>
    <t>(Nos.)</t>
  </si>
  <si>
    <t xml:space="preserve">  Metallic Minerals</t>
  </si>
  <si>
    <t>Cadmium</t>
  </si>
  <si>
    <t>Copper Ore</t>
  </si>
  <si>
    <t>Iron ore</t>
  </si>
  <si>
    <t xml:space="preserve">Lead </t>
  </si>
  <si>
    <t xml:space="preserve">Zinc </t>
  </si>
  <si>
    <t xml:space="preserve">Silver </t>
  </si>
  <si>
    <t>Manganese</t>
  </si>
  <si>
    <t xml:space="preserve">  Other  Minerals</t>
  </si>
  <si>
    <t>Ball Clay</t>
  </si>
  <si>
    <t>Barytes</t>
  </si>
  <si>
    <t>Calcite</t>
  </si>
  <si>
    <t>China Clay</t>
  </si>
  <si>
    <t>Dolomite</t>
  </si>
  <si>
    <t>Fire Clay</t>
  </si>
  <si>
    <t>Fluorite</t>
  </si>
  <si>
    <t>Garnet (Abr.&amp; Crude)</t>
  </si>
  <si>
    <t>Gypsum</t>
  </si>
  <si>
    <t>Jasper</t>
  </si>
  <si>
    <t>Kyanite</t>
  </si>
  <si>
    <t>Lignite</t>
  </si>
  <si>
    <t>Limestone</t>
  </si>
  <si>
    <t>Magnesite</t>
  </si>
  <si>
    <t xml:space="preserve">Mica  </t>
  </si>
  <si>
    <t>Ochres</t>
  </si>
  <si>
    <t>Phyrophilite</t>
  </si>
  <si>
    <t>Quartz</t>
  </si>
  <si>
    <t>Felspar</t>
  </si>
  <si>
    <t>Rock-Phosphate</t>
  </si>
  <si>
    <t>Selenite</t>
  </si>
  <si>
    <t>Silica Sand</t>
  </si>
  <si>
    <t>Siliceous Earth</t>
  </si>
  <si>
    <t>Soapstone</t>
  </si>
  <si>
    <t>Vermiculite</t>
  </si>
  <si>
    <t>Wollastonite</t>
  </si>
  <si>
    <t>Misc. Income</t>
  </si>
  <si>
    <t>Total</t>
  </si>
  <si>
    <t>Mineralwise Summary Report (Minor Minerals)</t>
  </si>
  <si>
    <t>(in Hectors)</t>
  </si>
  <si>
    <t>Bentonite</t>
  </si>
  <si>
    <t>Brick Earth</t>
  </si>
  <si>
    <t>Chert</t>
  </si>
  <si>
    <t>Chips Powder/Limestone</t>
  </si>
  <si>
    <t>Fuller's Earth/Kharia Mitti</t>
  </si>
  <si>
    <t>Granite</t>
  </si>
  <si>
    <t>Kankar-Bajri</t>
  </si>
  <si>
    <t>Limestone (Burning)</t>
  </si>
  <si>
    <t>Limestone (Dimnl.)</t>
  </si>
  <si>
    <t>Marble</t>
  </si>
  <si>
    <t>Masonary Stone</t>
  </si>
  <si>
    <t>Mill Stone</t>
  </si>
  <si>
    <t>Mitti</t>
  </si>
  <si>
    <t xml:space="preserve">Murram/Gravel/Gitti </t>
  </si>
  <si>
    <t>Phylite-shist/Patti Katla</t>
  </si>
  <si>
    <t>Quartzite</t>
  </si>
  <si>
    <t>Rhyolite</t>
  </si>
  <si>
    <t>Salt Petre</t>
  </si>
  <si>
    <t>Sandstone</t>
  </si>
  <si>
    <t>Serpentine</t>
  </si>
  <si>
    <t>Slate Stone</t>
  </si>
  <si>
    <t>Stone Balast</t>
  </si>
  <si>
    <t>Inc. from Govt. Deptt.</t>
  </si>
  <si>
    <t xml:space="preserve">Mineralwise Report (Major Minerals ) </t>
  </si>
  <si>
    <t>Office</t>
  </si>
  <si>
    <t>(in Hector)</t>
  </si>
  <si>
    <t>(Tons)</t>
  </si>
  <si>
    <t>(Rs.)</t>
  </si>
  <si>
    <t>ME Bhilwara</t>
  </si>
  <si>
    <t>ME Rajasmand II</t>
  </si>
  <si>
    <t>ME Udaipur</t>
  </si>
  <si>
    <t>ME Jhunjhunu</t>
  </si>
  <si>
    <t>Iron Ore</t>
  </si>
  <si>
    <t>ME Alwar</t>
  </si>
  <si>
    <t>ME Jaipur</t>
  </si>
  <si>
    <t>AME Kotputli</t>
  </si>
  <si>
    <t>AME Neem Ka Thana</t>
  </si>
  <si>
    <t>ME Rajsamand II</t>
  </si>
  <si>
    <t>ME Sirohi</t>
  </si>
  <si>
    <t>ME Ajmer</t>
  </si>
  <si>
    <t>Silver</t>
  </si>
  <si>
    <t>ME Rajasman II</t>
  </si>
  <si>
    <t>ME Sojat City</t>
  </si>
  <si>
    <t>ME Bikaner</t>
  </si>
  <si>
    <t>ME Jalore</t>
  </si>
  <si>
    <t>ME Rajsamand I</t>
  </si>
  <si>
    <t>AME Salumber</t>
  </si>
  <si>
    <t>ME Sikar</t>
  </si>
  <si>
    <t>AME Barmer</t>
  </si>
  <si>
    <t>ME Bijoliya</t>
  </si>
  <si>
    <t>ME Bundi II</t>
  </si>
  <si>
    <t>ME Chittorgarh</t>
  </si>
  <si>
    <t>AME Gotan</t>
  </si>
  <si>
    <t>ME Karoli</t>
  </si>
  <si>
    <t>ME Nagaur</t>
  </si>
  <si>
    <t>AME Nimbahera</t>
  </si>
  <si>
    <t>AME Sawai Madhpur</t>
  </si>
  <si>
    <t>AME Dausa</t>
  </si>
  <si>
    <t>ME Pratapgarh</t>
  </si>
  <si>
    <t>AME Neem KA Thana</t>
  </si>
  <si>
    <t>ME Bharatpur</t>
  </si>
  <si>
    <t>AME Dungarpur</t>
  </si>
  <si>
    <t>AME Jalore</t>
  </si>
  <si>
    <t>AME Tonk</t>
  </si>
  <si>
    <t>AME Hanumanghar</t>
  </si>
  <si>
    <t>ME Jodhpur</t>
  </si>
  <si>
    <t>ME Kota</t>
  </si>
  <si>
    <t>ME Ramganj Mandi</t>
  </si>
  <si>
    <t>Ochres/ Red Ochre/ Yellow Ochre</t>
  </si>
  <si>
    <t>Pyrophylite</t>
  </si>
  <si>
    <t>ME Amet</t>
  </si>
  <si>
    <t>ME Makrana</t>
  </si>
  <si>
    <t>AME Sawai Madhopur</t>
  </si>
  <si>
    <t>Siliceous earth</t>
  </si>
  <si>
    <t>AME Rishabhdev</t>
  </si>
  <si>
    <t>AME Jhalawar</t>
  </si>
  <si>
    <t>Mineral wise Summary Report (Major Minerals)</t>
  </si>
  <si>
    <t>Garnet(Abr.&amp; Crude)</t>
  </si>
  <si>
    <t>Mineralwise Report (Minor Minerals)</t>
  </si>
  <si>
    <t>Brick earth</t>
  </si>
  <si>
    <t>ME Dholpur</t>
  </si>
  <si>
    <t>ME Jhunujhunu</t>
  </si>
  <si>
    <t>ME Karauli</t>
  </si>
  <si>
    <t>Fuller's Earth/ Chikani mitti/other mitti/kharia mitti</t>
  </si>
  <si>
    <t>ME Aamet</t>
  </si>
  <si>
    <t>ME Sojatcity</t>
  </si>
  <si>
    <t>AME Baran</t>
  </si>
  <si>
    <t>ME Bijolia</t>
  </si>
  <si>
    <t>ME Bundi -II</t>
  </si>
  <si>
    <t>ME Jhunjhnu</t>
  </si>
  <si>
    <t>Limestone (Dimn.)</t>
  </si>
  <si>
    <t>AME Balesar</t>
  </si>
  <si>
    <t>Masanory stone</t>
  </si>
  <si>
    <t>Murram/Gitti /Gravel</t>
  </si>
  <si>
    <t>ME Bundi -I</t>
  </si>
  <si>
    <t>Stone ballast</t>
  </si>
  <si>
    <t>ME Banswara</t>
  </si>
  <si>
    <t>ME Barmer</t>
  </si>
  <si>
    <t>ME Bundi - I</t>
  </si>
  <si>
    <t>ME Dungarpur</t>
  </si>
  <si>
    <t>ME Jaisalmer</t>
  </si>
  <si>
    <t>ME Sriganganagar</t>
  </si>
  <si>
    <t>Mineralwise Report (Minor Minerals )</t>
  </si>
  <si>
    <t>Officewise Report (Major Minerals)</t>
  </si>
  <si>
    <t xml:space="preserve">Quartz/Felspar </t>
  </si>
  <si>
    <t>TOTAL</t>
  </si>
  <si>
    <t>Mica</t>
  </si>
  <si>
    <t>Lead-Zinc</t>
  </si>
  <si>
    <t>Garnet</t>
  </si>
  <si>
    <t>Felspar/Quartz</t>
  </si>
  <si>
    <t>Silicious Earth</t>
  </si>
  <si>
    <t>Red Ochre</t>
  </si>
  <si>
    <t>Ochres (Yellow)</t>
  </si>
  <si>
    <t>Limestone(SMS)</t>
  </si>
  <si>
    <t>Silicious earth</t>
  </si>
  <si>
    <t>Falspar-Quartz/Silica</t>
  </si>
  <si>
    <t>Fire Clay, Red Ocher</t>
  </si>
  <si>
    <t>Quartz-Felspar</t>
  </si>
  <si>
    <t>China clay</t>
  </si>
  <si>
    <t>AME Neem ka Thana</t>
  </si>
  <si>
    <t>Lead</t>
  </si>
  <si>
    <t>Zinc</t>
  </si>
  <si>
    <t>Quartz.Felspar</t>
  </si>
  <si>
    <t>ME Shri Ganganagar</t>
  </si>
  <si>
    <t>Ochres(Red Ochre)</t>
  </si>
  <si>
    <t>Officewise Summary Report (Major Minerals)</t>
  </si>
  <si>
    <t>No.</t>
  </si>
  <si>
    <t xml:space="preserve"> Department of Mines &amp; Geology, Udaipur</t>
  </si>
  <si>
    <t xml:space="preserve">Officewise Report (Minor  Minerals) </t>
  </si>
  <si>
    <t>S.No.</t>
  </si>
  <si>
    <t>Phylite- shist</t>
  </si>
  <si>
    <t>Kankar-Bazri</t>
  </si>
  <si>
    <t>Patti Katla/Phylite-Shisht</t>
  </si>
  <si>
    <t>Patti Katla</t>
  </si>
  <si>
    <t>Murram/ Gravel</t>
  </si>
  <si>
    <t>Gravel</t>
  </si>
  <si>
    <t>Masanory Stone</t>
  </si>
  <si>
    <t>Fuller,s Earth</t>
  </si>
  <si>
    <t>ME Beawar</t>
  </si>
  <si>
    <t>Phylite-Shisht</t>
  </si>
  <si>
    <t>Fuller's Earth</t>
  </si>
  <si>
    <t>Murram</t>
  </si>
  <si>
    <t>AME  Dausa</t>
  </si>
  <si>
    <t>Masonary Stone/Patti katla</t>
  </si>
  <si>
    <t>Sand stone</t>
  </si>
  <si>
    <t>Bantonite</t>
  </si>
  <si>
    <t xml:space="preserve"> Mitti</t>
  </si>
  <si>
    <t>Phylite/ Patti Katla</t>
  </si>
  <si>
    <t>Mill stone</t>
  </si>
  <si>
    <t>Kharia Mitti</t>
  </si>
  <si>
    <t>Greval</t>
  </si>
  <si>
    <t>Chips Powder</t>
  </si>
  <si>
    <t>Phylite-Shist</t>
  </si>
  <si>
    <t>Chikani Mitti</t>
  </si>
  <si>
    <t>Limestone(Burning)</t>
  </si>
  <si>
    <t>Limestone(Dimensional)</t>
  </si>
  <si>
    <t>ME Sri Ganganagar</t>
  </si>
  <si>
    <t>Officewise Summary Report (Minor Minerals)</t>
  </si>
  <si>
    <t>ME  Aamet</t>
  </si>
  <si>
    <t>ME  Ajmer</t>
  </si>
  <si>
    <t>ME  Alwar</t>
  </si>
  <si>
    <t>M.E. Beawar</t>
  </si>
  <si>
    <t>ME  Bijoliya</t>
  </si>
  <si>
    <t>ME  Bharatpur</t>
  </si>
  <si>
    <t>ME  Bhilwara</t>
  </si>
  <si>
    <t>ME  Bikaner</t>
  </si>
  <si>
    <t>ME  Bundi I</t>
  </si>
  <si>
    <t>ME  Bundi II</t>
  </si>
  <si>
    <t>ME  Chittorgarh</t>
  </si>
  <si>
    <t>ME  Dholpur</t>
  </si>
  <si>
    <t>ME  Jaipur</t>
  </si>
  <si>
    <t>ME  Jalore</t>
  </si>
  <si>
    <t>ME  Jodhpur</t>
  </si>
  <si>
    <t>ME  Karoli</t>
  </si>
  <si>
    <t>ME  Kota</t>
  </si>
  <si>
    <t>ME  Makarana</t>
  </si>
  <si>
    <t>ME  Nagaur</t>
  </si>
  <si>
    <t>ME  Rajsamand I</t>
  </si>
  <si>
    <t>ME  Rajsamand II</t>
  </si>
  <si>
    <t>ME  Ramganj Mandi</t>
  </si>
  <si>
    <t>ME  Sikar</t>
  </si>
  <si>
    <t>ME  Sirohi</t>
  </si>
  <si>
    <t>ME  Sojat City</t>
  </si>
  <si>
    <t>ME  Udaipur</t>
  </si>
  <si>
    <t>Gr.Total</t>
  </si>
  <si>
    <t xml:space="preserve">Districtwise Report (Major Minerals) </t>
  </si>
  <si>
    <t>Ajmer</t>
  </si>
  <si>
    <t xml:space="preserve"> Alwar</t>
  </si>
  <si>
    <t>Banswara</t>
  </si>
  <si>
    <t>Barmer</t>
  </si>
  <si>
    <t>Bharatpur</t>
  </si>
  <si>
    <t>Bhilwara</t>
  </si>
  <si>
    <t>Bikaner</t>
  </si>
  <si>
    <t>Bundi</t>
  </si>
  <si>
    <t>Chittorgarh</t>
  </si>
  <si>
    <t>Dausa</t>
  </si>
  <si>
    <t>Dungarpur</t>
  </si>
  <si>
    <t>Hanumangarh</t>
  </si>
  <si>
    <t>Jaipur</t>
  </si>
  <si>
    <t xml:space="preserve">Mica   </t>
  </si>
  <si>
    <t>Jaisalmer</t>
  </si>
  <si>
    <t>Jalore</t>
  </si>
  <si>
    <t>Jhunjhunu</t>
  </si>
  <si>
    <t>Jodhpur</t>
  </si>
  <si>
    <t xml:space="preserve"> Kota</t>
  </si>
  <si>
    <t>Nagaur</t>
  </si>
  <si>
    <t>Pali</t>
  </si>
  <si>
    <t>Pratapgarh</t>
  </si>
  <si>
    <t>Rajsamand</t>
  </si>
  <si>
    <t xml:space="preserve">Sawai Madhopur </t>
  </si>
  <si>
    <t>Sikar</t>
  </si>
  <si>
    <t>Sirohi</t>
  </si>
  <si>
    <t xml:space="preserve">Tonk </t>
  </si>
  <si>
    <t>Udaipur</t>
  </si>
  <si>
    <t>Mines &amp; Geology Department, Udaipur</t>
  </si>
  <si>
    <t>DISTRICTWISE MAJOR MINERAL STATISTICS</t>
  </si>
  <si>
    <t>District</t>
  </si>
  <si>
    <t>Alwar</t>
  </si>
  <si>
    <t>Jaiselmer</t>
  </si>
  <si>
    <t>Karoli</t>
  </si>
  <si>
    <t>Kota</t>
  </si>
  <si>
    <t xml:space="preserve">Rajsamand </t>
  </si>
  <si>
    <t>Sawai Madhopur</t>
  </si>
  <si>
    <t>Shri Ganganagar</t>
  </si>
  <si>
    <t>Tonk</t>
  </si>
  <si>
    <t xml:space="preserve">Districtwise Report (Minor Minerals) </t>
  </si>
  <si>
    <t xml:space="preserve"> Barmer</t>
  </si>
  <si>
    <t>Baran</t>
  </si>
  <si>
    <t xml:space="preserve">Bundi </t>
  </si>
  <si>
    <t>Churu</t>
  </si>
  <si>
    <t>Dholpur</t>
  </si>
  <si>
    <t>Jhalawar</t>
  </si>
  <si>
    <t xml:space="preserve"> Jodhpur</t>
  </si>
  <si>
    <t>Karauli</t>
  </si>
  <si>
    <t>Sriganganagar</t>
  </si>
  <si>
    <t>DISTRICTWISE MINOR MINERAL STATISTICS</t>
  </si>
  <si>
    <t>Ø-la-</t>
  </si>
  <si>
    <t xml:space="preserve">[kfut fj;k;rksa dk izdkj </t>
  </si>
  <si>
    <r>
      <t xml:space="preserve">vuqlwfpr tkfr     </t>
    </r>
    <r>
      <rPr>
        <b/>
        <sz val="16"/>
        <color indexed="8"/>
        <rFont val="Times New Roman"/>
        <family val="1"/>
      </rPr>
      <t>( S.C. )</t>
    </r>
    <r>
      <rPr>
        <b/>
        <sz val="16"/>
        <color indexed="8"/>
        <rFont val="Kruti Dev 010"/>
      </rPr>
      <t xml:space="preserve">    </t>
    </r>
  </si>
  <si>
    <r>
      <t xml:space="preserve">vuqlwfpr tu tkfr </t>
    </r>
    <r>
      <rPr>
        <b/>
        <sz val="16"/>
        <color indexed="8"/>
        <rFont val="Times New Roman"/>
        <family val="1"/>
      </rPr>
      <t>( S.T. )</t>
    </r>
  </si>
  <si>
    <r>
      <t xml:space="preserve">vU; fiNMk oxZ  </t>
    </r>
    <r>
      <rPr>
        <b/>
        <sz val="16"/>
        <color indexed="8"/>
        <rFont val="Times New Roman"/>
        <family val="1"/>
      </rPr>
      <t xml:space="preserve">(O.B.C) </t>
    </r>
  </si>
  <si>
    <t xml:space="preserve">iz/kku [kfut </t>
  </si>
  <si>
    <t xml:space="preserve">viz/kku [kfut </t>
  </si>
  <si>
    <t>ih- ,y -</t>
  </si>
  <si>
    <t xml:space="preserve">Dokjh ykblsal </t>
  </si>
  <si>
    <t>,l- Vh- ih-</t>
  </si>
  <si>
    <t xml:space="preserve">dqy ;ksx </t>
  </si>
  <si>
    <t>Ø-l-</t>
  </si>
  <si>
    <t>uke dk;kZy; @ o`Rr uke</t>
  </si>
  <si>
    <t>Major Leases</t>
  </si>
  <si>
    <t>Minor Leases</t>
  </si>
  <si>
    <t>Q.L.</t>
  </si>
  <si>
    <t>vtesj o`Rr</t>
  </si>
  <si>
    <t>[k-v- vtesj</t>
  </si>
  <si>
    <t>[k-v- edjkuk</t>
  </si>
  <si>
    <t>[k-v- ukxksj</t>
  </si>
  <si>
    <t>[k-v- C;koj</t>
  </si>
  <si>
    <t>l-[k-v- xksVu</t>
  </si>
  <si>
    <t>l-[k-v- lkoj</t>
  </si>
  <si>
    <t xml:space="preserve"> Hkjriqj o`Rr</t>
  </si>
  <si>
    <t>[k-v- Hkjriqj</t>
  </si>
  <si>
    <t>[k-v- /kkSyiqj</t>
  </si>
  <si>
    <t>[k-v- djksyh</t>
  </si>
  <si>
    <t>l-[k-v- #iokl</t>
  </si>
  <si>
    <t>l-[k-v- lokbZ ek/kksiqj</t>
  </si>
  <si>
    <t>chdkusj o`Rr</t>
  </si>
  <si>
    <t>[k-v- chdkusj</t>
  </si>
  <si>
    <t>[k-v- tSlyesj</t>
  </si>
  <si>
    <t>[k-v- Jhxaxkuxj</t>
  </si>
  <si>
    <t>l-[k-v- pq#</t>
  </si>
  <si>
    <t>l-[k-v- guqekux&lt;+</t>
  </si>
  <si>
    <t>t;iqj o`Rr</t>
  </si>
  <si>
    <t>[k-v- t;iqj</t>
  </si>
  <si>
    <t xml:space="preserve">[k-v- lhdj </t>
  </si>
  <si>
    <t>[k- v- vyoj</t>
  </si>
  <si>
    <t>[k-v- &gt;wa&gt;wuw</t>
  </si>
  <si>
    <t>l-[k-v- nkSlk</t>
  </si>
  <si>
    <t>l-[k-v- uhe dk Fkkuk</t>
  </si>
  <si>
    <t>l-[k-v- dksViqryh</t>
  </si>
  <si>
    <t>l-[k-v- VkSd</t>
  </si>
  <si>
    <t>dksVk o`Rr</t>
  </si>
  <si>
    <t>[k-v- dksVk</t>
  </si>
  <si>
    <t>[k-v- jkexateaMh</t>
  </si>
  <si>
    <t>[k-v- cwUnh  1</t>
  </si>
  <si>
    <t>[k-v- cwUnh  2</t>
  </si>
  <si>
    <t>l-[k-v- &gt;kykokM</t>
  </si>
  <si>
    <t xml:space="preserve">l-[k-v- ckajk </t>
  </si>
  <si>
    <t>tks/kiqj o`Rr</t>
  </si>
  <si>
    <t>[k-v- tks/kiqj</t>
  </si>
  <si>
    <t>[k-v- fljksgh</t>
  </si>
  <si>
    <t>[k-v- ckMesj</t>
  </si>
  <si>
    <t>[k-v- lkstrflaVh</t>
  </si>
  <si>
    <t>[k-v- tkyksj</t>
  </si>
  <si>
    <t>l-[k-v- ckyslj</t>
  </si>
  <si>
    <t>HkhyokMk o`Rr</t>
  </si>
  <si>
    <t>[k-v- HkhyokMk</t>
  </si>
  <si>
    <t>[k-v- fctksfy;k</t>
  </si>
  <si>
    <t>[k-v- fpRrksMx&lt;</t>
  </si>
  <si>
    <t>l-[k-v- fuEckgsMk</t>
  </si>
  <si>
    <t>jktlean o`Rr</t>
  </si>
  <si>
    <t>[k-v- jktlean 1</t>
  </si>
  <si>
    <t>[k-v- jktlean 2</t>
  </si>
  <si>
    <t>[k-v- vkesV</t>
  </si>
  <si>
    <t>mn;iqj o`Rr</t>
  </si>
  <si>
    <t>[k-v- mn;iqj</t>
  </si>
  <si>
    <t>[k-v- izrkix&lt;</t>
  </si>
  <si>
    <t>l-[k-v- _"kHknso</t>
  </si>
  <si>
    <t>l-[k-v- lyqEcj</t>
  </si>
  <si>
    <t>l-[k-v- ckalokMk</t>
  </si>
  <si>
    <t>l-[k-v- Mwaxjiqj</t>
  </si>
  <si>
    <t>Grand Total</t>
  </si>
  <si>
    <t>DISTRICTWISE  MINERAL STATISTICS</t>
  </si>
  <si>
    <t>No. Of Leases</t>
  </si>
  <si>
    <t>Major</t>
  </si>
  <si>
    <t>Minor</t>
  </si>
  <si>
    <t>Major Revenue</t>
  </si>
  <si>
    <t>Minor Revenue</t>
  </si>
  <si>
    <t>Grand  Total</t>
  </si>
  <si>
    <t>ME Churu</t>
  </si>
  <si>
    <t>AME Rupvash</t>
  </si>
  <si>
    <t>AME Sawar</t>
  </si>
  <si>
    <t>AME Churu</t>
  </si>
  <si>
    <t xml:space="preserve">odZ vkMZj </t>
  </si>
  <si>
    <t xml:space="preserve">Mill Stone  </t>
  </si>
  <si>
    <t>(In Hector)</t>
  </si>
  <si>
    <t xml:space="preserve">Lead Zinc </t>
  </si>
  <si>
    <t>Minerals</t>
  </si>
  <si>
    <t>ME Gotan</t>
  </si>
  <si>
    <t xml:space="preserve"> Clay</t>
  </si>
  <si>
    <t>ME Makanra</t>
  </si>
  <si>
    <t>AME Roopwas</t>
  </si>
  <si>
    <t>Silica Send</t>
  </si>
  <si>
    <t>Mitt</t>
  </si>
  <si>
    <t>Bajari</t>
  </si>
  <si>
    <t>Lime Stone</t>
  </si>
  <si>
    <t>Quartz/Felspar /Garnet</t>
  </si>
  <si>
    <t>White Clay</t>
  </si>
  <si>
    <t>AME Kotputali</t>
  </si>
  <si>
    <t>Bauxite</t>
  </si>
  <si>
    <t xml:space="preserve">Limestone </t>
  </si>
  <si>
    <t>Lead Con.</t>
  </si>
  <si>
    <t>Kaolin</t>
  </si>
  <si>
    <t>ME Naguar</t>
  </si>
  <si>
    <t>Phylite-Shist/Patti Katla</t>
  </si>
  <si>
    <t>ME Pratapghar</t>
  </si>
  <si>
    <t>Red Ocher</t>
  </si>
  <si>
    <t>AME Swai Madhopur</t>
  </si>
  <si>
    <t>White Clay/China Clay</t>
  </si>
  <si>
    <t xml:space="preserve">Rajasmand </t>
  </si>
  <si>
    <t xml:space="preserve"> Ajmer</t>
  </si>
  <si>
    <t xml:space="preserve"> Pali</t>
  </si>
  <si>
    <t xml:space="preserve"> Bikaner</t>
  </si>
  <si>
    <t xml:space="preserve"> Dungarpur</t>
  </si>
  <si>
    <t xml:space="preserve"> Udaipur</t>
  </si>
  <si>
    <t>Zinc Con.</t>
  </si>
  <si>
    <t>Lead  Con.</t>
  </si>
  <si>
    <t>Hanumanghar</t>
  </si>
  <si>
    <t>Jhunujhunu</t>
  </si>
  <si>
    <t xml:space="preserve"> Bundi </t>
  </si>
  <si>
    <t xml:space="preserve"> Hanumanghar</t>
  </si>
  <si>
    <t>Chittorghar</t>
  </si>
  <si>
    <t>Jhunjhnu</t>
  </si>
  <si>
    <t>Sawai Madhpur</t>
  </si>
  <si>
    <t>Nagour</t>
  </si>
  <si>
    <t>Partapghar</t>
  </si>
  <si>
    <t>Ochres/Red Ochres</t>
  </si>
  <si>
    <t>Kankar-Bajari</t>
  </si>
  <si>
    <t>Shree Ganganagar</t>
  </si>
  <si>
    <t>Red Ochre/Yellow Ocher</t>
  </si>
  <si>
    <t>Phylite- Shist</t>
  </si>
  <si>
    <t>China Clay/ White Clay</t>
  </si>
  <si>
    <t>Naguar</t>
  </si>
  <si>
    <t>(Lac' Rs.)</t>
  </si>
  <si>
    <t>(Crore' Rs.)</t>
  </si>
  <si>
    <t>(Lac' Tons)</t>
  </si>
  <si>
    <t>( Lac' Tons)</t>
  </si>
  <si>
    <t xml:space="preserve">Districtwise Minerals Report (Major Minerals) </t>
  </si>
  <si>
    <t xml:space="preserve">Districtwise Minerals Report (Minor Minerals) </t>
  </si>
  <si>
    <t>ME Sikr</t>
  </si>
  <si>
    <t>F.Y. : 2016-17</t>
  </si>
  <si>
    <t>YEAR 2016-17</t>
  </si>
  <si>
    <t xml:space="preserve">F.Y. : 2016-17 </t>
  </si>
  <si>
    <t xml:space="preserve">YEAR 2016-17 </t>
  </si>
  <si>
    <t xml:space="preserve">                    YEAR 2016-17                    </t>
  </si>
  <si>
    <t xml:space="preserve">                    YEAR 2016-17                     </t>
  </si>
  <si>
    <t>Financial Year 2016-17</t>
  </si>
  <si>
    <t>Zinc Conce.</t>
  </si>
  <si>
    <t>Lead Conce.</t>
  </si>
  <si>
    <t>Ball Clay/Chaina Clay</t>
  </si>
  <si>
    <t xml:space="preserve">Ball Clay </t>
  </si>
  <si>
    <t>Quartz/Felspar</t>
  </si>
  <si>
    <t>AME Neem ka thana</t>
  </si>
  <si>
    <t>ME Makarana</t>
  </si>
  <si>
    <t>Miss Income</t>
  </si>
  <si>
    <t>AME Roopvash</t>
  </si>
  <si>
    <t>Limestone (Dimensional)</t>
  </si>
  <si>
    <t xml:space="preserve"> Rajsamand </t>
  </si>
  <si>
    <t>Beryl</t>
  </si>
  <si>
    <t>Emeral Crude</t>
  </si>
  <si>
    <t>Emerald Crude</t>
  </si>
  <si>
    <t>Asbestos</t>
  </si>
  <si>
    <t>Epidote</t>
  </si>
  <si>
    <t xml:space="preserve">Lime Stone </t>
  </si>
  <si>
    <t>ME Kotputli</t>
  </si>
  <si>
    <t xml:space="preserve">Ocher </t>
  </si>
  <si>
    <t>Fuller's Earth/ Chikani Mitti/Other Mitti/Kharia Mitti</t>
  </si>
  <si>
    <t>[k-v- vyoj</t>
  </si>
  <si>
    <t xml:space="preserve">o"kZ 2016&amp;17 es fnukad 31-3-2017 dks izHkkoh [kfut fj;k;rksa dk fooj.k  </t>
  </si>
  <si>
    <t xml:space="preserve">fnukad 31-3-2017 dks izHkkoh [kfut fj;k;rksa dh la[;k </t>
  </si>
  <si>
    <t>`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</si>
</sst>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.000"/>
    <numFmt numFmtId="165" formatCode="0.0000"/>
    <numFmt numFmtId="166" formatCode="0.0"/>
    <numFmt numFmtId="167" formatCode="_ * #,##0_ ;_ * \-#,##0_ ;_ * \-??_ ;_ @_ "/>
    <numFmt numFmtId="168" formatCode="dddd&quot;, &quot;mmmm\ dd&quot;, &quot;yyyy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8"/>
      <name val="Times New Roman"/>
      <family val="1"/>
    </font>
    <font>
      <b/>
      <sz val="22"/>
      <name val="Times New Roman"/>
      <family val="1"/>
    </font>
    <font>
      <b/>
      <sz val="2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b/>
      <sz val="18"/>
      <name val="Times New Roman"/>
      <family val="1"/>
    </font>
    <font>
      <sz val="16"/>
      <name val="Monotype Corsiva"/>
      <family val="4"/>
    </font>
    <font>
      <sz val="9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b/>
      <sz val="24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9"/>
      <color indexed="8"/>
      <name val="Kruti Dev 010"/>
    </font>
    <font>
      <b/>
      <sz val="16"/>
      <color indexed="8"/>
      <name val="Kruti Dev 010"/>
    </font>
    <font>
      <b/>
      <sz val="16"/>
      <color indexed="8"/>
      <name val="Times New Roman"/>
      <family val="1"/>
    </font>
    <font>
      <b/>
      <sz val="24"/>
      <color indexed="8"/>
      <name val="Kruti Dev 010"/>
    </font>
    <font>
      <b/>
      <sz val="16"/>
      <color indexed="8"/>
      <name val="Arial"/>
      <family val="2"/>
    </font>
    <font>
      <b/>
      <sz val="24"/>
      <name val="Kruti Dev 010"/>
    </font>
    <font>
      <b/>
      <sz val="24"/>
      <color theme="1"/>
      <name val="Kruti Dev 010"/>
    </font>
    <font>
      <b/>
      <i/>
      <u/>
      <sz val="20"/>
      <color indexed="8"/>
      <name val="Times New Roman"/>
      <family val="1"/>
    </font>
    <font>
      <b/>
      <i/>
      <u/>
      <sz val="22"/>
      <color indexed="8"/>
      <name val="Times New Roman"/>
      <family val="1"/>
    </font>
    <font>
      <sz val="18"/>
      <color theme="1"/>
      <name val="Times New Roman"/>
      <family val="1"/>
    </font>
    <font>
      <b/>
      <sz val="20"/>
      <name val="Kruti Dev 010"/>
    </font>
    <font>
      <b/>
      <sz val="18"/>
      <name val="Kruti Dev 010"/>
    </font>
    <font>
      <sz val="18"/>
      <color theme="1"/>
      <name val="Kruti Dev 010"/>
    </font>
    <font>
      <sz val="18"/>
      <name val="Kruti Dev 010"/>
    </font>
    <font>
      <sz val="20"/>
      <color theme="1"/>
      <name val="Kruti Dev 010"/>
    </font>
    <font>
      <sz val="20"/>
      <name val="Kruti Dev 010"/>
    </font>
    <font>
      <b/>
      <sz val="22"/>
      <color theme="1"/>
      <name val="Kruti Dev 010"/>
    </font>
    <font>
      <b/>
      <sz val="22"/>
      <name val="Kruti Dev 010"/>
    </font>
    <font>
      <sz val="18"/>
      <color theme="1"/>
      <name val="Calibri"/>
      <family val="2"/>
      <scheme val="minor"/>
    </font>
    <font>
      <b/>
      <sz val="11.5"/>
      <name val="Times New Roman"/>
      <family val="1"/>
    </font>
    <font>
      <sz val="11.5"/>
      <name val="Times New Roman"/>
      <family val="1"/>
    </font>
    <font>
      <b/>
      <sz val="8"/>
      <name val="Times New Roman"/>
      <family val="1"/>
    </font>
    <font>
      <sz val="10.5"/>
      <name val="Times New Roman"/>
      <family val="1"/>
    </font>
    <font>
      <b/>
      <sz val="10.5"/>
      <name val="Times New Roman"/>
      <family val="1"/>
    </font>
    <font>
      <sz val="10.5"/>
      <name val="Calibri"/>
      <family val="2"/>
      <scheme val="minor"/>
    </font>
    <font>
      <b/>
      <sz val="13"/>
      <name val="Times New Roman"/>
      <family val="1"/>
    </font>
    <font>
      <b/>
      <sz val="20"/>
      <name val="Segoe UI Symbol"/>
      <family val="2"/>
    </font>
    <font>
      <b/>
      <sz val="25"/>
      <name val="Segoe UI Symbol"/>
      <family val="2"/>
    </font>
    <font>
      <b/>
      <sz val="18"/>
      <name val="Segoe UI Symbol"/>
      <family val="2"/>
    </font>
    <font>
      <b/>
      <sz val="25"/>
      <name val="Times New Roman"/>
      <family val="1"/>
    </font>
    <font>
      <sz val="16"/>
      <color indexed="8"/>
      <name val="Kruti Dev 010"/>
    </font>
    <font>
      <sz val="16"/>
      <color indexed="8"/>
      <name val="Arial"/>
      <family val="2"/>
    </font>
    <font>
      <b/>
      <sz val="18"/>
      <name val="Calibri"/>
      <family val="2"/>
    </font>
    <font>
      <b/>
      <sz val="26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indexed="9"/>
        <bgColor indexed="34"/>
      </patternFill>
    </fill>
    <fill>
      <patternFill patternType="solid">
        <fgColor indexed="46"/>
        <bgColor indexed="2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99FF"/>
        <bgColor indexed="24"/>
      </patternFill>
    </fill>
    <fill>
      <patternFill patternType="solid">
        <fgColor indexed="31"/>
        <bgColor indexed="22"/>
      </patternFill>
    </fill>
    <fill>
      <patternFill patternType="solid">
        <fgColor rgb="FF9999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34998626667073579"/>
        <bgColor indexed="2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1054">
    <xf numFmtId="0" fontId="0" fillId="0" borderId="0" xfId="0"/>
    <xf numFmtId="0" fontId="11" fillId="3" borderId="2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left"/>
    </xf>
    <xf numFmtId="0" fontId="7" fillId="3" borderId="2" xfId="2" applyFont="1" applyFill="1" applyBorder="1" applyAlignment="1">
      <alignment horizontal="right"/>
    </xf>
    <xf numFmtId="2" fontId="7" fillId="3" borderId="2" xfId="2" applyNumberFormat="1" applyFont="1" applyFill="1" applyBorder="1" applyAlignment="1">
      <alignment horizontal="right"/>
    </xf>
    <xf numFmtId="164" fontId="7" fillId="3" borderId="2" xfId="2" applyNumberFormat="1" applyFont="1" applyFill="1" applyBorder="1" applyAlignment="1">
      <alignment horizontal="right"/>
    </xf>
    <xf numFmtId="1" fontId="7" fillId="3" borderId="2" xfId="2" applyNumberFormat="1" applyFont="1" applyFill="1" applyBorder="1" applyAlignment="1">
      <alignment horizontal="right"/>
    </xf>
    <xf numFmtId="2" fontId="12" fillId="0" borderId="5" xfId="2" applyNumberFormat="1" applyFont="1" applyFill="1" applyBorder="1"/>
    <xf numFmtId="0" fontId="11" fillId="0" borderId="5" xfId="2" applyFont="1" applyFill="1" applyBorder="1" applyAlignment="1">
      <alignment horizontal="right"/>
    </xf>
    <xf numFmtId="164" fontId="11" fillId="0" borderId="5" xfId="2" applyNumberFormat="1" applyFont="1" applyFill="1" applyBorder="1" applyAlignment="1">
      <alignment horizontal="right"/>
    </xf>
    <xf numFmtId="1" fontId="11" fillId="0" borderId="5" xfId="2" applyNumberFormat="1" applyFont="1" applyFill="1" applyBorder="1" applyAlignment="1">
      <alignment horizontal="right"/>
    </xf>
    <xf numFmtId="0" fontId="11" fillId="0" borderId="8" xfId="2" applyFont="1" applyFill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right"/>
    </xf>
    <xf numFmtId="1" fontId="11" fillId="0" borderId="0" xfId="2" applyNumberFormat="1" applyFont="1" applyFill="1" applyBorder="1" applyAlignment="1">
      <alignment horizontal="right"/>
    </xf>
    <xf numFmtId="2" fontId="12" fillId="0" borderId="2" xfId="2" applyNumberFormat="1" applyFont="1" applyFill="1" applyBorder="1"/>
    <xf numFmtId="0" fontId="13" fillId="0" borderId="2" xfId="2" applyFont="1" applyFill="1" applyBorder="1" applyAlignment="1">
      <alignment vertical="center" wrapText="1"/>
    </xf>
    <xf numFmtId="2" fontId="12" fillId="0" borderId="0" xfId="2" applyNumberFormat="1" applyFont="1" applyFill="1" applyBorder="1"/>
    <xf numFmtId="0" fontId="12" fillId="0" borderId="2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right"/>
    </xf>
    <xf numFmtId="164" fontId="11" fillId="0" borderId="0" xfId="2" applyNumberFormat="1" applyFont="1" applyAlignment="1">
      <alignment horizontal="right"/>
    </xf>
    <xf numFmtId="1" fontId="11" fillId="0" borderId="0" xfId="2" applyNumberFormat="1" applyFont="1" applyAlignment="1">
      <alignment horizontal="right"/>
    </xf>
    <xf numFmtId="0" fontId="11" fillId="0" borderId="0" xfId="2" applyFont="1" applyFill="1"/>
    <xf numFmtId="164" fontId="11" fillId="0" borderId="7" xfId="2" applyNumberFormat="1" applyFont="1" applyFill="1" applyBorder="1"/>
    <xf numFmtId="0" fontId="15" fillId="0" borderId="0" xfId="0" applyFont="1"/>
    <xf numFmtId="0" fontId="17" fillId="0" borderId="0" xfId="2" applyFont="1" applyFill="1" applyAlignment="1">
      <alignment horizontal="center" vertical="center"/>
    </xf>
    <xf numFmtId="0" fontId="18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1" fontId="7" fillId="3" borderId="2" xfId="2" applyNumberFormat="1" applyFont="1" applyFill="1" applyBorder="1"/>
    <xf numFmtId="164" fontId="7" fillId="3" borderId="2" xfId="2" applyNumberFormat="1" applyFont="1" applyFill="1" applyBorder="1"/>
    <xf numFmtId="0" fontId="7" fillId="3" borderId="2" xfId="2" applyFont="1" applyFill="1" applyBorder="1"/>
    <xf numFmtId="0" fontId="7" fillId="0" borderId="0" xfId="2" applyFont="1" applyFill="1" applyBorder="1"/>
    <xf numFmtId="164" fontId="7" fillId="0" borderId="0" xfId="2" applyNumberFormat="1" applyFont="1" applyFill="1" applyBorder="1"/>
    <xf numFmtId="1" fontId="7" fillId="0" borderId="0" xfId="2" applyNumberFormat="1" applyFont="1" applyFill="1" applyBorder="1"/>
    <xf numFmtId="0" fontId="11" fillId="0" borderId="8" xfId="2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center"/>
    </xf>
    <xf numFmtId="0" fontId="11" fillId="0" borderId="0" xfId="2" applyFont="1" applyFill="1" applyAlignment="1">
      <alignment horizontal="center" vertical="center"/>
    </xf>
    <xf numFmtId="0" fontId="12" fillId="0" borderId="0" xfId="2" applyFont="1" applyFill="1" applyBorder="1"/>
    <xf numFmtId="164" fontId="12" fillId="0" borderId="0" xfId="2" applyNumberFormat="1" applyFont="1" applyFill="1" applyBorder="1"/>
    <xf numFmtId="1" fontId="12" fillId="0" borderId="0" xfId="2" applyNumberFormat="1" applyFont="1" applyFill="1" applyBorder="1"/>
    <xf numFmtId="0" fontId="11" fillId="0" borderId="2" xfId="0" applyFont="1" applyBorder="1" applyAlignment="1">
      <alignment horizontal="right" vertical="center" wrapText="1"/>
    </xf>
    <xf numFmtId="2" fontId="7" fillId="3" borderId="2" xfId="2" applyNumberFormat="1" applyFont="1" applyFill="1" applyBorder="1"/>
    <xf numFmtId="0" fontId="19" fillId="0" borderId="7" xfId="2" applyFont="1" applyFill="1" applyBorder="1" applyAlignment="1">
      <alignment horizontal="center"/>
    </xf>
    <xf numFmtId="0" fontId="18" fillId="0" borderId="0" xfId="2" applyFont="1" applyFill="1" applyBorder="1"/>
    <xf numFmtId="0" fontId="20" fillId="0" borderId="0" xfId="2" applyFont="1" applyFill="1" applyBorder="1"/>
    <xf numFmtId="2" fontId="7" fillId="3" borderId="8" xfId="2" applyNumberFormat="1" applyFont="1" applyFill="1" applyBorder="1" applyAlignment="1">
      <alignment horizontal="center" vertical="center"/>
    </xf>
    <xf numFmtId="1" fontId="7" fillId="3" borderId="8" xfId="2" applyNumberFormat="1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  <xf numFmtId="2" fontId="11" fillId="3" borderId="8" xfId="2" applyNumberFormat="1" applyFont="1" applyFill="1" applyBorder="1" applyAlignment="1">
      <alignment horizontal="center" vertical="center"/>
    </xf>
    <xf numFmtId="1" fontId="11" fillId="3" borderId="8" xfId="2" applyNumberFormat="1" applyFont="1" applyFill="1" applyBorder="1" applyAlignment="1">
      <alignment horizontal="center" vertical="center"/>
    </xf>
    <xf numFmtId="0" fontId="11" fillId="3" borderId="11" xfId="2" applyFont="1" applyFill="1" applyBorder="1" applyAlignment="1">
      <alignment horizontal="center" vertical="center"/>
    </xf>
    <xf numFmtId="0" fontId="11" fillId="3" borderId="8" xfId="2" applyFont="1" applyFill="1" applyBorder="1" applyAlignment="1">
      <alignment horizontal="center" vertical="center"/>
    </xf>
    <xf numFmtId="2" fontId="11" fillId="3" borderId="11" xfId="2" applyNumberFormat="1" applyFont="1" applyFill="1" applyBorder="1" applyAlignment="1">
      <alignment horizontal="center" vertical="center"/>
    </xf>
    <xf numFmtId="1" fontId="11" fillId="3" borderId="11" xfId="2" applyNumberFormat="1" applyFont="1" applyFill="1" applyBorder="1" applyAlignment="1">
      <alignment horizontal="center" vertical="center"/>
    </xf>
    <xf numFmtId="2" fontId="7" fillId="3" borderId="11" xfId="2" applyNumberFormat="1" applyFont="1" applyFill="1" applyBorder="1" applyAlignment="1">
      <alignment horizontal="center" vertical="center"/>
    </xf>
    <xf numFmtId="1" fontId="7" fillId="3" borderId="11" xfId="2" applyNumberFormat="1" applyFont="1" applyFill="1" applyBorder="1" applyAlignment="1">
      <alignment horizontal="center" vertical="center"/>
    </xf>
    <xf numFmtId="2" fontId="11" fillId="3" borderId="2" xfId="2" applyNumberFormat="1" applyFont="1" applyFill="1" applyBorder="1" applyAlignment="1">
      <alignment horizontal="center" vertical="center"/>
    </xf>
    <xf numFmtId="1" fontId="11" fillId="3" borderId="2" xfId="2" applyNumberFormat="1" applyFont="1" applyFill="1" applyBorder="1" applyAlignment="1">
      <alignment horizontal="center" vertical="center"/>
    </xf>
    <xf numFmtId="2" fontId="13" fillId="0" borderId="0" xfId="2" applyNumberFormat="1" applyFont="1" applyFill="1"/>
    <xf numFmtId="0" fontId="8" fillId="0" borderId="8" xfId="2" applyFont="1" applyFill="1" applyBorder="1" applyAlignment="1">
      <alignment vertical="center"/>
    </xf>
    <xf numFmtId="0" fontId="11" fillId="3" borderId="12" xfId="2" applyFont="1" applyFill="1" applyBorder="1" applyAlignment="1">
      <alignment horizontal="center" vertical="center"/>
    </xf>
    <xf numFmtId="0" fontId="13" fillId="0" borderId="0" xfId="2" applyFont="1" applyFill="1" applyBorder="1"/>
    <xf numFmtId="0" fontId="18" fillId="0" borderId="0" xfId="2" applyFont="1" applyFill="1"/>
    <xf numFmtId="0" fontId="13" fillId="0" borderId="0" xfId="2" applyFont="1" applyFill="1"/>
    <xf numFmtId="1" fontId="8" fillId="3" borderId="8" xfId="2" applyNumberFormat="1" applyFont="1" applyFill="1" applyBorder="1" applyAlignment="1">
      <alignment horizontal="center" vertical="center"/>
    </xf>
    <xf numFmtId="0" fontId="11" fillId="0" borderId="0" xfId="2" applyFont="1" applyFill="1" applyBorder="1"/>
    <xf numFmtId="0" fontId="13" fillId="0" borderId="0" xfId="2" applyFont="1" applyFill="1" applyAlignment="1">
      <alignment horizontal="right"/>
    </xf>
    <xf numFmtId="164" fontId="12" fillId="0" borderId="0" xfId="2" applyNumberFormat="1" applyFont="1" applyFill="1" applyBorder="1" applyAlignment="1">
      <alignment horizontal="right" vertical="center"/>
    </xf>
    <xf numFmtId="1" fontId="12" fillId="0" borderId="0" xfId="2" applyNumberFormat="1" applyFont="1" applyFill="1" applyBorder="1" applyAlignment="1">
      <alignment horizontal="right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29" fillId="3" borderId="2" xfId="0" applyFont="1" applyFill="1" applyBorder="1" applyAlignment="1">
      <alignment horizontal="center"/>
    </xf>
    <xf numFmtId="0" fontId="30" fillId="3" borderId="2" xfId="0" applyFont="1" applyFill="1" applyBorder="1" applyAlignment="1">
      <alignment horizontal="center" vertical="center"/>
    </xf>
    <xf numFmtId="0" fontId="31" fillId="0" borderId="3" xfId="3" applyFont="1" applyFill="1" applyBorder="1"/>
    <xf numFmtId="0" fontId="32" fillId="0" borderId="2" xfId="0" applyFont="1" applyBorder="1"/>
    <xf numFmtId="0" fontId="35" fillId="0" borderId="2" xfId="0" applyFont="1" applyBorder="1" applyAlignment="1">
      <alignment horizontal="center"/>
    </xf>
    <xf numFmtId="0" fontId="19" fillId="0" borderId="2" xfId="3" applyFont="1" applyBorder="1" applyAlignment="1">
      <alignment horizontal="center"/>
    </xf>
    <xf numFmtId="0" fontId="19" fillId="0" borderId="2" xfId="3" applyFont="1" applyFill="1" applyBorder="1" applyAlignment="1">
      <alignment horizontal="center"/>
    </xf>
    <xf numFmtId="0" fontId="16" fillId="3" borderId="2" xfId="3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19" fillId="0" borderId="2" xfId="3" applyFont="1" applyFill="1" applyBorder="1" applyAlignment="1">
      <alignment horizontal="center" vertical="center"/>
    </xf>
    <xf numFmtId="0" fontId="19" fillId="0" borderId="2" xfId="3" applyFont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37" fillId="0" borderId="3" xfId="3" applyFont="1" applyFill="1" applyBorder="1"/>
    <xf numFmtId="0" fontId="36" fillId="0" borderId="3" xfId="3" applyFont="1" applyFill="1" applyBorder="1"/>
    <xf numFmtId="0" fontId="38" fillId="0" borderId="2" xfId="0" applyFont="1" applyBorder="1"/>
    <xf numFmtId="0" fontId="39" fillId="0" borderId="2" xfId="3" applyFont="1" applyFill="1" applyBorder="1"/>
    <xf numFmtId="0" fontId="37" fillId="0" borderId="2" xfId="3" applyFont="1" applyFill="1" applyBorder="1"/>
    <xf numFmtId="0" fontId="37" fillId="0" borderId="0" xfId="3" applyFont="1" applyFill="1" applyBorder="1"/>
    <xf numFmtId="0" fontId="39" fillId="0" borderId="6" xfId="3" applyFont="1" applyFill="1" applyBorder="1"/>
    <xf numFmtId="0" fontId="38" fillId="0" borderId="0" xfId="0" applyFont="1"/>
    <xf numFmtId="0" fontId="40" fillId="0" borderId="2" xfId="0" applyFont="1" applyBorder="1"/>
    <xf numFmtId="0" fontId="41" fillId="0" borderId="2" xfId="3" applyFont="1" applyFill="1" applyBorder="1"/>
    <xf numFmtId="0" fontId="36" fillId="0" borderId="2" xfId="3" applyFont="1" applyFill="1" applyBorder="1"/>
    <xf numFmtId="0" fontId="36" fillId="0" borderId="0" xfId="3" applyFont="1" applyFill="1" applyBorder="1"/>
    <xf numFmtId="0" fontId="41" fillId="0" borderId="6" xfId="3" applyFont="1" applyFill="1" applyBorder="1"/>
    <xf numFmtId="0" fontId="40" fillId="0" borderId="0" xfId="0" applyFont="1"/>
    <xf numFmtId="0" fontId="42" fillId="0" borderId="2" xfId="0" applyFont="1" applyBorder="1"/>
    <xf numFmtId="0" fontId="43" fillId="0" borderId="3" xfId="3" applyFont="1" applyFill="1" applyBorder="1"/>
    <xf numFmtId="0" fontId="43" fillId="0" borderId="2" xfId="3" applyFont="1" applyFill="1" applyBorder="1"/>
    <xf numFmtId="0" fontId="35" fillId="0" borderId="2" xfId="0" applyFont="1" applyBorder="1" applyAlignment="1">
      <alignment horizontal="right"/>
    </xf>
    <xf numFmtId="0" fontId="16" fillId="3" borderId="2" xfId="3" applyFont="1" applyFill="1" applyBorder="1" applyAlignment="1">
      <alignment horizontal="right" vertical="center"/>
    </xf>
    <xf numFmtId="0" fontId="35" fillId="0" borderId="0" xfId="0" applyFont="1" applyAlignment="1">
      <alignment horizontal="right"/>
    </xf>
    <xf numFmtId="0" fontId="19" fillId="0" borderId="2" xfId="3" applyFont="1" applyFill="1" applyBorder="1" applyAlignment="1">
      <alignment horizontal="right" vertical="center"/>
    </xf>
    <xf numFmtId="0" fontId="19" fillId="0" borderId="2" xfId="3" applyFont="1" applyBorder="1" applyAlignment="1">
      <alignment horizontal="right" vertical="center"/>
    </xf>
    <xf numFmtId="0" fontId="16" fillId="3" borderId="2" xfId="0" applyFont="1" applyFill="1" applyBorder="1" applyAlignment="1">
      <alignment horizontal="right" vertical="center"/>
    </xf>
    <xf numFmtId="0" fontId="44" fillId="0" borderId="0" xfId="0" applyFont="1"/>
    <xf numFmtId="0" fontId="11" fillId="0" borderId="3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1" fontId="11" fillId="0" borderId="12" xfId="2" applyNumberFormat="1" applyFont="1" applyFill="1" applyBorder="1" applyAlignment="1">
      <alignment vertical="center"/>
    </xf>
    <xf numFmtId="0" fontId="8" fillId="0" borderId="8" xfId="2" applyFont="1" applyFill="1" applyBorder="1" applyAlignment="1">
      <alignment horizontal="right"/>
    </xf>
    <xf numFmtId="0" fontId="8" fillId="0" borderId="8" xfId="2" applyFont="1" applyFill="1" applyBorder="1"/>
    <xf numFmtId="0" fontId="8" fillId="0" borderId="8" xfId="2" applyFont="1" applyFill="1" applyBorder="1" applyAlignment="1">
      <alignment horizontal="right" vertical="top" wrapText="1"/>
    </xf>
    <xf numFmtId="0" fontId="11" fillId="0" borderId="0" xfId="0" applyFont="1"/>
    <xf numFmtId="0" fontId="25" fillId="0" borderId="2" xfId="0" applyFont="1" applyBorder="1"/>
    <xf numFmtId="1" fontId="25" fillId="0" borderId="2" xfId="0" applyNumberFormat="1" applyFont="1" applyBorder="1"/>
    <xf numFmtId="0" fontId="25" fillId="0" borderId="0" xfId="0" applyFont="1"/>
    <xf numFmtId="0" fontId="20" fillId="0" borderId="0" xfId="2" applyFont="1" applyFill="1" applyAlignment="1">
      <alignment horizontal="center" vertical="center"/>
    </xf>
    <xf numFmtId="2" fontId="20" fillId="0" borderId="0" xfId="2" applyNumberFormat="1" applyFont="1" applyFill="1" applyAlignment="1">
      <alignment horizontal="center" vertical="center"/>
    </xf>
    <xf numFmtId="1" fontId="20" fillId="0" borderId="0" xfId="2" applyNumberFormat="1" applyFont="1" applyFill="1" applyAlignment="1">
      <alignment horizontal="center" vertical="center"/>
    </xf>
    <xf numFmtId="2" fontId="13" fillId="0" borderId="0" xfId="2" applyNumberFormat="1" applyFont="1" applyFill="1" applyBorder="1"/>
    <xf numFmtId="1" fontId="13" fillId="0" borderId="0" xfId="2" applyNumberFormat="1" applyFont="1" applyFill="1" applyBorder="1"/>
    <xf numFmtId="1" fontId="13" fillId="0" borderId="0" xfId="2" applyNumberFormat="1" applyFont="1" applyFill="1"/>
    <xf numFmtId="0" fontId="45" fillId="3" borderId="2" xfId="2" applyFont="1" applyFill="1" applyBorder="1" applyAlignment="1">
      <alignment horizontal="center" vertical="center"/>
    </xf>
    <xf numFmtId="0" fontId="46" fillId="3" borderId="2" xfId="2" applyFont="1" applyFill="1" applyBorder="1" applyAlignment="1">
      <alignment horizontal="center" vertical="center"/>
    </xf>
    <xf numFmtId="0" fontId="8" fillId="0" borderId="2" xfId="2" applyFont="1" applyFill="1" applyBorder="1"/>
    <xf numFmtId="0" fontId="20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164" fontId="20" fillId="0" borderId="0" xfId="2" applyNumberFormat="1" applyFont="1" applyFill="1" applyBorder="1" applyAlignment="1">
      <alignment horizontal="center" vertical="center"/>
    </xf>
    <xf numFmtId="0" fontId="8" fillId="0" borderId="5" xfId="2" applyFont="1" applyFill="1" applyBorder="1"/>
    <xf numFmtId="0" fontId="8" fillId="0" borderId="0" xfId="2" applyFont="1" applyFill="1" applyBorder="1"/>
    <xf numFmtId="0" fontId="8" fillId="0" borderId="2" xfId="2" applyFont="1" applyFill="1" applyBorder="1" applyAlignment="1">
      <alignment horizontal="right" vertical="center"/>
    </xf>
    <xf numFmtId="0" fontId="8" fillId="0" borderId="0" xfId="2" applyFont="1"/>
    <xf numFmtId="0" fontId="8" fillId="0" borderId="0" xfId="2" applyFont="1" applyFill="1" applyAlignment="1">
      <alignment horizontal="right"/>
    </xf>
    <xf numFmtId="164" fontId="13" fillId="0" borderId="0" xfId="2" applyNumberFormat="1" applyFont="1" applyFill="1"/>
    <xf numFmtId="1" fontId="46" fillId="3" borderId="8" xfId="2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right"/>
    </xf>
    <xf numFmtId="0" fontId="8" fillId="0" borderId="12" xfId="2" applyFont="1" applyFill="1" applyBorder="1" applyAlignment="1">
      <alignment horizontal="right"/>
    </xf>
    <xf numFmtId="0" fontId="8" fillId="0" borderId="11" xfId="2" applyFont="1" applyFill="1" applyBorder="1" applyAlignment="1">
      <alignment horizontal="right"/>
    </xf>
    <xf numFmtId="0" fontId="8" fillId="0" borderId="8" xfId="2" applyFont="1" applyFill="1" applyBorder="1" applyAlignment="1">
      <alignment horizontal="right" vertical="center"/>
    </xf>
    <xf numFmtId="0" fontId="8" fillId="0" borderId="0" xfId="2" applyFont="1" applyFill="1"/>
    <xf numFmtId="0" fontId="8" fillId="0" borderId="11" xfId="2" applyFont="1" applyFill="1" applyBorder="1" applyAlignment="1">
      <alignment horizontal="right" vertical="center"/>
    </xf>
    <xf numFmtId="0" fontId="8" fillId="0" borderId="8" xfId="2" applyFont="1" applyFill="1" applyBorder="1" applyAlignment="1">
      <alignment horizontal="right" vertical="center" wrapText="1"/>
    </xf>
    <xf numFmtId="0" fontId="11" fillId="0" borderId="0" xfId="0" applyFont="1" applyBorder="1"/>
    <xf numFmtId="0" fontId="8" fillId="0" borderId="2" xfId="2" applyFont="1" applyFill="1" applyBorder="1" applyAlignment="1">
      <alignment horizontal="right" vertical="top" wrapText="1"/>
    </xf>
    <xf numFmtId="0" fontId="24" fillId="0" borderId="0" xfId="0" applyFont="1" applyBorder="1" applyAlignment="1">
      <alignment horizontal="center"/>
    </xf>
    <xf numFmtId="0" fontId="25" fillId="3" borderId="2" xfId="0" applyFont="1" applyFill="1" applyBorder="1"/>
    <xf numFmtId="0" fontId="45" fillId="3" borderId="8" xfId="2" applyFont="1" applyFill="1" applyBorder="1" applyAlignment="1">
      <alignment horizontal="center" wrapText="1"/>
    </xf>
    <xf numFmtId="164" fontId="45" fillId="3" borderId="8" xfId="2" applyNumberFormat="1" applyFont="1" applyFill="1" applyBorder="1" applyAlignment="1">
      <alignment horizontal="center" wrapText="1"/>
    </xf>
    <xf numFmtId="1" fontId="45" fillId="3" borderId="8" xfId="2" applyNumberFormat="1" applyFont="1" applyFill="1" applyBorder="1" applyAlignment="1">
      <alignment horizontal="center" wrapText="1"/>
    </xf>
    <xf numFmtId="0" fontId="45" fillId="3" borderId="8" xfId="2" applyFont="1" applyFill="1" applyBorder="1" applyAlignment="1">
      <alignment horizontal="center"/>
    </xf>
    <xf numFmtId="0" fontId="46" fillId="3" borderId="8" xfId="2" applyFont="1" applyFill="1" applyBorder="1" applyAlignment="1">
      <alignment horizontal="center" wrapText="1"/>
    </xf>
    <xf numFmtId="164" fontId="46" fillId="3" borderId="8" xfId="2" applyNumberFormat="1" applyFont="1" applyFill="1" applyBorder="1" applyAlignment="1">
      <alignment horizontal="center"/>
    </xf>
    <xf numFmtId="1" fontId="46" fillId="3" borderId="8" xfId="2" applyNumberFormat="1" applyFont="1" applyFill="1" applyBorder="1" applyAlignment="1">
      <alignment horizontal="center"/>
    </xf>
    <xf numFmtId="0" fontId="46" fillId="3" borderId="8" xfId="2" applyFont="1" applyFill="1" applyBorder="1" applyAlignment="1">
      <alignment horizontal="center"/>
    </xf>
    <xf numFmtId="1" fontId="35" fillId="0" borderId="2" xfId="0" applyNumberFormat="1" applyFont="1" applyBorder="1" applyAlignment="1">
      <alignment horizontal="right"/>
    </xf>
    <xf numFmtId="1" fontId="19" fillId="0" borderId="2" xfId="3" applyNumberFormat="1" applyFont="1" applyFill="1" applyBorder="1" applyAlignment="1">
      <alignment horizontal="right"/>
    </xf>
    <xf numFmtId="0" fontId="24" fillId="3" borderId="2" xfId="0" applyFont="1" applyFill="1" applyBorder="1"/>
    <xf numFmtId="1" fontId="19" fillId="0" borderId="2" xfId="3" applyNumberFormat="1" applyFont="1" applyFill="1" applyBorder="1" applyAlignment="1">
      <alignment horizontal="right" vertical="center"/>
    </xf>
    <xf numFmtId="0" fontId="14" fillId="5" borderId="0" xfId="2" applyFont="1" applyFill="1" applyBorder="1" applyAlignment="1">
      <alignment horizontal="center"/>
    </xf>
    <xf numFmtId="0" fontId="7" fillId="5" borderId="0" xfId="2" applyFont="1" applyFill="1" applyBorder="1" applyAlignment="1">
      <alignment horizontal="right"/>
    </xf>
    <xf numFmtId="2" fontId="7" fillId="5" borderId="0" xfId="2" applyNumberFormat="1" applyFont="1" applyFill="1" applyBorder="1" applyAlignment="1">
      <alignment horizontal="right"/>
    </xf>
    <xf numFmtId="166" fontId="7" fillId="5" borderId="0" xfId="2" applyNumberFormat="1" applyFont="1" applyFill="1" applyBorder="1" applyAlignment="1">
      <alignment horizontal="right"/>
    </xf>
    <xf numFmtId="1" fontId="7" fillId="5" borderId="0" xfId="2" applyNumberFormat="1" applyFont="1" applyFill="1" applyBorder="1" applyAlignment="1">
      <alignment horizontal="right"/>
    </xf>
    <xf numFmtId="1" fontId="13" fillId="5" borderId="2" xfId="2" applyNumberFormat="1" applyFont="1" applyFill="1" applyBorder="1" applyAlignment="1">
      <alignment horizontal="right" vertical="center"/>
    </xf>
    <xf numFmtId="2" fontId="13" fillId="5" borderId="2" xfId="2" applyNumberFormat="1" applyFont="1" applyFill="1" applyBorder="1" applyAlignment="1">
      <alignment horizontal="right" vertical="center"/>
    </xf>
    <xf numFmtId="0" fontId="46" fillId="3" borderId="1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vertical="center"/>
    </xf>
    <xf numFmtId="0" fontId="48" fillId="0" borderId="2" xfId="2" applyFont="1" applyFill="1" applyBorder="1"/>
    <xf numFmtId="0" fontId="49" fillId="0" borderId="2" xfId="2" applyFont="1" applyFill="1" applyBorder="1"/>
    <xf numFmtId="164" fontId="49" fillId="0" borderId="2" xfId="2" applyNumberFormat="1" applyFont="1" applyFill="1" applyBorder="1"/>
    <xf numFmtId="0" fontId="49" fillId="0" borderId="2" xfId="2" applyFont="1" applyFill="1" applyBorder="1" applyAlignment="1">
      <alignment vertical="center"/>
    </xf>
    <xf numFmtId="0" fontId="48" fillId="0" borderId="2" xfId="2" applyFont="1" applyFill="1" applyBorder="1" applyAlignment="1"/>
    <xf numFmtId="0" fontId="48" fillId="0" borderId="8" xfId="2" applyFont="1" applyFill="1" applyBorder="1" applyAlignment="1">
      <alignment horizontal="right"/>
    </xf>
    <xf numFmtId="1" fontId="48" fillId="0" borderId="8" xfId="2" applyNumberFormat="1" applyFont="1" applyFill="1" applyBorder="1" applyAlignment="1">
      <alignment horizontal="right"/>
    </xf>
    <xf numFmtId="1" fontId="48" fillId="0" borderId="8" xfId="2" applyNumberFormat="1" applyFont="1" applyFill="1" applyBorder="1"/>
    <xf numFmtId="0" fontId="48" fillId="0" borderId="8" xfId="2" applyFont="1" applyFill="1" applyBorder="1"/>
    <xf numFmtId="1" fontId="48" fillId="0" borderId="2" xfId="2" applyNumberFormat="1" applyFont="1" applyFill="1" applyBorder="1"/>
    <xf numFmtId="1" fontId="48" fillId="0" borderId="2" xfId="2" applyNumberFormat="1" applyFont="1" applyFill="1" applyBorder="1" applyAlignment="1">
      <alignment horizontal="right"/>
    </xf>
    <xf numFmtId="0" fontId="48" fillId="0" borderId="2" xfId="2" applyFont="1" applyFill="1" applyBorder="1" applyAlignment="1">
      <alignment horizontal="right"/>
    </xf>
    <xf numFmtId="2" fontId="49" fillId="0" borderId="2" xfId="2" applyNumberFormat="1" applyFont="1" applyFill="1" applyBorder="1"/>
    <xf numFmtId="0" fontId="48" fillId="0" borderId="8" xfId="2" applyFont="1" applyFill="1" applyBorder="1" applyAlignment="1">
      <alignment vertical="center"/>
    </xf>
    <xf numFmtId="1" fontId="48" fillId="0" borderId="2" xfId="2" applyNumberFormat="1" applyFont="1" applyFill="1" applyBorder="1" applyAlignment="1">
      <alignment horizontal="right" vertical="center"/>
    </xf>
    <xf numFmtId="1" fontId="48" fillId="0" borderId="2" xfId="0" applyNumberFormat="1" applyFont="1" applyBorder="1" applyAlignment="1">
      <alignment horizontal="right"/>
    </xf>
    <xf numFmtId="1" fontId="48" fillId="9" borderId="2" xfId="2" applyNumberFormat="1" applyFont="1" applyFill="1" applyBorder="1"/>
    <xf numFmtId="0" fontId="48" fillId="0" borderId="3" xfId="2" applyFont="1" applyFill="1" applyBorder="1" applyAlignment="1">
      <alignment horizontal="right" vertical="center" wrapText="1"/>
    </xf>
    <xf numFmtId="0" fontId="48" fillId="0" borderId="13" xfId="2" applyFont="1" applyFill="1" applyBorder="1"/>
    <xf numFmtId="0" fontId="48" fillId="0" borderId="2" xfId="2" applyFont="1" applyFill="1" applyBorder="1" applyAlignment="1">
      <alignment vertical="center"/>
    </xf>
    <xf numFmtId="0" fontId="48" fillId="0" borderId="2" xfId="2" applyFont="1" applyFill="1" applyBorder="1" applyAlignment="1">
      <alignment horizontal="right" vertical="center"/>
    </xf>
    <xf numFmtId="1" fontId="48" fillId="0" borderId="2" xfId="2" applyNumberFormat="1" applyFont="1" applyFill="1" applyBorder="1" applyAlignment="1">
      <alignment vertical="center"/>
    </xf>
    <xf numFmtId="1" fontId="48" fillId="0" borderId="8" xfId="2" applyNumberFormat="1" applyFont="1" applyFill="1" applyBorder="1" applyAlignment="1">
      <alignment vertical="center"/>
    </xf>
    <xf numFmtId="1" fontId="48" fillId="11" borderId="2" xfId="2" applyNumberFormat="1" applyFont="1" applyFill="1" applyBorder="1"/>
    <xf numFmtId="0" fontId="8" fillId="5" borderId="2" xfId="2" applyFont="1" applyFill="1" applyBorder="1" applyAlignment="1">
      <alignment horizontal="right" vertical="center"/>
    </xf>
    <xf numFmtId="0" fontId="8" fillId="0" borderId="16" xfId="2" applyFont="1" applyFill="1" applyBorder="1" applyAlignment="1">
      <alignment horizontal="right"/>
    </xf>
    <xf numFmtId="0" fontId="8" fillId="0" borderId="2" xfId="2" applyFont="1" applyFill="1" applyBorder="1" applyAlignment="1"/>
    <xf numFmtId="164" fontId="12" fillId="0" borderId="2" xfId="2" applyNumberFormat="1" applyFont="1" applyFill="1" applyBorder="1"/>
    <xf numFmtId="1" fontId="8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right" vertical="top" wrapText="1"/>
    </xf>
    <xf numFmtId="164" fontId="12" fillId="0" borderId="2" xfId="2" applyNumberFormat="1" applyFont="1" applyFill="1" applyBorder="1" applyAlignment="1">
      <alignment horizontal="left" vertical="center"/>
    </xf>
    <xf numFmtId="0" fontId="12" fillId="0" borderId="2" xfId="2" applyFont="1" applyFill="1" applyBorder="1"/>
    <xf numFmtId="0" fontId="8" fillId="0" borderId="2" xfId="0" applyFont="1" applyBorder="1" applyAlignment="1">
      <alignment wrapText="1"/>
    </xf>
    <xf numFmtId="0" fontId="12" fillId="0" borderId="0" xfId="2" applyFont="1" applyFill="1" applyBorder="1" applyAlignment="1">
      <alignment vertical="center" wrapText="1"/>
    </xf>
    <xf numFmtId="0" fontId="8" fillId="0" borderId="11" xfId="2" applyFont="1" applyFill="1" applyBorder="1" applyAlignment="1">
      <alignment horizontal="right" vertical="top" wrapText="1"/>
    </xf>
    <xf numFmtId="0" fontId="8" fillId="0" borderId="2" xfId="2" applyFont="1" applyFill="1" applyBorder="1" applyAlignment="1">
      <alignment vertical="center" wrapText="1"/>
    </xf>
    <xf numFmtId="0" fontId="8" fillId="0" borderId="2" xfId="0" applyFont="1" applyBorder="1" applyAlignment="1">
      <alignment horizontal="right" vertical="center"/>
    </xf>
    <xf numFmtId="0" fontId="8" fillId="0" borderId="8" xfId="0" applyNumberFormat="1" applyFont="1" applyFill="1" applyBorder="1" applyAlignment="1">
      <alignment horizontal="right" vertical="center" wrapText="1"/>
    </xf>
    <xf numFmtId="0" fontId="8" fillId="0" borderId="8" xfId="2" applyFont="1" applyFill="1" applyBorder="1" applyAlignment="1"/>
    <xf numFmtId="0" fontId="12" fillId="0" borderId="10" xfId="2" applyFont="1" applyFill="1" applyBorder="1"/>
    <xf numFmtId="0" fontId="8" fillId="0" borderId="2" xfId="2" applyFont="1" applyFill="1" applyBorder="1" applyAlignment="1">
      <alignment vertical="top" wrapText="1"/>
    </xf>
    <xf numFmtId="0" fontId="8" fillId="0" borderId="8" xfId="0" applyNumberFormat="1" applyFont="1" applyBorder="1" applyAlignment="1">
      <alignment horizontal="right" vertical="center" wrapText="1"/>
    </xf>
    <xf numFmtId="0" fontId="8" fillId="0" borderId="2" xfId="0" applyFont="1" applyBorder="1"/>
    <xf numFmtId="0" fontId="8" fillId="0" borderId="2" xfId="0" applyFont="1" applyBorder="1" applyAlignment="1">
      <alignment vertical="top" wrapText="1"/>
    </xf>
    <xf numFmtId="0" fontId="8" fillId="0" borderId="11" xfId="2" applyFont="1" applyFill="1" applyBorder="1" applyAlignment="1">
      <alignment vertical="center"/>
    </xf>
    <xf numFmtId="0" fontId="8" fillId="0" borderId="2" xfId="0" applyFont="1" applyBorder="1" applyAlignment="1">
      <alignment horizontal="right" vertical="center" wrapText="1"/>
    </xf>
    <xf numFmtId="0" fontId="8" fillId="0" borderId="12" xfId="2" applyFont="1" applyFill="1" applyBorder="1"/>
    <xf numFmtId="0" fontId="8" fillId="0" borderId="12" xfId="2" applyFont="1" applyFill="1" applyBorder="1" applyAlignment="1">
      <alignment horizontal="right" vertical="center"/>
    </xf>
    <xf numFmtId="0" fontId="8" fillId="0" borderId="8" xfId="0" applyFont="1" applyBorder="1" applyAlignment="1">
      <alignment horizontal="right" vertical="center" wrapText="1"/>
    </xf>
    <xf numFmtId="0" fontId="8" fillId="0" borderId="2" xfId="0" quotePrefix="1" applyFont="1" applyBorder="1" applyAlignment="1">
      <alignment horizontal="right" vertical="top" wrapText="1"/>
    </xf>
    <xf numFmtId="0" fontId="8" fillId="0" borderId="11" xfId="2" applyFont="1" applyFill="1" applyBorder="1"/>
    <xf numFmtId="0" fontId="8" fillId="0" borderId="12" xfId="0" applyFont="1" applyBorder="1" applyAlignment="1">
      <alignment horizontal="right" vertical="center" wrapText="1"/>
    </xf>
    <xf numFmtId="0" fontId="8" fillId="5" borderId="3" xfId="2" applyFont="1" applyFill="1" applyBorder="1" applyAlignment="1">
      <alignment horizontal="right" vertical="center" wrapText="1"/>
    </xf>
    <xf numFmtId="0" fontId="12" fillId="5" borderId="3" xfId="2" applyFont="1" applyFill="1" applyBorder="1" applyAlignment="1">
      <alignment horizontal="left" vertical="center"/>
    </xf>
    <xf numFmtId="0" fontId="12" fillId="0" borderId="3" xfId="2" applyFont="1" applyFill="1" applyBorder="1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0" fontId="12" fillId="0" borderId="2" xfId="2" applyFont="1" applyFill="1" applyBorder="1" applyAlignment="1">
      <alignment vertical="center"/>
    </xf>
    <xf numFmtId="1" fontId="8" fillId="0" borderId="8" xfId="2" applyNumberFormat="1" applyFont="1" applyFill="1" applyBorder="1"/>
    <xf numFmtId="1" fontId="8" fillId="0" borderId="8" xfId="2" applyNumberFormat="1" applyFont="1" applyFill="1" applyBorder="1" applyAlignment="1">
      <alignment horizontal="right" vertical="center"/>
    </xf>
    <xf numFmtId="1" fontId="8" fillId="0" borderId="8" xfId="2" applyNumberFormat="1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right" vertical="top" wrapText="1"/>
    </xf>
    <xf numFmtId="1" fontId="8" fillId="0" borderId="2" xfId="2" applyNumberFormat="1" applyFont="1" applyFill="1" applyBorder="1" applyAlignment="1">
      <alignment horizontal="right" vertical="center"/>
    </xf>
    <xf numFmtId="1" fontId="8" fillId="10" borderId="8" xfId="2" applyNumberFormat="1" applyFont="1" applyFill="1" applyBorder="1" applyAlignment="1">
      <alignment horizontal="right" vertical="center"/>
    </xf>
    <xf numFmtId="1" fontId="8" fillId="0" borderId="2" xfId="2" applyNumberFormat="1" applyFont="1" applyFill="1" applyBorder="1"/>
    <xf numFmtId="1" fontId="8" fillId="0" borderId="20" xfId="2" applyNumberFormat="1" applyFont="1" applyFill="1" applyBorder="1" applyAlignment="1">
      <alignment horizontal="right" vertical="center"/>
    </xf>
    <xf numFmtId="164" fontId="12" fillId="0" borderId="1" xfId="2" applyNumberFormat="1" applyFont="1" applyFill="1" applyBorder="1"/>
    <xf numFmtId="1" fontId="8" fillId="0" borderId="16" xfId="2" applyNumberFormat="1" applyFont="1" applyFill="1" applyBorder="1" applyAlignment="1">
      <alignment horizontal="right" vertical="center"/>
    </xf>
    <xf numFmtId="1" fontId="8" fillId="0" borderId="2" xfId="2" applyNumberFormat="1" applyFont="1" applyFill="1" applyBorder="1" applyAlignment="1">
      <alignment vertical="center"/>
    </xf>
    <xf numFmtId="1" fontId="8" fillId="9" borderId="8" xfId="2" applyNumberFormat="1" applyFont="1" applyFill="1" applyBorder="1" applyAlignment="1">
      <alignment horizontal="right" vertical="center"/>
    </xf>
    <xf numFmtId="1" fontId="8" fillId="10" borderId="2" xfId="2" applyNumberFormat="1" applyFont="1" applyFill="1" applyBorder="1" applyAlignment="1">
      <alignment horizontal="right" vertical="center"/>
    </xf>
    <xf numFmtId="0" fontId="8" fillId="0" borderId="0" xfId="0" applyFont="1"/>
    <xf numFmtId="0" fontId="8" fillId="0" borderId="7" xfId="2" applyFont="1" applyFill="1" applyBorder="1" applyAlignment="1">
      <alignment horizontal="center"/>
    </xf>
    <xf numFmtId="164" fontId="8" fillId="0" borderId="2" xfId="2" applyNumberFormat="1" applyFont="1" applyFill="1" applyBorder="1"/>
    <xf numFmtId="1" fontId="11" fillId="3" borderId="25" xfId="2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vertical="center"/>
    </xf>
    <xf numFmtId="0" fontId="11" fillId="0" borderId="13" xfId="2" applyFont="1" applyFill="1" applyBorder="1" applyAlignment="1">
      <alignment vertical="center" wrapText="1"/>
    </xf>
    <xf numFmtId="0" fontId="11" fillId="0" borderId="12" xfId="2" applyFont="1" applyFill="1" applyBorder="1" applyAlignment="1">
      <alignment horizontal="right" vertical="center"/>
    </xf>
    <xf numFmtId="0" fontId="7" fillId="5" borderId="0" xfId="2" applyFont="1" applyFill="1" applyBorder="1" applyAlignment="1">
      <alignment horizontal="center"/>
    </xf>
    <xf numFmtId="0" fontId="11" fillId="0" borderId="12" xfId="2" applyFont="1" applyFill="1" applyBorder="1" applyAlignment="1">
      <alignment vertical="center"/>
    </xf>
    <xf numFmtId="0" fontId="7" fillId="3" borderId="12" xfId="2" applyFont="1" applyFill="1" applyBorder="1" applyAlignment="1">
      <alignment vertical="center"/>
    </xf>
    <xf numFmtId="0" fontId="8" fillId="0" borderId="12" xfId="2" applyFont="1" applyFill="1" applyBorder="1" applyAlignment="1"/>
    <xf numFmtId="0" fontId="7" fillId="0" borderId="0" xfId="2" applyFont="1" applyFill="1" applyBorder="1" applyAlignment="1">
      <alignment horizontal="center" vertical="center"/>
    </xf>
    <xf numFmtId="0" fontId="12" fillId="5" borderId="3" xfId="2" applyFont="1" applyFill="1" applyBorder="1" applyAlignment="1">
      <alignment horizontal="right" vertical="center" wrapText="1"/>
    </xf>
    <xf numFmtId="1" fontId="8" fillId="0" borderId="2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vertical="center" wrapText="1"/>
    </xf>
    <xf numFmtId="2" fontId="8" fillId="0" borderId="8" xfId="0" applyNumberFormat="1" applyFont="1" applyBorder="1" applyAlignment="1">
      <alignment vertical="center" wrapText="1"/>
    </xf>
    <xf numFmtId="2" fontId="8" fillId="0" borderId="2" xfId="0" applyNumberFormat="1" applyFont="1" applyBorder="1" applyAlignment="1">
      <alignment horizontal="right" vertical="center"/>
    </xf>
    <xf numFmtId="1" fontId="8" fillId="0" borderId="2" xfId="0" applyNumberFormat="1" applyFont="1" applyBorder="1" applyAlignment="1">
      <alignment horizontal="right" vertical="center"/>
    </xf>
    <xf numFmtId="166" fontId="8" fillId="0" borderId="8" xfId="2" applyNumberFormat="1" applyFont="1" applyFill="1" applyBorder="1" applyAlignment="1">
      <alignment horizontal="right" vertical="top" wrapText="1"/>
    </xf>
    <xf numFmtId="2" fontId="8" fillId="0" borderId="2" xfId="0" applyNumberFormat="1" applyFont="1" applyBorder="1" applyAlignment="1">
      <alignment horizontal="right" vertical="center" wrapText="1"/>
    </xf>
    <xf numFmtId="0" fontId="7" fillId="3" borderId="2" xfId="2" applyFont="1" applyFill="1" applyBorder="1" applyAlignment="1">
      <alignment vertical="center"/>
    </xf>
    <xf numFmtId="0" fontId="7" fillId="3" borderId="2" xfId="2" applyFont="1" applyFill="1" applyBorder="1" applyAlignment="1">
      <alignment horizontal="right" vertical="center"/>
    </xf>
    <xf numFmtId="2" fontId="7" fillId="3" borderId="2" xfId="2" applyNumberFormat="1" applyFont="1" applyFill="1" applyBorder="1" applyAlignment="1">
      <alignment horizontal="right" vertical="center"/>
    </xf>
    <xf numFmtId="1" fontId="7" fillId="3" borderId="2" xfId="2" applyNumberFormat="1" applyFont="1" applyFill="1" applyBorder="1" applyAlignment="1">
      <alignment horizontal="right" vertical="center"/>
    </xf>
    <xf numFmtId="0" fontId="46" fillId="3" borderId="2" xfId="2" applyFont="1" applyFill="1" applyBorder="1"/>
    <xf numFmtId="0" fontId="45" fillId="3" borderId="2" xfId="2" applyFont="1" applyFill="1" applyBorder="1" applyAlignment="1">
      <alignment vertical="center"/>
    </xf>
    <xf numFmtId="0" fontId="45" fillId="3" borderId="2" xfId="2" applyFont="1" applyFill="1" applyBorder="1" applyAlignment="1">
      <alignment horizontal="right" vertical="center"/>
    </xf>
    <xf numFmtId="2" fontId="48" fillId="0" borderId="2" xfId="2" applyNumberFormat="1" applyFont="1" applyFill="1" applyBorder="1" applyAlignment="1">
      <alignment horizontal="right"/>
    </xf>
    <xf numFmtId="164" fontId="48" fillId="0" borderId="2" xfId="2" applyNumberFormat="1" applyFont="1" applyFill="1" applyBorder="1" applyAlignment="1">
      <alignment horizontal="right"/>
    </xf>
    <xf numFmtId="0" fontId="48" fillId="0" borderId="2" xfId="2" applyFont="1" applyBorder="1" applyAlignment="1">
      <alignment vertical="center" wrapText="1"/>
    </xf>
    <xf numFmtId="0" fontId="51" fillId="2" borderId="2" xfId="2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/>
    </xf>
    <xf numFmtId="1" fontId="45" fillId="3" borderId="2" xfId="2" applyNumberFormat="1" applyFont="1" applyFill="1" applyBorder="1"/>
    <xf numFmtId="2" fontId="8" fillId="0" borderId="2" xfId="2" applyNumberFormat="1" applyFont="1" applyFill="1" applyBorder="1" applyAlignment="1">
      <alignment vertical="center" wrapText="1"/>
    </xf>
    <xf numFmtId="0" fontId="8" fillId="0" borderId="3" xfId="2" applyFont="1" applyFill="1" applyBorder="1" applyAlignment="1">
      <alignment horizontal="right" vertical="center" wrapText="1"/>
    </xf>
    <xf numFmtId="0" fontId="8" fillId="0" borderId="13" xfId="2" applyFont="1" applyFill="1" applyBorder="1" applyAlignment="1">
      <alignment vertical="center" wrapText="1"/>
    </xf>
    <xf numFmtId="0" fontId="11" fillId="0" borderId="3" xfId="0" applyFont="1" applyBorder="1" applyAlignment="1">
      <alignment horizontal="right" vertical="center" wrapText="1"/>
    </xf>
    <xf numFmtId="0" fontId="7" fillId="3" borderId="8" xfId="2" applyFont="1" applyFill="1" applyBorder="1"/>
    <xf numFmtId="0" fontId="8" fillId="0" borderId="3" xfId="0" applyFont="1" applyBorder="1" applyAlignment="1">
      <alignment horizontal="right" vertical="center" wrapText="1"/>
    </xf>
    <xf numFmtId="0" fontId="8" fillId="0" borderId="8" xfId="2" applyFont="1" applyFill="1" applyBorder="1" applyAlignment="1">
      <alignment vertical="center" wrapText="1"/>
    </xf>
    <xf numFmtId="2" fontId="8" fillId="0" borderId="8" xfId="2" applyNumberFormat="1" applyFont="1" applyFill="1" applyBorder="1" applyAlignment="1">
      <alignment horizontal="right" vertical="center"/>
    </xf>
    <xf numFmtId="0" fontId="8" fillId="0" borderId="13" xfId="2" applyFont="1" applyFill="1" applyBorder="1" applyAlignment="1">
      <alignment vertical="center"/>
    </xf>
    <xf numFmtId="2" fontId="8" fillId="0" borderId="8" xfId="2" applyNumberFormat="1" applyFont="1" applyFill="1" applyBorder="1" applyAlignment="1">
      <alignment vertical="center" wrapText="1"/>
    </xf>
    <xf numFmtId="2" fontId="8" fillId="0" borderId="8" xfId="2" applyNumberFormat="1" applyFont="1" applyFill="1" applyBorder="1" applyAlignment="1">
      <alignment vertical="center"/>
    </xf>
    <xf numFmtId="0" fontId="8" fillId="0" borderId="2" xfId="2" applyFont="1" applyBorder="1" applyAlignment="1">
      <alignment horizontal="right" vertical="center" wrapText="1"/>
    </xf>
    <xf numFmtId="2" fontId="8" fillId="0" borderId="2" xfId="2" applyNumberFormat="1" applyFont="1" applyBorder="1" applyAlignment="1">
      <alignment horizontal="right" vertical="center" wrapText="1"/>
    </xf>
    <xf numFmtId="2" fontId="8" fillId="0" borderId="2" xfId="0" applyNumberFormat="1" applyFont="1" applyBorder="1" applyAlignment="1">
      <alignment vertical="center"/>
    </xf>
    <xf numFmtId="1" fontId="8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2" fontId="8" fillId="0" borderId="8" xfId="2" applyNumberFormat="1" applyFont="1" applyFill="1" applyBorder="1" applyAlignment="1">
      <alignment horizontal="right" vertical="center" wrapText="1"/>
    </xf>
    <xf numFmtId="1" fontId="8" fillId="0" borderId="8" xfId="2" applyNumberFormat="1" applyFont="1" applyFill="1" applyBorder="1" applyAlignment="1">
      <alignment horizontal="right" vertical="center" wrapText="1"/>
    </xf>
    <xf numFmtId="0" fontId="8" fillId="10" borderId="8" xfId="2" applyFont="1" applyFill="1" applyBorder="1" applyAlignment="1">
      <alignment horizontal="right" vertical="center"/>
    </xf>
    <xf numFmtId="0" fontId="8" fillId="10" borderId="8" xfId="2" applyFont="1" applyFill="1" applyBorder="1" applyAlignment="1">
      <alignment vertical="center"/>
    </xf>
    <xf numFmtId="0" fontId="8" fillId="10" borderId="8" xfId="2" applyFont="1" applyFill="1" applyBorder="1" applyAlignment="1">
      <alignment vertical="center" wrapText="1"/>
    </xf>
    <xf numFmtId="0" fontId="8" fillId="0" borderId="11" xfId="2" applyFont="1" applyFill="1" applyBorder="1" applyAlignment="1">
      <alignment horizontal="right" vertical="center" wrapText="1"/>
    </xf>
    <xf numFmtId="1" fontId="8" fillId="0" borderId="11" xfId="2" applyNumberFormat="1" applyFont="1" applyFill="1" applyBorder="1" applyAlignment="1">
      <alignment horizontal="right" vertical="center" wrapText="1"/>
    </xf>
    <xf numFmtId="0" fontId="8" fillId="0" borderId="32" xfId="2" applyFont="1" applyFill="1" applyBorder="1" applyAlignment="1">
      <alignment horizontal="right" vertical="center" wrapText="1"/>
    </xf>
    <xf numFmtId="2" fontId="8" fillId="0" borderId="11" xfId="2" applyNumberFormat="1" applyFont="1" applyFill="1" applyBorder="1" applyAlignment="1">
      <alignment horizontal="right" vertical="center" wrapText="1"/>
    </xf>
    <xf numFmtId="1" fontId="8" fillId="0" borderId="9" xfId="2" applyNumberFormat="1" applyFont="1" applyFill="1" applyBorder="1" applyAlignment="1">
      <alignment vertical="center"/>
    </xf>
    <xf numFmtId="0" fontId="8" fillId="0" borderId="10" xfId="2" applyFont="1" applyFill="1" applyBorder="1" applyAlignment="1">
      <alignment vertical="center"/>
    </xf>
    <xf numFmtId="2" fontId="8" fillId="0" borderId="13" xfId="2" applyNumberFormat="1" applyFont="1" applyFill="1" applyBorder="1" applyAlignment="1">
      <alignment horizontal="right" vertical="center" wrapText="1"/>
    </xf>
    <xf numFmtId="0" fontId="8" fillId="0" borderId="14" xfId="2" applyFont="1" applyFill="1" applyBorder="1" applyAlignment="1">
      <alignment vertical="center"/>
    </xf>
    <xf numFmtId="2" fontId="8" fillId="0" borderId="8" xfId="0" applyNumberFormat="1" applyFont="1" applyBorder="1" applyAlignment="1">
      <alignment horizontal="right" vertical="center" wrapText="1"/>
    </xf>
    <xf numFmtId="1" fontId="8" fillId="0" borderId="8" xfId="0" applyNumberFormat="1" applyFont="1" applyBorder="1" applyAlignment="1">
      <alignment horizontal="right" vertical="center" wrapText="1"/>
    </xf>
    <xf numFmtId="0" fontId="8" fillId="0" borderId="8" xfId="2" applyNumberFormat="1" applyFont="1" applyFill="1" applyBorder="1" applyAlignment="1">
      <alignment horizontal="right" vertical="center" wrapText="1"/>
    </xf>
    <xf numFmtId="2" fontId="8" fillId="0" borderId="13" xfId="2" applyNumberFormat="1" applyFont="1" applyFill="1" applyBorder="1" applyAlignment="1">
      <alignment vertical="center"/>
    </xf>
    <xf numFmtId="1" fontId="8" fillId="0" borderId="14" xfId="2" applyNumberFormat="1" applyFont="1" applyFill="1" applyBorder="1" applyAlignment="1">
      <alignment vertical="center"/>
    </xf>
    <xf numFmtId="2" fontId="7" fillId="3" borderId="8" xfId="2" applyNumberFormat="1" applyFont="1" applyFill="1" applyBorder="1" applyAlignment="1">
      <alignment horizontal="right" vertical="center"/>
    </xf>
    <xf numFmtId="0" fontId="7" fillId="3" borderId="8" xfId="2" applyFont="1" applyFill="1" applyBorder="1" applyAlignment="1">
      <alignment horizontal="right" vertical="center"/>
    </xf>
    <xf numFmtId="164" fontId="8" fillId="0" borderId="8" xfId="2" applyNumberFormat="1" applyFont="1" applyFill="1" applyBorder="1" applyAlignment="1">
      <alignment horizontal="right" vertical="center"/>
    </xf>
    <xf numFmtId="164" fontId="11" fillId="17" borderId="8" xfId="2" applyNumberFormat="1" applyFont="1" applyFill="1" applyBorder="1" applyAlignment="1">
      <alignment horizontal="center" vertical="center"/>
    </xf>
    <xf numFmtId="0" fontId="11" fillId="17" borderId="8" xfId="2" applyFont="1" applyFill="1" applyBorder="1" applyAlignment="1">
      <alignment horizontal="center" vertical="center"/>
    </xf>
    <xf numFmtId="164" fontId="8" fillId="0" borderId="8" xfId="2" applyNumberFormat="1" applyFont="1" applyFill="1" applyBorder="1" applyAlignment="1">
      <alignment vertical="center"/>
    </xf>
    <xf numFmtId="1" fontId="8" fillId="0" borderId="26" xfId="2" applyNumberFormat="1" applyFont="1" applyFill="1" applyBorder="1" applyAlignment="1">
      <alignment horizontal="right" vertical="center"/>
    </xf>
    <xf numFmtId="1" fontId="8" fillId="0" borderId="14" xfId="2" applyNumberFormat="1" applyFont="1" applyFill="1" applyBorder="1" applyAlignment="1">
      <alignment horizontal="right" vertical="center"/>
    </xf>
    <xf numFmtId="1" fontId="8" fillId="0" borderId="11" xfId="2" applyNumberFormat="1" applyFont="1" applyFill="1" applyBorder="1" applyAlignment="1">
      <alignment vertical="center"/>
    </xf>
    <xf numFmtId="0" fontId="8" fillId="0" borderId="17" xfId="2" applyFont="1" applyFill="1" applyBorder="1" applyAlignment="1">
      <alignment vertical="center"/>
    </xf>
    <xf numFmtId="0" fontId="8" fillId="0" borderId="3" xfId="2" applyFont="1" applyFill="1" applyBorder="1" applyAlignment="1">
      <alignment vertical="center"/>
    </xf>
    <xf numFmtId="1" fontId="8" fillId="0" borderId="12" xfId="2" applyNumberFormat="1" applyFont="1" applyFill="1" applyBorder="1" applyAlignment="1">
      <alignment vertical="center"/>
    </xf>
    <xf numFmtId="164" fontId="8" fillId="0" borderId="2" xfId="2" applyNumberFormat="1" applyFont="1" applyFill="1" applyBorder="1" applyAlignment="1">
      <alignment vertical="center"/>
    </xf>
    <xf numFmtId="1" fontId="8" fillId="0" borderId="13" xfId="2" applyNumberFormat="1" applyFont="1" applyFill="1" applyBorder="1" applyAlignment="1">
      <alignment horizontal="right" vertical="center"/>
    </xf>
    <xf numFmtId="0" fontId="8" fillId="0" borderId="11" xfId="0" applyFont="1" applyBorder="1" applyAlignment="1">
      <alignment horizontal="right" vertical="center" wrapText="1"/>
    </xf>
    <xf numFmtId="1" fontId="8" fillId="11" borderId="8" xfId="2" applyNumberFormat="1" applyFont="1" applyFill="1" applyBorder="1" applyAlignment="1">
      <alignment horizontal="right" vertical="center"/>
    </xf>
    <xf numFmtId="0" fontId="8" fillId="0" borderId="8" xfId="2" applyFont="1" applyFill="1" applyBorder="1" applyAlignment="1">
      <alignment horizontal="center" vertical="center"/>
    </xf>
    <xf numFmtId="164" fontId="8" fillId="0" borderId="8" xfId="2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right" vertical="center" wrapText="1"/>
    </xf>
    <xf numFmtId="164" fontId="8" fillId="0" borderId="11" xfId="2" applyNumberFormat="1" applyFont="1" applyFill="1" applyBorder="1" applyAlignment="1">
      <alignment horizontal="right" vertical="center"/>
    </xf>
    <xf numFmtId="164" fontId="8" fillId="0" borderId="2" xfId="2" applyNumberFormat="1" applyFont="1" applyFill="1" applyBorder="1" applyAlignment="1">
      <alignment horizontal="right" vertical="center"/>
    </xf>
    <xf numFmtId="164" fontId="8" fillId="0" borderId="12" xfId="2" applyNumberFormat="1" applyFont="1" applyFill="1" applyBorder="1" applyAlignment="1">
      <alignment horizontal="right" vertical="center"/>
    </xf>
    <xf numFmtId="164" fontId="8" fillId="10" borderId="8" xfId="2" applyNumberFormat="1" applyFont="1" applyFill="1" applyBorder="1" applyAlignment="1">
      <alignment horizontal="right" vertical="center"/>
    </xf>
    <xf numFmtId="0" fontId="8" fillId="0" borderId="2" xfId="2" applyFont="1" applyFill="1" applyBorder="1" applyAlignment="1">
      <alignment horizontal="left" vertical="center" wrapText="1"/>
    </xf>
    <xf numFmtId="1" fontId="8" fillId="0" borderId="2" xfId="0" applyNumberFormat="1" applyFont="1" applyBorder="1" applyAlignment="1">
      <alignment vertical="center" wrapText="1"/>
    </xf>
    <xf numFmtId="1" fontId="8" fillId="0" borderId="1" xfId="0" applyNumberFormat="1" applyFont="1" applyBorder="1" applyAlignment="1">
      <alignment vertical="center" wrapText="1"/>
    </xf>
    <xf numFmtId="164" fontId="11" fillId="17" borderId="13" xfId="2" applyNumberFormat="1" applyFont="1" applyFill="1" applyBorder="1" applyAlignment="1">
      <alignment horizontal="center" vertical="center"/>
    </xf>
    <xf numFmtId="164" fontId="8" fillId="0" borderId="16" xfId="2" applyNumberFormat="1" applyFont="1" applyFill="1" applyBorder="1" applyAlignment="1">
      <alignment horizontal="right" vertical="center"/>
    </xf>
    <xf numFmtId="0" fontId="8" fillId="0" borderId="2" xfId="2" applyFont="1" applyFill="1" applyBorder="1" applyAlignment="1">
      <alignment horizontal="right" vertical="center" wrapText="1"/>
    </xf>
    <xf numFmtId="1" fontId="45" fillId="3" borderId="8" xfId="2" applyNumberFormat="1" applyFont="1" applyFill="1" applyBorder="1"/>
    <xf numFmtId="2" fontId="45" fillId="3" borderId="8" xfId="2" applyNumberFormat="1" applyFont="1" applyFill="1" applyBorder="1"/>
    <xf numFmtId="0" fontId="8" fillId="0" borderId="16" xfId="2" applyFont="1" applyFill="1" applyBorder="1" applyAlignment="1">
      <alignment vertical="center"/>
    </xf>
    <xf numFmtId="164" fontId="11" fillId="3" borderId="8" xfId="2" applyNumberFormat="1" applyFont="1" applyFill="1" applyBorder="1" applyAlignment="1">
      <alignment horizontal="center" vertical="center"/>
    </xf>
    <xf numFmtId="0" fontId="8" fillId="0" borderId="20" xfId="2" applyFont="1" applyFill="1" applyBorder="1" applyAlignment="1">
      <alignment vertical="center" wrapText="1"/>
    </xf>
    <xf numFmtId="0" fontId="8" fillId="0" borderId="3" xfId="2" applyFont="1" applyFill="1" applyBorder="1" applyAlignment="1">
      <alignment vertical="center" wrapText="1"/>
    </xf>
    <xf numFmtId="164" fontId="11" fillId="3" borderId="11" xfId="2" applyNumberFormat="1" applyFont="1" applyFill="1" applyBorder="1" applyAlignment="1">
      <alignment horizontal="center" vertical="center"/>
    </xf>
    <xf numFmtId="2" fontId="7" fillId="3" borderId="24" xfId="2" applyNumberFormat="1" applyFont="1" applyFill="1" applyBorder="1" applyAlignment="1">
      <alignment horizontal="right" vertical="center"/>
    </xf>
    <xf numFmtId="1" fontId="7" fillId="3" borderId="25" xfId="2" applyNumberFormat="1" applyFont="1" applyFill="1" applyBorder="1" applyAlignment="1">
      <alignment horizontal="right" vertical="center"/>
    </xf>
    <xf numFmtId="0" fontId="8" fillId="0" borderId="11" xfId="2" applyFont="1" applyFill="1" applyBorder="1" applyAlignment="1">
      <alignment vertical="center" wrapText="1"/>
    </xf>
    <xf numFmtId="164" fontId="11" fillId="3" borderId="2" xfId="2" applyNumberFormat="1" applyFont="1" applyFill="1" applyBorder="1" applyAlignment="1">
      <alignment horizontal="center" vertical="center"/>
    </xf>
    <xf numFmtId="1" fontId="11" fillId="3" borderId="13" xfId="2" applyNumberFormat="1" applyFont="1" applyFill="1" applyBorder="1" applyAlignment="1">
      <alignment horizontal="center" vertical="center"/>
    </xf>
    <xf numFmtId="0" fontId="8" fillId="5" borderId="12" xfId="2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7" fillId="17" borderId="8" xfId="2" applyFont="1" applyFill="1" applyBorder="1" applyAlignment="1">
      <alignment vertical="center"/>
    </xf>
    <xf numFmtId="164" fontId="7" fillId="17" borderId="8" xfId="2" applyNumberFormat="1" applyFont="1" applyFill="1" applyBorder="1" applyAlignment="1">
      <alignment horizontal="center" vertical="center"/>
    </xf>
    <xf numFmtId="0" fontId="7" fillId="17" borderId="8" xfId="2" applyFont="1" applyFill="1" applyBorder="1" applyAlignment="1">
      <alignment horizontal="center" vertical="center"/>
    </xf>
    <xf numFmtId="1" fontId="7" fillId="17" borderId="8" xfId="2" applyNumberFormat="1" applyFont="1" applyFill="1" applyBorder="1" applyAlignment="1">
      <alignment horizontal="center" vertical="center"/>
    </xf>
    <xf numFmtId="0" fontId="11" fillId="17" borderId="11" xfId="2" applyFont="1" applyFill="1" applyBorder="1" applyAlignment="1">
      <alignment horizontal="center" vertical="center"/>
    </xf>
    <xf numFmtId="1" fontId="11" fillId="17" borderId="8" xfId="2" applyNumberFormat="1" applyFont="1" applyFill="1" applyBorder="1" applyAlignment="1">
      <alignment horizontal="center" vertical="center"/>
    </xf>
    <xf numFmtId="0" fontId="8" fillId="9" borderId="8" xfId="2" applyFont="1" applyFill="1" applyBorder="1" applyAlignment="1">
      <alignment vertical="center"/>
    </xf>
    <xf numFmtId="0" fontId="8" fillId="11" borderId="13" xfId="2" applyFont="1" applyFill="1" applyBorder="1" applyAlignment="1">
      <alignment vertical="center"/>
    </xf>
    <xf numFmtId="0" fontId="8" fillId="9" borderId="13" xfId="2" applyFont="1" applyFill="1" applyBorder="1" applyAlignment="1">
      <alignment vertical="center"/>
    </xf>
    <xf numFmtId="0" fontId="8" fillId="0" borderId="2" xfId="0" applyNumberFormat="1" applyFont="1" applyBorder="1" applyAlignment="1">
      <alignment horizontal="right" vertical="center" wrapText="1"/>
    </xf>
    <xf numFmtId="0" fontId="8" fillId="11" borderId="8" xfId="2" applyFont="1" applyFill="1" applyBorder="1" applyAlignment="1">
      <alignment vertical="center"/>
    </xf>
    <xf numFmtId="0" fontId="8" fillId="9" borderId="8" xfId="2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0" fontId="8" fillId="0" borderId="0" xfId="2" applyFont="1" applyFill="1" applyBorder="1" applyAlignment="1">
      <alignment horizontal="right" vertical="center"/>
    </xf>
    <xf numFmtId="0" fontId="14" fillId="0" borderId="0" xfId="2" applyFont="1" applyFill="1" applyBorder="1" applyAlignment="1">
      <alignment vertical="center"/>
    </xf>
    <xf numFmtId="164" fontId="14" fillId="0" borderId="0" xfId="2" applyNumberFormat="1" applyFont="1" applyFill="1" applyBorder="1" applyAlignment="1">
      <alignment vertical="center"/>
    </xf>
    <xf numFmtId="1" fontId="14" fillId="0" borderId="0" xfId="2" applyNumberFormat="1" applyFont="1" applyFill="1" applyBorder="1" applyAlignment="1">
      <alignment vertical="center"/>
    </xf>
    <xf numFmtId="0" fontId="13" fillId="0" borderId="0" xfId="2" applyFont="1" applyFill="1" applyBorder="1" applyAlignment="1">
      <alignment horizontal="right" vertical="center"/>
    </xf>
    <xf numFmtId="0" fontId="7" fillId="17" borderId="12" xfId="2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164" fontId="13" fillId="0" borderId="0" xfId="2" applyNumberFormat="1" applyFont="1" applyFill="1" applyBorder="1" applyAlignment="1">
      <alignment vertical="center"/>
    </xf>
    <xf numFmtId="1" fontId="13" fillId="0" borderId="0" xfId="2" applyNumberFormat="1" applyFont="1" applyFill="1" applyBorder="1" applyAlignment="1">
      <alignment vertical="center"/>
    </xf>
    <xf numFmtId="0" fontId="8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164" fontId="8" fillId="0" borderId="0" xfId="2" applyNumberFormat="1" applyFont="1" applyAlignment="1">
      <alignment vertical="center"/>
    </xf>
    <xf numFmtId="1" fontId="8" fillId="0" borderId="0" xfId="2" applyNumberFormat="1" applyFont="1" applyAlignment="1">
      <alignment vertical="center"/>
    </xf>
    <xf numFmtId="0" fontId="13" fillId="0" borderId="0" xfId="2" applyFont="1" applyAlignment="1">
      <alignment horizontal="right" vertical="center"/>
    </xf>
    <xf numFmtId="0" fontId="8" fillId="0" borderId="28" xfId="2" applyFont="1" applyFill="1" applyBorder="1" applyAlignment="1">
      <alignment horizontal="right" vertical="center"/>
    </xf>
    <xf numFmtId="0" fontId="13" fillId="0" borderId="28" xfId="2" applyFont="1" applyFill="1" applyBorder="1" applyAlignment="1">
      <alignment vertical="center"/>
    </xf>
    <xf numFmtId="164" fontId="13" fillId="0" borderId="28" xfId="2" applyNumberFormat="1" applyFont="1" applyFill="1" applyBorder="1" applyAlignment="1">
      <alignment vertical="center"/>
    </xf>
    <xf numFmtId="1" fontId="13" fillId="0" borderId="28" xfId="2" applyNumberFormat="1" applyFont="1" applyFill="1" applyBorder="1" applyAlignment="1">
      <alignment vertical="center"/>
    </xf>
    <xf numFmtId="0" fontId="13" fillId="0" borderId="28" xfId="2" applyFont="1" applyFill="1" applyBorder="1" applyAlignment="1">
      <alignment horizontal="right" vertical="center"/>
    </xf>
    <xf numFmtId="0" fontId="7" fillId="17" borderId="11" xfId="2" applyFont="1" applyFill="1" applyBorder="1" applyAlignment="1">
      <alignment vertical="center"/>
    </xf>
    <xf numFmtId="2" fontId="8" fillId="0" borderId="2" xfId="2" applyNumberFormat="1" applyFont="1" applyFill="1" applyBorder="1" applyAlignment="1">
      <alignment horizontal="right" vertical="center"/>
    </xf>
    <xf numFmtId="164" fontId="8" fillId="9" borderId="0" xfId="2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14" xfId="2" applyFont="1" applyFill="1" applyBorder="1" applyAlignment="1">
      <alignment vertical="center" wrapText="1"/>
    </xf>
    <xf numFmtId="0" fontId="8" fillId="0" borderId="16" xfId="2" applyFont="1" applyFill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1" fontId="13" fillId="0" borderId="0" xfId="2" applyNumberFormat="1" applyFont="1" applyFill="1" applyAlignment="1">
      <alignment vertical="center"/>
    </xf>
    <xf numFmtId="1" fontId="8" fillId="11" borderId="8" xfId="2" applyNumberFormat="1" applyFont="1" applyFill="1" applyBorder="1" applyAlignment="1">
      <alignment vertical="center"/>
    </xf>
    <xf numFmtId="1" fontId="7" fillId="17" borderId="11" xfId="2" applyNumberFormat="1" applyFont="1" applyFill="1" applyBorder="1" applyAlignment="1">
      <alignment vertical="center"/>
    </xf>
    <xf numFmtId="0" fontId="8" fillId="0" borderId="2" xfId="0" quotePrefix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3" xfId="2" applyFont="1" applyFill="1" applyBorder="1" applyAlignment="1">
      <alignment horizontal="right" vertical="center"/>
    </xf>
    <xf numFmtId="0" fontId="8" fillId="0" borderId="3" xfId="0" applyFont="1" applyBorder="1" applyAlignment="1">
      <alignment vertical="center" wrapText="1"/>
    </xf>
    <xf numFmtId="1" fontId="7" fillId="17" borderId="25" xfId="2" applyNumberFormat="1" applyFont="1" applyFill="1" applyBorder="1" applyAlignment="1">
      <alignment vertical="center"/>
    </xf>
    <xf numFmtId="0" fontId="8" fillId="0" borderId="0" xfId="0" applyFont="1" applyAlignment="1">
      <alignment horizontal="right" vertical="center" wrapText="1"/>
    </xf>
    <xf numFmtId="165" fontId="8" fillId="0" borderId="2" xfId="0" applyNumberFormat="1" applyFont="1" applyBorder="1" applyAlignment="1">
      <alignment horizontal="right" vertical="center" wrapText="1"/>
    </xf>
    <xf numFmtId="1" fontId="8" fillId="0" borderId="0" xfId="2" applyNumberFormat="1" applyFont="1" applyFill="1" applyAlignment="1">
      <alignment horizontal="right" vertical="center"/>
    </xf>
    <xf numFmtId="0" fontId="8" fillId="0" borderId="0" xfId="2" applyFont="1" applyFill="1" applyAlignment="1">
      <alignment vertical="center"/>
    </xf>
    <xf numFmtId="164" fontId="14" fillId="0" borderId="5" xfId="2" applyNumberFormat="1" applyFont="1" applyFill="1" applyBorder="1" applyAlignment="1">
      <alignment vertical="center"/>
    </xf>
    <xf numFmtId="0" fontId="12" fillId="0" borderId="8" xfId="2" applyFont="1" applyFill="1" applyBorder="1" applyAlignment="1">
      <alignment horizontal="right" vertical="center"/>
    </xf>
    <xf numFmtId="164" fontId="13" fillId="0" borderId="0" xfId="2" applyNumberFormat="1" applyFont="1" applyFill="1" applyAlignment="1">
      <alignment horizontal="right" vertical="center"/>
    </xf>
    <xf numFmtId="1" fontId="8" fillId="13" borderId="8" xfId="2" applyNumberFormat="1" applyFont="1" applyFill="1" applyBorder="1" applyAlignment="1">
      <alignment vertical="center"/>
    </xf>
    <xf numFmtId="1" fontId="7" fillId="17" borderId="8" xfId="2" applyNumberFormat="1" applyFont="1" applyFill="1" applyBorder="1" applyAlignment="1">
      <alignment vertical="center"/>
    </xf>
    <xf numFmtId="0" fontId="8" fillId="0" borderId="0" xfId="2" applyFont="1" applyFill="1" applyAlignment="1">
      <alignment horizontal="right" vertical="center"/>
    </xf>
    <xf numFmtId="164" fontId="8" fillId="0" borderId="0" xfId="2" applyNumberFormat="1" applyFont="1" applyFill="1" applyAlignment="1">
      <alignment vertical="center"/>
    </xf>
    <xf numFmtId="1" fontId="8" fillId="0" borderId="0" xfId="2" applyNumberFormat="1" applyFont="1" applyFill="1" applyAlignment="1">
      <alignment vertical="center"/>
    </xf>
    <xf numFmtId="0" fontId="13" fillId="0" borderId="0" xfId="2" applyFont="1" applyFill="1" applyAlignment="1">
      <alignment horizontal="right" vertical="center"/>
    </xf>
    <xf numFmtId="1" fontId="8" fillId="10" borderId="0" xfId="2" applyNumberFormat="1" applyFont="1" applyFill="1" applyBorder="1" applyAlignment="1">
      <alignment horizontal="right" vertical="center"/>
    </xf>
    <xf numFmtId="1" fontId="8" fillId="10" borderId="8" xfId="0" applyNumberFormat="1" applyFont="1" applyFill="1" applyBorder="1" applyAlignment="1">
      <alignment horizontal="right" vertical="center"/>
    </xf>
    <xf numFmtId="2" fontId="8" fillId="10" borderId="8" xfId="0" applyNumberFormat="1" applyFont="1" applyFill="1" applyBorder="1" applyAlignment="1">
      <alignment horizontal="right" vertical="center"/>
    </xf>
    <xf numFmtId="1" fontId="8" fillId="10" borderId="8" xfId="2" applyNumberFormat="1" applyFont="1" applyFill="1" applyBorder="1" applyAlignment="1">
      <alignment vertical="center"/>
    </xf>
    <xf numFmtId="1" fontId="8" fillId="9" borderId="8" xfId="2" applyNumberFormat="1" applyFont="1" applyFill="1" applyBorder="1" applyAlignment="1">
      <alignment vertical="center"/>
    </xf>
    <xf numFmtId="1" fontId="8" fillId="0" borderId="13" xfId="1" applyNumberFormat="1" applyFont="1" applyFill="1" applyBorder="1" applyAlignment="1" applyProtection="1">
      <alignment horizontal="right" vertical="center"/>
    </xf>
    <xf numFmtId="1" fontId="8" fillId="0" borderId="20" xfId="1" applyNumberFormat="1" applyFont="1" applyFill="1" applyBorder="1" applyAlignment="1" applyProtection="1">
      <alignment horizontal="right" vertical="center"/>
    </xf>
    <xf numFmtId="1" fontId="8" fillId="0" borderId="2" xfId="1" applyNumberFormat="1" applyFont="1" applyFill="1" applyBorder="1" applyAlignment="1" applyProtection="1">
      <alignment horizontal="right" vertical="center"/>
    </xf>
    <xf numFmtId="1" fontId="8" fillId="11" borderId="12" xfId="1" applyNumberFormat="1" applyFont="1" applyFill="1" applyBorder="1" applyAlignment="1">
      <alignment horizontal="right" vertical="center"/>
    </xf>
    <xf numFmtId="1" fontId="8" fillId="0" borderId="16" xfId="2" applyNumberFormat="1" applyFont="1" applyFill="1" applyBorder="1" applyAlignment="1">
      <alignment vertical="center"/>
    </xf>
    <xf numFmtId="0" fontId="8" fillId="0" borderId="2" xfId="0" applyNumberFormat="1" applyFont="1" applyBorder="1" applyAlignment="1">
      <alignment vertical="center" wrapText="1"/>
    </xf>
    <xf numFmtId="0" fontId="7" fillId="17" borderId="2" xfId="2" applyFont="1" applyFill="1" applyBorder="1" applyAlignment="1">
      <alignment vertical="center"/>
    </xf>
    <xf numFmtId="0" fontId="7" fillId="17" borderId="26" xfId="2" applyFont="1" applyFill="1" applyBorder="1" applyAlignment="1">
      <alignment vertical="center"/>
    </xf>
    <xf numFmtId="1" fontId="8" fillId="0" borderId="21" xfId="2" applyNumberFormat="1" applyFont="1" applyFill="1" applyBorder="1" applyAlignment="1">
      <alignment vertical="center"/>
    </xf>
    <xf numFmtId="0" fontId="8" fillId="0" borderId="19" xfId="2" applyFont="1" applyFill="1" applyBorder="1" applyAlignment="1">
      <alignment vertical="center"/>
    </xf>
    <xf numFmtId="1" fontId="8" fillId="0" borderId="19" xfId="2" applyNumberFormat="1" applyFont="1" applyFill="1" applyBorder="1" applyAlignment="1">
      <alignment vertical="center"/>
    </xf>
    <xf numFmtId="0" fontId="8" fillId="0" borderId="18" xfId="2" applyFont="1" applyFill="1" applyBorder="1" applyAlignment="1">
      <alignment vertical="center"/>
    </xf>
    <xf numFmtId="0" fontId="8" fillId="0" borderId="1" xfId="2" applyFont="1" applyFill="1" applyBorder="1" applyAlignment="1">
      <alignment vertical="center"/>
    </xf>
    <xf numFmtId="1" fontId="7" fillId="0" borderId="0" xfId="2" applyNumberFormat="1" applyFont="1" applyFill="1" applyBorder="1" applyAlignment="1">
      <alignment vertical="center"/>
    </xf>
    <xf numFmtId="0" fontId="11" fillId="5" borderId="0" xfId="0" applyFont="1" applyFill="1" applyAlignment="1">
      <alignment vertical="center"/>
    </xf>
    <xf numFmtId="1" fontId="7" fillId="17" borderId="2" xfId="2" applyNumberFormat="1" applyFont="1" applyFill="1" applyBorder="1" applyAlignment="1">
      <alignment vertical="center"/>
    </xf>
    <xf numFmtId="0" fontId="8" fillId="12" borderId="0" xfId="2" applyFont="1" applyFill="1" applyBorder="1" applyAlignment="1">
      <alignment horizontal="right" vertical="center"/>
    </xf>
    <xf numFmtId="0" fontId="14" fillId="12" borderId="0" xfId="2" applyFont="1" applyFill="1" applyBorder="1" applyAlignment="1">
      <alignment vertical="center"/>
    </xf>
    <xf numFmtId="164" fontId="14" fillId="12" borderId="0" xfId="2" applyNumberFormat="1" applyFont="1" applyFill="1" applyBorder="1" applyAlignment="1">
      <alignment vertical="center"/>
    </xf>
    <xf numFmtId="1" fontId="14" fillId="12" borderId="0" xfId="2" applyNumberFormat="1" applyFont="1" applyFill="1" applyBorder="1" applyAlignment="1">
      <alignment vertical="center"/>
    </xf>
    <xf numFmtId="0" fontId="13" fillId="12" borderId="0" xfId="2" applyFont="1" applyFill="1" applyBorder="1" applyAlignment="1">
      <alignment horizontal="right" vertical="center"/>
    </xf>
    <xf numFmtId="0" fontId="11" fillId="17" borderId="2" xfId="2" applyFont="1" applyFill="1" applyBorder="1" applyAlignment="1">
      <alignment horizontal="center" vertical="center"/>
    </xf>
    <xf numFmtId="1" fontId="11" fillId="17" borderId="14" xfId="2" applyNumberFormat="1" applyFont="1" applyFill="1" applyBorder="1" applyAlignment="1">
      <alignment horizontal="center" vertical="center"/>
    </xf>
    <xf numFmtId="0" fontId="8" fillId="0" borderId="17" xfId="1" applyNumberFormat="1" applyFont="1" applyFill="1" applyBorder="1" applyAlignment="1" applyProtection="1">
      <alignment vertical="center"/>
    </xf>
    <xf numFmtId="1" fontId="8" fillId="0" borderId="3" xfId="2" applyNumberFormat="1" applyFont="1" applyFill="1" applyBorder="1" applyAlignment="1">
      <alignment vertical="center"/>
    </xf>
    <xf numFmtId="0" fontId="8" fillId="0" borderId="13" xfId="1" applyNumberFormat="1" applyFont="1" applyFill="1" applyBorder="1" applyAlignment="1" applyProtection="1">
      <alignment vertical="center"/>
    </xf>
    <xf numFmtId="1" fontId="8" fillId="8" borderId="8" xfId="2" applyNumberFormat="1" applyFont="1" applyFill="1" applyBorder="1" applyAlignment="1">
      <alignment horizontal="right" vertical="center"/>
    </xf>
    <xf numFmtId="0" fontId="8" fillId="0" borderId="8" xfId="1" applyNumberFormat="1" applyFont="1" applyFill="1" applyBorder="1" applyAlignment="1" applyProtection="1">
      <alignment vertical="center"/>
    </xf>
    <xf numFmtId="0" fontId="8" fillId="11" borderId="13" xfId="2" applyNumberFormat="1" applyFont="1" applyFill="1" applyBorder="1" applyAlignment="1">
      <alignment vertical="center"/>
    </xf>
    <xf numFmtId="1" fontId="8" fillId="0" borderId="10" xfId="0" applyNumberFormat="1" applyFont="1" applyBorder="1" applyAlignment="1">
      <alignment horizontal="right" vertical="center" wrapText="1"/>
    </xf>
    <xf numFmtId="164" fontId="8" fillId="0" borderId="16" xfId="2" applyNumberFormat="1" applyFont="1" applyFill="1" applyBorder="1" applyAlignment="1">
      <alignment vertical="center"/>
    </xf>
    <xf numFmtId="1" fontId="8" fillId="0" borderId="18" xfId="2" applyNumberFormat="1" applyFont="1" applyFill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164" fontId="8" fillId="0" borderId="11" xfId="2" applyNumberFormat="1" applyFont="1" applyFill="1" applyBorder="1" applyAlignment="1">
      <alignment vertical="center"/>
    </xf>
    <xf numFmtId="1" fontId="8" fillId="0" borderId="20" xfId="2" applyNumberFormat="1" applyFont="1" applyFill="1" applyBorder="1" applyAlignment="1">
      <alignment vertical="center"/>
    </xf>
    <xf numFmtId="0" fontId="8" fillId="0" borderId="29" xfId="0" applyFont="1" applyBorder="1" applyAlignment="1">
      <alignment vertical="center" wrapText="1"/>
    </xf>
    <xf numFmtId="1" fontId="8" fillId="0" borderId="19" xfId="2" applyNumberFormat="1" applyFont="1" applyFill="1" applyBorder="1" applyAlignment="1">
      <alignment horizontal="right" vertical="center"/>
    </xf>
    <xf numFmtId="164" fontId="8" fillId="10" borderId="8" xfId="2" applyNumberFormat="1" applyFont="1" applyFill="1" applyBorder="1" applyAlignment="1">
      <alignment vertical="center"/>
    </xf>
    <xf numFmtId="164" fontId="8" fillId="0" borderId="13" xfId="2" applyNumberFormat="1" applyFont="1" applyFill="1" applyBorder="1" applyAlignment="1">
      <alignment vertical="center"/>
    </xf>
    <xf numFmtId="164" fontId="8" fillId="0" borderId="20" xfId="2" applyNumberFormat="1" applyFont="1" applyFill="1" applyBorder="1" applyAlignment="1">
      <alignment vertical="center"/>
    </xf>
    <xf numFmtId="164" fontId="7" fillId="3" borderId="2" xfId="2" applyNumberFormat="1" applyFont="1" applyFill="1" applyBorder="1" applyAlignment="1">
      <alignment horizontal="right" vertical="center"/>
    </xf>
    <xf numFmtId="0" fontId="14" fillId="5" borderId="0" xfId="2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right" vertical="center"/>
    </xf>
    <xf numFmtId="2" fontId="7" fillId="5" borderId="0" xfId="2" applyNumberFormat="1" applyFont="1" applyFill="1" applyBorder="1" applyAlignment="1">
      <alignment horizontal="right" vertical="center"/>
    </xf>
    <xf numFmtId="164" fontId="7" fillId="5" borderId="0" xfId="2" applyNumberFormat="1" applyFont="1" applyFill="1" applyBorder="1" applyAlignment="1">
      <alignment horizontal="right" vertical="center"/>
    </xf>
    <xf numFmtId="1" fontId="7" fillId="5" borderId="0" xfId="2" applyNumberFormat="1" applyFont="1" applyFill="1" applyBorder="1" applyAlignment="1">
      <alignment horizontal="right" vertical="center"/>
    </xf>
    <xf numFmtId="0" fontId="8" fillId="0" borderId="5" xfId="2" applyFont="1" applyFill="1" applyBorder="1" applyAlignment="1">
      <alignment vertical="center"/>
    </xf>
    <xf numFmtId="2" fontId="12" fillId="0" borderId="5" xfId="2" applyNumberFormat="1" applyFont="1" applyFill="1" applyBorder="1" applyAlignment="1">
      <alignment vertical="center"/>
    </xf>
    <xf numFmtId="0" fontId="11" fillId="0" borderId="5" xfId="2" applyFont="1" applyFill="1" applyBorder="1" applyAlignment="1">
      <alignment horizontal="right" vertical="center"/>
    </xf>
    <xf numFmtId="164" fontId="11" fillId="0" borderId="5" xfId="2" applyNumberFormat="1" applyFont="1" applyFill="1" applyBorder="1" applyAlignment="1">
      <alignment horizontal="right" vertical="center"/>
    </xf>
    <xf numFmtId="1" fontId="11" fillId="0" borderId="5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2" fontId="12" fillId="0" borderId="0" xfId="2" applyNumberFormat="1" applyFont="1" applyFill="1" applyBorder="1" applyAlignment="1">
      <alignment vertical="center"/>
    </xf>
    <xf numFmtId="0" fontId="11" fillId="0" borderId="0" xfId="2" applyFont="1" applyFill="1" applyBorder="1" applyAlignment="1">
      <alignment horizontal="right" vertical="center"/>
    </xf>
    <xf numFmtId="164" fontId="11" fillId="0" borderId="0" xfId="2" applyNumberFormat="1" applyFont="1" applyFill="1" applyBorder="1" applyAlignment="1">
      <alignment horizontal="right" vertical="center"/>
    </xf>
    <xf numFmtId="1" fontId="11" fillId="0" borderId="0" xfId="2" applyNumberFormat="1" applyFont="1" applyFill="1" applyBorder="1" applyAlignment="1">
      <alignment horizontal="right" vertical="center"/>
    </xf>
    <xf numFmtId="2" fontId="8" fillId="0" borderId="2" xfId="2" applyNumberFormat="1" applyFont="1" applyFill="1" applyBorder="1" applyAlignment="1">
      <alignment vertical="center"/>
    </xf>
    <xf numFmtId="166" fontId="8" fillId="0" borderId="8" xfId="2" applyNumberFormat="1" applyFont="1" applyFill="1" applyBorder="1" applyAlignment="1">
      <alignment horizontal="right" vertical="center" wrapText="1"/>
    </xf>
    <xf numFmtId="0" fontId="12" fillId="0" borderId="2" xfId="2" applyFont="1" applyFill="1" applyBorder="1" applyAlignment="1">
      <alignment horizontal="left" vertical="center" wrapText="1"/>
    </xf>
    <xf numFmtId="2" fontId="14" fillId="0" borderId="0" xfId="2" applyNumberFormat="1" applyFont="1" applyFill="1" applyBorder="1" applyAlignment="1">
      <alignment vertical="center"/>
    </xf>
    <xf numFmtId="164" fontId="14" fillId="0" borderId="0" xfId="2" applyNumberFormat="1" applyFont="1" applyFill="1" applyBorder="1" applyAlignment="1">
      <alignment horizontal="right" vertical="center"/>
    </xf>
    <xf numFmtId="0" fontId="14" fillId="0" borderId="0" xfId="2" applyFont="1" applyFill="1" applyBorder="1" applyAlignment="1">
      <alignment horizontal="right" vertical="center"/>
    </xf>
    <xf numFmtId="2" fontId="7" fillId="3" borderId="2" xfId="2" applyNumberFormat="1" applyFont="1" applyFill="1" applyBorder="1" applyAlignment="1">
      <alignment vertical="center"/>
    </xf>
    <xf numFmtId="164" fontId="7" fillId="3" borderId="2" xfId="2" applyNumberFormat="1" applyFont="1" applyFill="1" applyBorder="1" applyAlignment="1">
      <alignment vertical="center"/>
    </xf>
    <xf numFmtId="1" fontId="7" fillId="3" borderId="2" xfId="2" applyNumberFormat="1" applyFont="1" applyFill="1" applyBorder="1" applyAlignment="1">
      <alignment vertical="center"/>
    </xf>
    <xf numFmtId="0" fontId="20" fillId="0" borderId="0" xfId="2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4" fontId="12" fillId="0" borderId="2" xfId="2" applyNumberFormat="1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12" fillId="0" borderId="1" xfId="2" applyFont="1" applyFill="1" applyBorder="1" applyAlignment="1">
      <alignment vertical="center"/>
    </xf>
    <xf numFmtId="0" fontId="8" fillId="0" borderId="5" xfId="2" applyFont="1" applyFill="1" applyBorder="1" applyAlignment="1">
      <alignment horizontal="right" vertical="center"/>
    </xf>
    <xf numFmtId="164" fontId="8" fillId="0" borderId="5" xfId="2" applyNumberFormat="1" applyFont="1" applyFill="1" applyBorder="1" applyAlignment="1">
      <alignment horizontal="right" vertical="center"/>
    </xf>
    <xf numFmtId="1" fontId="8" fillId="0" borderId="5" xfId="2" applyNumberFormat="1" applyFont="1" applyFill="1" applyBorder="1" applyAlignment="1">
      <alignment horizontal="right" vertical="center"/>
    </xf>
    <xf numFmtId="166" fontId="7" fillId="3" borderId="2" xfId="2" applyNumberFormat="1" applyFont="1" applyFill="1" applyBorder="1" applyAlignment="1">
      <alignment horizontal="right" vertical="center"/>
    </xf>
    <xf numFmtId="0" fontId="12" fillId="5" borderId="0" xfId="2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horizontal="right" vertical="center"/>
    </xf>
    <xf numFmtId="2" fontId="12" fillId="5" borderId="0" xfId="2" applyNumberFormat="1" applyFont="1" applyFill="1" applyBorder="1" applyAlignment="1">
      <alignment horizontal="right" vertical="center"/>
    </xf>
    <xf numFmtId="166" fontId="12" fillId="5" borderId="0" xfId="2" applyNumberFormat="1" applyFont="1" applyFill="1" applyBorder="1" applyAlignment="1">
      <alignment horizontal="right" vertical="center"/>
    </xf>
    <xf numFmtId="1" fontId="12" fillId="5" borderId="0" xfId="2" applyNumberFormat="1" applyFont="1" applyFill="1" applyBorder="1" applyAlignment="1">
      <alignment horizontal="right" vertical="center"/>
    </xf>
    <xf numFmtId="0" fontId="12" fillId="0" borderId="10" xfId="2" applyFont="1" applyFill="1" applyBorder="1" applyAlignment="1">
      <alignment vertical="center"/>
    </xf>
    <xf numFmtId="2" fontId="12" fillId="0" borderId="2" xfId="2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2" applyFont="1" applyFill="1" applyBorder="1" applyAlignment="1">
      <alignment vertical="center"/>
    </xf>
    <xf numFmtId="164" fontId="12" fillId="0" borderId="0" xfId="2" applyNumberFormat="1" applyFont="1" applyFill="1" applyBorder="1" applyAlignment="1">
      <alignment vertical="center"/>
    </xf>
    <xf numFmtId="1" fontId="12" fillId="0" borderId="0" xfId="2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164" fontId="7" fillId="0" borderId="0" xfId="2" applyNumberFormat="1" applyFont="1" applyFill="1" applyBorder="1" applyAlignment="1">
      <alignment vertical="center"/>
    </xf>
    <xf numFmtId="0" fontId="8" fillId="0" borderId="1" xfId="2" applyFont="1" applyFill="1" applyBorder="1" applyAlignment="1">
      <alignment horizontal="right" vertical="center"/>
    </xf>
    <xf numFmtId="0" fontId="11" fillId="0" borderId="0" xfId="2" applyFont="1" applyFill="1" applyAlignment="1">
      <alignment vertical="center"/>
    </xf>
    <xf numFmtId="164" fontId="12" fillId="12" borderId="2" xfId="2" applyNumberFormat="1" applyFont="1" applyFill="1" applyBorder="1" applyAlignment="1">
      <alignment vertical="center"/>
    </xf>
    <xf numFmtId="164" fontId="12" fillId="0" borderId="9" xfId="2" applyNumberFormat="1" applyFont="1" applyFill="1" applyBorder="1" applyAlignment="1">
      <alignment vertical="center"/>
    </xf>
    <xf numFmtId="0" fontId="8" fillId="0" borderId="3" xfId="2" applyFont="1" applyFill="1" applyBorder="1" applyAlignment="1">
      <alignment horizontal="right" vertical="center"/>
    </xf>
    <xf numFmtId="1" fontId="8" fillId="0" borderId="3" xfId="0" applyNumberFormat="1" applyFont="1" applyBorder="1" applyAlignment="1">
      <alignment horizontal="right" vertical="center"/>
    </xf>
    <xf numFmtId="1" fontId="8" fillId="0" borderId="0" xfId="2" applyNumberFormat="1" applyFont="1" applyFill="1" applyBorder="1" applyAlignment="1">
      <alignment horizontal="right" vertical="center"/>
    </xf>
    <xf numFmtId="0" fontId="12" fillId="0" borderId="13" xfId="2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right" vertical="center"/>
    </xf>
    <xf numFmtId="1" fontId="8" fillId="0" borderId="8" xfId="1" applyNumberFormat="1" applyFont="1" applyFill="1" applyBorder="1" applyAlignment="1" applyProtection="1">
      <alignment horizontal="right" vertical="center"/>
    </xf>
    <xf numFmtId="164" fontId="12" fillId="0" borderId="1" xfId="2" applyNumberFormat="1" applyFont="1" applyFill="1" applyBorder="1" applyAlignment="1">
      <alignment vertical="center"/>
    </xf>
    <xf numFmtId="1" fontId="8" fillId="0" borderId="6" xfId="2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8" fillId="0" borderId="26" xfId="2" applyFont="1" applyFill="1" applyBorder="1" applyAlignment="1">
      <alignment vertical="center"/>
    </xf>
    <xf numFmtId="1" fontId="8" fillId="0" borderId="0" xfId="2" applyNumberFormat="1" applyFont="1" applyFill="1" applyBorder="1" applyAlignment="1">
      <alignment vertical="center"/>
    </xf>
    <xf numFmtId="164" fontId="12" fillId="0" borderId="3" xfId="2" applyNumberFormat="1" applyFont="1" applyFill="1" applyBorder="1" applyAlignment="1">
      <alignment vertical="center"/>
    </xf>
    <xf numFmtId="167" fontId="8" fillId="0" borderId="2" xfId="1" applyNumberFormat="1" applyFont="1" applyFill="1" applyBorder="1" applyAlignment="1" applyProtection="1">
      <alignment horizontal="right" vertical="center"/>
    </xf>
    <xf numFmtId="1" fontId="8" fillId="0" borderId="13" xfId="2" applyNumberFormat="1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2" fillId="0" borderId="8" xfId="2" applyFont="1" applyFill="1" applyBorder="1" applyAlignment="1">
      <alignment vertical="center"/>
    </xf>
    <xf numFmtId="1" fontId="8" fillId="11" borderId="2" xfId="2" applyNumberFormat="1" applyFont="1" applyFill="1" applyBorder="1" applyAlignment="1">
      <alignment vertical="center"/>
    </xf>
    <xf numFmtId="1" fontId="8" fillId="11" borderId="8" xfId="1" applyNumberFormat="1" applyFont="1" applyFill="1" applyBorder="1" applyAlignment="1">
      <alignment horizontal="right" vertical="center"/>
    </xf>
    <xf numFmtId="1" fontId="8" fillId="9" borderId="1" xfId="2" applyNumberFormat="1" applyFont="1" applyFill="1" applyBorder="1" applyAlignment="1">
      <alignment vertical="center"/>
    </xf>
    <xf numFmtId="1" fontId="8" fillId="0" borderId="1" xfId="2" applyNumberFormat="1" applyFont="1" applyFill="1" applyBorder="1" applyAlignment="1">
      <alignment vertical="center"/>
    </xf>
    <xf numFmtId="1" fontId="8" fillId="0" borderId="8" xfId="0" applyNumberFormat="1" applyFont="1" applyBorder="1" applyAlignment="1">
      <alignment vertical="center"/>
    </xf>
    <xf numFmtId="0" fontId="8" fillId="11" borderId="11" xfId="2" applyNumberFormat="1" applyFont="1" applyFill="1" applyBorder="1" applyAlignment="1">
      <alignment vertical="center"/>
    </xf>
    <xf numFmtId="1" fontId="8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0" fontId="8" fillId="10" borderId="2" xfId="2" applyFont="1" applyFill="1" applyBorder="1" applyAlignment="1">
      <alignment vertical="center"/>
    </xf>
    <xf numFmtId="0" fontId="12" fillId="0" borderId="11" xfId="2" applyFont="1" applyFill="1" applyBorder="1" applyAlignment="1">
      <alignment vertical="center"/>
    </xf>
    <xf numFmtId="0" fontId="7" fillId="3" borderId="12" xfId="2" applyFont="1" applyFill="1" applyBorder="1" applyAlignment="1">
      <alignment horizontal="right" vertical="center"/>
    </xf>
    <xf numFmtId="1" fontId="7" fillId="3" borderId="12" xfId="2" applyNumberFormat="1" applyFont="1" applyFill="1" applyBorder="1" applyAlignment="1">
      <alignment vertical="center"/>
    </xf>
    <xf numFmtId="1" fontId="7" fillId="3" borderId="8" xfId="2" applyNumberFormat="1" applyFont="1" applyFill="1" applyBorder="1" applyAlignment="1">
      <alignment vertical="center"/>
    </xf>
    <xf numFmtId="0" fontId="18" fillId="0" borderId="0" xfId="2" applyFont="1" applyFill="1" applyBorder="1" applyAlignment="1">
      <alignment vertical="center"/>
    </xf>
    <xf numFmtId="2" fontId="13" fillId="0" borderId="0" xfId="2" applyNumberFormat="1" applyFont="1" applyFill="1" applyBorder="1" applyAlignment="1">
      <alignment vertical="center"/>
    </xf>
    <xf numFmtId="0" fontId="7" fillId="3" borderId="8" xfId="2" applyFont="1" applyFill="1" applyBorder="1" applyAlignment="1">
      <alignment vertical="center"/>
    </xf>
    <xf numFmtId="2" fontId="7" fillId="3" borderId="8" xfId="2" applyNumberFormat="1" applyFont="1" applyFill="1" applyBorder="1" applyAlignment="1">
      <alignment vertical="center"/>
    </xf>
    <xf numFmtId="0" fontId="21" fillId="0" borderId="0" xfId="2" applyFont="1" applyFill="1" applyBorder="1" applyAlignment="1">
      <alignment vertical="center"/>
    </xf>
    <xf numFmtId="1" fontId="14" fillId="3" borderId="8" xfId="2" applyNumberFormat="1" applyFont="1" applyFill="1" applyBorder="1" applyAlignment="1">
      <alignment vertical="center"/>
    </xf>
    <xf numFmtId="2" fontId="14" fillId="3" borderId="8" xfId="2" applyNumberFormat="1" applyFont="1" applyFill="1" applyBorder="1" applyAlignment="1">
      <alignment vertical="center"/>
    </xf>
    <xf numFmtId="0" fontId="13" fillId="0" borderId="0" xfId="2" applyNumberFormat="1" applyFont="1" applyFill="1" applyBorder="1" applyAlignment="1" applyProtection="1">
      <alignment vertical="center"/>
    </xf>
    <xf numFmtId="2" fontId="8" fillId="0" borderId="11" xfId="2" applyNumberFormat="1" applyFont="1" applyFill="1" applyBorder="1" applyAlignment="1">
      <alignment vertical="center" wrapText="1"/>
    </xf>
    <xf numFmtId="0" fontId="7" fillId="3" borderId="17" xfId="2" applyFont="1" applyFill="1" applyBorder="1" applyAlignment="1">
      <alignment vertical="center"/>
    </xf>
    <xf numFmtId="2" fontId="7" fillId="3" borderId="12" xfId="2" applyNumberFormat="1" applyFont="1" applyFill="1" applyBorder="1" applyAlignment="1">
      <alignment horizontal="right" vertical="center"/>
    </xf>
    <xf numFmtId="1" fontId="7" fillId="3" borderId="12" xfId="2" applyNumberFormat="1" applyFont="1" applyFill="1" applyBorder="1" applyAlignment="1">
      <alignment horizontal="right" vertical="center"/>
    </xf>
    <xf numFmtId="1" fontId="7" fillId="3" borderId="27" xfId="2" applyNumberFormat="1" applyFont="1" applyFill="1" applyBorder="1" applyAlignment="1">
      <alignment vertical="center"/>
    </xf>
    <xf numFmtId="1" fontId="8" fillId="0" borderId="0" xfId="0" applyNumberFormat="1" applyFont="1" applyAlignment="1">
      <alignment vertical="center"/>
    </xf>
    <xf numFmtId="1" fontId="8" fillId="9" borderId="14" xfId="2" applyNumberFormat="1" applyFont="1" applyFill="1" applyBorder="1" applyAlignment="1">
      <alignment vertical="center"/>
    </xf>
    <xf numFmtId="1" fontId="8" fillId="0" borderId="2" xfId="2" applyNumberFormat="1" applyFont="1" applyBorder="1" applyAlignment="1">
      <alignment horizontal="right" vertical="center"/>
    </xf>
    <xf numFmtId="2" fontId="8" fillId="0" borderId="11" xfId="2" applyNumberFormat="1" applyFont="1" applyFill="1" applyBorder="1" applyAlignment="1">
      <alignment vertical="center"/>
    </xf>
    <xf numFmtId="164" fontId="7" fillId="21" borderId="8" xfId="2" applyNumberFormat="1" applyFont="1" applyFill="1" applyBorder="1" applyAlignment="1">
      <alignment horizontal="center" vertical="center"/>
    </xf>
    <xf numFmtId="0" fontId="7" fillId="21" borderId="8" xfId="2" applyFont="1" applyFill="1" applyBorder="1" applyAlignment="1">
      <alignment horizontal="center" vertical="center"/>
    </xf>
    <xf numFmtId="1" fontId="7" fillId="21" borderId="8" xfId="2" applyNumberFormat="1" applyFont="1" applyFill="1" applyBorder="1" applyAlignment="1">
      <alignment horizontal="center" vertical="center"/>
    </xf>
    <xf numFmtId="164" fontId="11" fillId="21" borderId="11" xfId="2" applyNumberFormat="1" applyFont="1" applyFill="1" applyBorder="1" applyAlignment="1">
      <alignment horizontal="center" vertical="center"/>
    </xf>
    <xf numFmtId="0" fontId="11" fillId="21" borderId="11" xfId="2" applyFont="1" applyFill="1" applyBorder="1" applyAlignment="1">
      <alignment horizontal="center" vertical="center"/>
    </xf>
    <xf numFmtId="0" fontId="7" fillId="21" borderId="12" xfId="2" applyFont="1" applyFill="1" applyBorder="1" applyAlignment="1">
      <alignment vertical="center"/>
    </xf>
    <xf numFmtId="0" fontId="8" fillId="5" borderId="0" xfId="2" applyFont="1" applyFill="1" applyBorder="1" applyAlignment="1">
      <alignment horizontal="right" vertical="center"/>
    </xf>
    <xf numFmtId="164" fontId="7" fillId="3" borderId="2" xfId="2" applyNumberFormat="1" applyFont="1" applyFill="1" applyBorder="1" applyAlignment="1">
      <alignment horizontal="center" vertical="center"/>
    </xf>
    <xf numFmtId="1" fontId="7" fillId="3" borderId="2" xfId="2" applyNumberFormat="1" applyFont="1" applyFill="1" applyBorder="1" applyAlignment="1">
      <alignment horizontal="center" vertical="center"/>
    </xf>
    <xf numFmtId="164" fontId="11" fillId="3" borderId="10" xfId="2" applyNumberFormat="1" applyFont="1" applyFill="1" applyBorder="1" applyAlignment="1">
      <alignment horizontal="center" vertical="center"/>
    </xf>
    <xf numFmtId="2" fontId="7" fillId="3" borderId="14" xfId="2" applyNumberFormat="1" applyFont="1" applyFill="1" applyBorder="1" applyAlignment="1">
      <alignment vertical="center"/>
    </xf>
    <xf numFmtId="0" fontId="7" fillId="3" borderId="21" xfId="2" applyFont="1" applyFill="1" applyBorder="1" applyAlignment="1">
      <alignment horizontal="right" vertical="center"/>
    </xf>
    <xf numFmtId="164" fontId="7" fillId="3" borderId="8" xfId="2" applyNumberFormat="1" applyFont="1" applyFill="1" applyBorder="1" applyAlignment="1">
      <alignment horizontal="center" vertical="center"/>
    </xf>
    <xf numFmtId="2" fontId="7" fillId="3" borderId="12" xfId="2" applyNumberFormat="1" applyFont="1" applyFill="1" applyBorder="1" applyAlignment="1">
      <alignment vertical="center"/>
    </xf>
    <xf numFmtId="0" fontId="7" fillId="3" borderId="26" xfId="2" applyFont="1" applyFill="1" applyBorder="1" applyAlignment="1">
      <alignment vertical="center"/>
    </xf>
    <xf numFmtId="0" fontId="8" fillId="0" borderId="29" xfId="2" applyFont="1" applyFill="1" applyBorder="1" applyAlignment="1">
      <alignment vertical="center"/>
    </xf>
    <xf numFmtId="0" fontId="8" fillId="0" borderId="34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vertical="center"/>
    </xf>
    <xf numFmtId="1" fontId="6" fillId="0" borderId="0" xfId="2" applyNumberFormat="1" applyFont="1" applyFill="1" applyBorder="1" applyAlignment="1">
      <alignment vertical="center"/>
    </xf>
    <xf numFmtId="164" fontId="7" fillId="3" borderId="11" xfId="2" applyNumberFormat="1" applyFont="1" applyFill="1" applyBorder="1" applyAlignment="1">
      <alignment horizontal="center" vertical="center"/>
    </xf>
    <xf numFmtId="1" fontId="7" fillId="3" borderId="11" xfId="2" applyNumberFormat="1" applyFont="1" applyFill="1" applyBorder="1" applyAlignment="1">
      <alignment vertical="center"/>
    </xf>
    <xf numFmtId="2" fontId="7" fillId="3" borderId="11" xfId="2" applyNumberFormat="1" applyFont="1" applyFill="1" applyBorder="1" applyAlignment="1">
      <alignment vertical="center"/>
    </xf>
    <xf numFmtId="0" fontId="6" fillId="0" borderId="28" xfId="2" applyFont="1" applyFill="1" applyBorder="1" applyAlignment="1">
      <alignment vertical="center"/>
    </xf>
    <xf numFmtId="1" fontId="47" fillId="0" borderId="28" xfId="2" applyNumberFormat="1" applyFont="1" applyFill="1" applyBorder="1" applyAlignment="1">
      <alignment vertical="center"/>
    </xf>
    <xf numFmtId="1" fontId="6" fillId="0" borderId="28" xfId="2" applyNumberFormat="1" applyFont="1" applyFill="1" applyBorder="1" applyAlignment="1">
      <alignment vertical="center"/>
    </xf>
    <xf numFmtId="0" fontId="7" fillId="3" borderId="35" xfId="2" applyFont="1" applyFill="1" applyBorder="1" applyAlignment="1">
      <alignment vertical="center"/>
    </xf>
    <xf numFmtId="0" fontId="7" fillId="3" borderId="25" xfId="2" applyFont="1" applyFill="1" applyBorder="1" applyAlignment="1">
      <alignment vertical="center"/>
    </xf>
    <xf numFmtId="1" fontId="7" fillId="3" borderId="25" xfId="2" applyNumberFormat="1" applyFont="1" applyFill="1" applyBorder="1" applyAlignment="1">
      <alignment vertical="center"/>
    </xf>
    <xf numFmtId="0" fontId="12" fillId="0" borderId="0" xfId="2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" fontId="7" fillId="3" borderId="13" xfId="2" applyNumberFormat="1" applyFont="1" applyFill="1" applyBorder="1" applyAlignment="1">
      <alignment horizontal="center" vertical="center"/>
    </xf>
    <xf numFmtId="1" fontId="7" fillId="3" borderId="13" xfId="2" applyNumberFormat="1" applyFont="1" applyFill="1" applyBorder="1" applyAlignment="1">
      <alignment vertical="center"/>
    </xf>
    <xf numFmtId="164" fontId="7" fillId="3" borderId="8" xfId="2" applyNumberFormat="1" applyFont="1" applyFill="1" applyBorder="1" applyAlignment="1">
      <alignment horizontal="right" vertical="center"/>
    </xf>
    <xf numFmtId="0" fontId="18" fillId="0" borderId="0" xfId="2" applyFont="1" applyFill="1" applyAlignment="1">
      <alignment vertical="center"/>
    </xf>
    <xf numFmtId="1" fontId="7" fillId="3" borderId="8" xfId="2" applyNumberFormat="1" applyFont="1" applyFill="1" applyBorder="1" applyAlignment="1">
      <alignment horizontal="right" vertical="center"/>
    </xf>
    <xf numFmtId="1" fontId="46" fillId="3" borderId="11" xfId="2" applyNumberFormat="1" applyFont="1" applyFill="1" applyBorder="1" applyAlignment="1">
      <alignment horizontal="center" vertical="center"/>
    </xf>
    <xf numFmtId="0" fontId="48" fillId="5" borderId="3" xfId="2" applyFont="1" applyFill="1" applyBorder="1" applyAlignment="1">
      <alignment horizontal="right" vertical="center" wrapText="1"/>
    </xf>
    <xf numFmtId="0" fontId="48" fillId="5" borderId="3" xfId="2" applyFont="1" applyFill="1" applyBorder="1" applyAlignment="1">
      <alignment horizontal="left" vertical="center"/>
    </xf>
    <xf numFmtId="0" fontId="48" fillId="5" borderId="2" xfId="2" applyFont="1" applyFill="1" applyBorder="1" applyAlignment="1">
      <alignment horizontal="right" vertical="center"/>
    </xf>
    <xf numFmtId="2" fontId="48" fillId="0" borderId="2" xfId="2" applyNumberFormat="1" applyFont="1" applyFill="1" applyBorder="1" applyAlignment="1">
      <alignment horizontal="right" vertical="center"/>
    </xf>
    <xf numFmtId="164" fontId="48" fillId="0" borderId="2" xfId="2" applyNumberFormat="1" applyFont="1" applyFill="1" applyBorder="1" applyAlignment="1">
      <alignment horizontal="right" vertical="center"/>
    </xf>
    <xf numFmtId="0" fontId="46" fillId="3" borderId="2" xfId="2" applyFont="1" applyFill="1" applyBorder="1" applyAlignment="1">
      <alignment vertical="center"/>
    </xf>
    <xf numFmtId="2" fontId="12" fillId="0" borderId="8" xfId="2" applyNumberFormat="1" applyFont="1" applyFill="1" applyBorder="1"/>
    <xf numFmtId="2" fontId="12" fillId="0" borderId="8" xfId="2" applyNumberFormat="1" applyFont="1" applyFill="1" applyBorder="1" applyAlignment="1">
      <alignment horizontal="left"/>
    </xf>
    <xf numFmtId="2" fontId="12" fillId="0" borderId="13" xfId="2" applyNumberFormat="1" applyFont="1" applyFill="1" applyBorder="1"/>
    <xf numFmtId="0" fontId="46" fillId="3" borderId="2" xfId="2" applyFont="1" applyFill="1" applyBorder="1" applyAlignment="1"/>
    <xf numFmtId="0" fontId="45" fillId="3" borderId="2" xfId="2" applyFont="1" applyFill="1" applyBorder="1" applyAlignment="1">
      <alignment horizontal="center"/>
    </xf>
    <xf numFmtId="0" fontId="48" fillId="5" borderId="2" xfId="2" applyFont="1" applyFill="1" applyBorder="1" applyAlignment="1">
      <alignment horizontal="right" vertical="center" wrapText="1"/>
    </xf>
    <xf numFmtId="0" fontId="49" fillId="5" borderId="2" xfId="2" applyFont="1" applyFill="1" applyBorder="1" applyAlignment="1">
      <alignment horizontal="left" vertical="center"/>
    </xf>
    <xf numFmtId="2" fontId="48" fillId="5" borderId="2" xfId="2" applyNumberFormat="1" applyFont="1" applyFill="1" applyBorder="1" applyAlignment="1">
      <alignment horizontal="right" vertical="center"/>
    </xf>
    <xf numFmtId="2" fontId="48" fillId="0" borderId="2" xfId="2" applyNumberFormat="1" applyFont="1" applyFill="1" applyBorder="1"/>
    <xf numFmtId="0" fontId="49" fillId="0" borderId="8" xfId="2" applyFont="1" applyFill="1" applyBorder="1"/>
    <xf numFmtId="2" fontId="49" fillId="0" borderId="8" xfId="2" applyNumberFormat="1" applyFont="1" applyFill="1" applyBorder="1"/>
    <xf numFmtId="2" fontId="49" fillId="0" borderId="8" xfId="2" applyNumberFormat="1" applyFont="1" applyFill="1" applyBorder="1" applyAlignment="1">
      <alignment horizontal="left"/>
    </xf>
    <xf numFmtId="1" fontId="45" fillId="17" borderId="2" xfId="2" applyNumberFormat="1" applyFont="1" applyFill="1" applyBorder="1"/>
    <xf numFmtId="2" fontId="45" fillId="17" borderId="2" xfId="2" applyNumberFormat="1" applyFont="1" applyFill="1" applyBorder="1"/>
    <xf numFmtId="0" fontId="48" fillId="0" borderId="0" xfId="0" applyFont="1"/>
    <xf numFmtId="0" fontId="49" fillId="0" borderId="2" xfId="0" applyFont="1" applyBorder="1"/>
    <xf numFmtId="0" fontId="48" fillId="9" borderId="2" xfId="2" applyFont="1" applyFill="1" applyBorder="1"/>
    <xf numFmtId="2" fontId="48" fillId="9" borderId="2" xfId="2" applyNumberFormat="1" applyFont="1" applyFill="1" applyBorder="1"/>
    <xf numFmtId="0" fontId="48" fillId="9" borderId="2" xfId="2" applyFont="1" applyFill="1" applyBorder="1" applyAlignment="1">
      <alignment horizontal="right"/>
    </xf>
    <xf numFmtId="0" fontId="48" fillId="11" borderId="2" xfId="2" applyFont="1" applyFill="1" applyBorder="1"/>
    <xf numFmtId="2" fontId="48" fillId="11" borderId="2" xfId="2" applyNumberFormat="1" applyFont="1" applyFill="1" applyBorder="1"/>
    <xf numFmtId="0" fontId="48" fillId="11" borderId="2" xfId="2" applyFont="1" applyFill="1" applyBorder="1" applyAlignment="1">
      <alignment horizontal="right"/>
    </xf>
    <xf numFmtId="1" fontId="48" fillId="9" borderId="2" xfId="2" applyNumberFormat="1" applyFont="1" applyFill="1" applyBorder="1" applyAlignment="1">
      <alignment horizontal="right"/>
    </xf>
    <xf numFmtId="2" fontId="49" fillId="0" borderId="2" xfId="2" applyNumberFormat="1" applyFont="1" applyFill="1" applyBorder="1" applyAlignment="1">
      <alignment horizontal="left"/>
    </xf>
    <xf numFmtId="164" fontId="45" fillId="17" borderId="8" xfId="2" applyNumberFormat="1" applyFont="1" applyFill="1" applyBorder="1" applyAlignment="1">
      <alignment horizontal="center"/>
    </xf>
    <xf numFmtId="0" fontId="45" fillId="17" borderId="8" xfId="2" applyFont="1" applyFill="1" applyBorder="1" applyAlignment="1">
      <alignment horizontal="center"/>
    </xf>
    <xf numFmtId="1" fontId="45" fillId="17" borderId="8" xfId="2" applyNumberFormat="1" applyFont="1" applyFill="1" applyBorder="1" applyAlignment="1">
      <alignment horizontal="center"/>
    </xf>
    <xf numFmtId="164" fontId="46" fillId="17" borderId="8" xfId="2" applyNumberFormat="1" applyFont="1" applyFill="1" applyBorder="1" applyAlignment="1">
      <alignment horizontal="center" vertical="center"/>
    </xf>
    <xf numFmtId="0" fontId="46" fillId="17" borderId="11" xfId="2" applyFont="1" applyFill="1" applyBorder="1" applyAlignment="1">
      <alignment horizontal="center"/>
    </xf>
    <xf numFmtId="1" fontId="46" fillId="17" borderId="8" xfId="2" applyNumberFormat="1" applyFont="1" applyFill="1" applyBorder="1" applyAlignment="1">
      <alignment horizontal="center"/>
    </xf>
    <xf numFmtId="0" fontId="46" fillId="17" borderId="8" xfId="2" applyFont="1" applyFill="1" applyBorder="1" applyAlignment="1">
      <alignment horizontal="center" vertical="center"/>
    </xf>
    <xf numFmtId="0" fontId="45" fillId="3" borderId="14" xfId="2" applyFont="1" applyFill="1" applyBorder="1" applyAlignment="1">
      <alignment horizontal="right" vertical="center"/>
    </xf>
    <xf numFmtId="2" fontId="45" fillId="3" borderId="8" xfId="2" applyNumberFormat="1" applyFont="1" applyFill="1" applyBorder="1" applyAlignment="1">
      <alignment horizontal="right" vertical="center"/>
    </xf>
    <xf numFmtId="1" fontId="45" fillId="3" borderId="8" xfId="1" applyNumberFormat="1" applyFont="1" applyFill="1" applyBorder="1" applyAlignment="1" applyProtection="1">
      <alignment horizontal="center" vertical="center"/>
    </xf>
    <xf numFmtId="0" fontId="45" fillId="3" borderId="8" xfId="1" applyNumberFormat="1" applyFont="1" applyFill="1" applyBorder="1" applyAlignment="1" applyProtection="1">
      <alignment horizontal="right" vertical="center"/>
    </xf>
    <xf numFmtId="0" fontId="45" fillId="3" borderId="8" xfId="2" applyFont="1" applyFill="1" applyBorder="1" applyAlignment="1">
      <alignment horizontal="right" vertical="center"/>
    </xf>
    <xf numFmtId="2" fontId="48" fillId="0" borderId="8" xfId="2" applyNumberFormat="1" applyFont="1" applyFill="1" applyBorder="1" applyAlignment="1">
      <alignment horizontal="right" vertical="center"/>
    </xf>
    <xf numFmtId="2" fontId="48" fillId="0" borderId="8" xfId="2" applyNumberFormat="1" applyFont="1" applyFill="1" applyBorder="1" applyAlignment="1">
      <alignment vertical="center"/>
    </xf>
    <xf numFmtId="0" fontId="48" fillId="0" borderId="14" xfId="2" applyFont="1" applyFill="1" applyBorder="1" applyAlignment="1">
      <alignment vertical="center"/>
    </xf>
    <xf numFmtId="2" fontId="45" fillId="3" borderId="8" xfId="2" applyNumberFormat="1" applyFont="1" applyFill="1" applyBorder="1" applyAlignment="1">
      <alignment horizontal="center" vertical="center" wrapText="1"/>
    </xf>
    <xf numFmtId="1" fontId="45" fillId="3" borderId="8" xfId="2" applyNumberFormat="1" applyFont="1" applyFill="1" applyBorder="1" applyAlignment="1">
      <alignment horizontal="center" vertical="center" wrapText="1"/>
    </xf>
    <xf numFmtId="0" fontId="46" fillId="3" borderId="8" xfId="2" applyFont="1" applyFill="1" applyBorder="1" applyAlignment="1">
      <alignment horizontal="center" vertical="center" wrapText="1"/>
    </xf>
    <xf numFmtId="2" fontId="46" fillId="3" borderId="8" xfId="2" applyNumberFormat="1" applyFont="1" applyFill="1" applyBorder="1" applyAlignment="1">
      <alignment horizontal="center" vertical="center"/>
    </xf>
    <xf numFmtId="0" fontId="46" fillId="3" borderId="8" xfId="2" applyFont="1" applyFill="1" applyBorder="1" applyAlignment="1">
      <alignment horizontal="center" vertical="center"/>
    </xf>
    <xf numFmtId="1" fontId="45" fillId="3" borderId="2" xfId="2" applyNumberFormat="1" applyFont="1" applyFill="1" applyBorder="1" applyAlignment="1">
      <alignment vertical="center"/>
    </xf>
    <xf numFmtId="0" fontId="48" fillId="5" borderId="2" xfId="2" applyFont="1" applyFill="1" applyBorder="1" applyAlignment="1">
      <alignment horizontal="center" vertical="center" wrapText="1"/>
    </xf>
    <xf numFmtId="0" fontId="48" fillId="5" borderId="2" xfId="2" applyFont="1" applyFill="1" applyBorder="1" applyAlignment="1">
      <alignment horizontal="left" vertical="center"/>
    </xf>
    <xf numFmtId="0" fontId="50" fillId="0" borderId="0" xfId="0" applyFont="1" applyAlignment="1">
      <alignment vertical="center"/>
    </xf>
    <xf numFmtId="0" fontId="48" fillId="0" borderId="8" xfId="2" applyFont="1" applyFill="1" applyBorder="1" applyAlignment="1">
      <alignment vertical="center" wrapText="1"/>
    </xf>
    <xf numFmtId="164" fontId="48" fillId="0" borderId="2" xfId="2" applyNumberFormat="1" applyFont="1" applyFill="1" applyBorder="1" applyAlignment="1">
      <alignment vertical="center"/>
    </xf>
    <xf numFmtId="0" fontId="7" fillId="21" borderId="26" xfId="2" applyFont="1" applyFill="1" applyBorder="1" applyAlignment="1">
      <alignment vertical="center"/>
    </xf>
    <xf numFmtId="0" fontId="7" fillId="17" borderId="25" xfId="2" applyFont="1" applyFill="1" applyBorder="1" applyAlignment="1">
      <alignment vertical="center"/>
    </xf>
    <xf numFmtId="164" fontId="7" fillId="17" borderId="8" xfId="2" applyNumberFormat="1" applyFont="1" applyFill="1" applyBorder="1" applyAlignment="1">
      <alignment vertical="center"/>
    </xf>
    <xf numFmtId="0" fontId="56" fillId="0" borderId="2" xfId="0" applyFont="1" applyBorder="1" applyAlignment="1">
      <alignment horizontal="center" vertical="center"/>
    </xf>
    <xf numFmtId="0" fontId="56" fillId="0" borderId="2" xfId="0" applyFont="1" applyBorder="1"/>
    <xf numFmtId="1" fontId="57" fillId="0" borderId="2" xfId="0" applyNumberFormat="1" applyFont="1" applyBorder="1" applyAlignment="1">
      <alignment horizontal="center" vertical="center"/>
    </xf>
    <xf numFmtId="0" fontId="57" fillId="0" borderId="2" xfId="0" applyFont="1" applyBorder="1" applyAlignment="1">
      <alignment horizontal="center" vertical="center"/>
    </xf>
    <xf numFmtId="1" fontId="8" fillId="0" borderId="26" xfId="2" applyNumberFormat="1" applyFont="1" applyFill="1" applyBorder="1" applyAlignment="1">
      <alignment vertical="center"/>
    </xf>
    <xf numFmtId="1" fontId="8" fillId="0" borderId="11" xfId="2" applyNumberFormat="1" applyFont="1" applyFill="1" applyBorder="1" applyAlignment="1">
      <alignment horizontal="right" vertical="center"/>
    </xf>
    <xf numFmtId="1" fontId="8" fillId="0" borderId="44" xfId="2" applyNumberFormat="1" applyFont="1" applyFill="1" applyBorder="1" applyAlignment="1">
      <alignment horizontal="right" vertical="center"/>
    </xf>
    <xf numFmtId="0" fontId="8" fillId="0" borderId="12" xfId="2" applyFont="1" applyFill="1" applyBorder="1" applyAlignment="1">
      <alignment horizontal="right" vertical="center" wrapText="1"/>
    </xf>
    <xf numFmtId="2" fontId="8" fillId="0" borderId="12" xfId="2" applyNumberFormat="1" applyFont="1" applyFill="1" applyBorder="1" applyAlignment="1">
      <alignment horizontal="right" vertical="center" wrapText="1"/>
    </xf>
    <xf numFmtId="0" fontId="11" fillId="5" borderId="2" xfId="2" applyFont="1" applyFill="1" applyBorder="1" applyAlignment="1">
      <alignment horizontal="center" vertical="center"/>
    </xf>
    <xf numFmtId="0" fontId="12" fillId="5" borderId="2" xfId="2" applyFont="1" applyFill="1" applyBorder="1" applyAlignment="1">
      <alignment horizontal="left" vertical="center"/>
    </xf>
    <xf numFmtId="0" fontId="11" fillId="5" borderId="3" xfId="2" applyFont="1" applyFill="1" applyBorder="1" applyAlignment="1">
      <alignment horizontal="right" vertical="center" wrapText="1"/>
    </xf>
    <xf numFmtId="0" fontId="11" fillId="5" borderId="2" xfId="2" applyFont="1" applyFill="1" applyBorder="1" applyAlignment="1">
      <alignment horizontal="right" vertical="center"/>
    </xf>
    <xf numFmtId="1" fontId="8" fillId="0" borderId="12" xfId="2" applyNumberFormat="1" applyFont="1" applyFill="1" applyBorder="1" applyAlignment="1">
      <alignment horizontal="right" vertical="center"/>
    </xf>
    <xf numFmtId="1" fontId="8" fillId="0" borderId="8" xfId="2" applyNumberFormat="1" applyFont="1" applyFill="1" applyBorder="1" applyAlignment="1">
      <alignment horizontal="center" vertical="center"/>
    </xf>
    <xf numFmtId="166" fontId="8" fillId="0" borderId="8" xfId="2" applyNumberFormat="1" applyFont="1" applyFill="1" applyBorder="1" applyAlignment="1">
      <alignment vertical="center"/>
    </xf>
    <xf numFmtId="0" fontId="8" fillId="0" borderId="14" xfId="2" applyFont="1" applyFill="1" applyBorder="1" applyAlignment="1">
      <alignment horizontal="right" vertical="center"/>
    </xf>
    <xf numFmtId="1" fontId="8" fillId="8" borderId="11" xfId="2" applyNumberFormat="1" applyFont="1" applyFill="1" applyBorder="1" applyAlignment="1">
      <alignment horizontal="right" vertical="center"/>
    </xf>
    <xf numFmtId="1" fontId="8" fillId="8" borderId="12" xfId="2" applyNumberFormat="1" applyFont="1" applyFill="1" applyBorder="1" applyAlignment="1">
      <alignment horizontal="right" vertical="center"/>
    </xf>
    <xf numFmtId="1" fontId="8" fillId="8" borderId="2" xfId="2" applyNumberFormat="1" applyFont="1" applyFill="1" applyBorder="1" applyAlignment="1">
      <alignment horizontal="right" vertical="center"/>
    </xf>
    <xf numFmtId="0" fontId="8" fillId="0" borderId="16" xfId="2" applyFont="1" applyFill="1" applyBorder="1" applyAlignment="1">
      <alignment vertical="center" wrapText="1"/>
    </xf>
    <xf numFmtId="166" fontId="8" fillId="0" borderId="2" xfId="2" applyNumberFormat="1" applyFont="1" applyFill="1" applyBorder="1" applyAlignment="1">
      <alignment vertical="center"/>
    </xf>
    <xf numFmtId="0" fontId="12" fillId="0" borderId="1" xfId="2" applyFont="1" applyFill="1" applyBorder="1" applyAlignment="1">
      <alignment horizontal="left" vertical="center"/>
    </xf>
    <xf numFmtId="0" fontId="8" fillId="5" borderId="2" xfId="2" applyFont="1" applyFill="1" applyBorder="1" applyAlignment="1">
      <alignment vertical="center"/>
    </xf>
    <xf numFmtId="0" fontId="8" fillId="0" borderId="11" xfId="0" applyNumberFormat="1" applyFont="1" applyBorder="1" applyAlignment="1">
      <alignment horizontal="right" vertical="center" wrapText="1"/>
    </xf>
    <xf numFmtId="2" fontId="8" fillId="0" borderId="11" xfId="0" applyNumberFormat="1" applyFont="1" applyBorder="1" applyAlignment="1">
      <alignment horizontal="right" vertical="center" wrapText="1"/>
    </xf>
    <xf numFmtId="1" fontId="8" fillId="0" borderId="11" xfId="0" applyNumberFormat="1" applyFont="1" applyBorder="1" applyAlignment="1">
      <alignment horizontal="right" vertical="center" wrapText="1"/>
    </xf>
    <xf numFmtId="0" fontId="8" fillId="0" borderId="11" xfId="2" applyNumberFormat="1" applyFont="1" applyFill="1" applyBorder="1" applyAlignment="1">
      <alignment horizontal="right" vertical="center" wrapText="1"/>
    </xf>
    <xf numFmtId="0" fontId="8" fillId="5" borderId="2" xfId="2" applyFont="1" applyFill="1" applyBorder="1" applyAlignment="1">
      <alignment vertical="center" wrapText="1"/>
    </xf>
    <xf numFmtId="0" fontId="8" fillId="5" borderId="2" xfId="0" applyNumberFormat="1" applyFont="1" applyFill="1" applyBorder="1" applyAlignment="1">
      <alignment horizontal="right" vertical="center" wrapText="1"/>
    </xf>
    <xf numFmtId="2" fontId="8" fillId="5" borderId="2" xfId="0" applyNumberFormat="1" applyFont="1" applyFill="1" applyBorder="1" applyAlignment="1">
      <alignment horizontal="right" vertical="center" wrapText="1"/>
    </xf>
    <xf numFmtId="1" fontId="8" fillId="5" borderId="2" xfId="0" applyNumberFormat="1" applyFont="1" applyFill="1" applyBorder="1" applyAlignment="1">
      <alignment horizontal="right" vertical="center" wrapText="1"/>
    </xf>
    <xf numFmtId="0" fontId="8" fillId="5" borderId="2" xfId="2" applyNumberFormat="1" applyFont="1" applyFill="1" applyBorder="1" applyAlignment="1">
      <alignment horizontal="right" vertical="center" wrapText="1"/>
    </xf>
    <xf numFmtId="1" fontId="8" fillId="5" borderId="2" xfId="2" applyNumberFormat="1" applyFont="1" applyFill="1" applyBorder="1" applyAlignment="1">
      <alignment horizontal="right" vertical="center"/>
    </xf>
    <xf numFmtId="0" fontId="8" fillId="0" borderId="17" xfId="2" applyFont="1" applyFill="1" applyBorder="1" applyAlignment="1">
      <alignment horizontal="right" vertical="center"/>
    </xf>
    <xf numFmtId="1" fontId="8" fillId="5" borderId="1" xfId="2" applyNumberFormat="1" applyFont="1" applyFill="1" applyBorder="1" applyAlignment="1">
      <alignment horizontal="right" vertical="center"/>
    </xf>
    <xf numFmtId="0" fontId="12" fillId="0" borderId="1" xfId="2" applyFont="1" applyFill="1" applyBorder="1"/>
    <xf numFmtId="0" fontId="48" fillId="0" borderId="11" xfId="2" applyFont="1" applyFill="1" applyBorder="1"/>
    <xf numFmtId="164" fontId="12" fillId="0" borderId="9" xfId="2" applyNumberFormat="1" applyFont="1" applyFill="1" applyBorder="1"/>
    <xf numFmtId="0" fontId="8" fillId="0" borderId="8" xfId="2" applyNumberFormat="1" applyFont="1" applyFill="1" applyBorder="1" applyAlignment="1">
      <alignment vertical="center"/>
    </xf>
    <xf numFmtId="1" fontId="8" fillId="10" borderId="13" xfId="2" applyNumberFormat="1" applyFont="1" applyFill="1" applyBorder="1" applyAlignment="1">
      <alignment vertical="center"/>
    </xf>
    <xf numFmtId="1" fontId="7" fillId="17" borderId="12" xfId="2" applyNumberFormat="1" applyFont="1" applyFill="1" applyBorder="1" applyAlignment="1">
      <alignment vertical="center"/>
    </xf>
    <xf numFmtId="1" fontId="8" fillId="9" borderId="2" xfId="2" applyNumberFormat="1" applyFont="1" applyFill="1" applyBorder="1" applyAlignment="1">
      <alignment vertical="center"/>
    </xf>
    <xf numFmtId="0" fontId="8" fillId="0" borderId="9" xfId="2" applyFont="1" applyFill="1" applyBorder="1" applyAlignment="1">
      <alignment vertical="center"/>
    </xf>
    <xf numFmtId="0" fontId="12" fillId="0" borderId="10" xfId="2" applyFont="1" applyFill="1" applyBorder="1" applyAlignment="1">
      <alignment horizontal="left" vertical="center"/>
    </xf>
    <xf numFmtId="0" fontId="8" fillId="0" borderId="9" xfId="2" applyFont="1" applyFill="1" applyBorder="1"/>
    <xf numFmtId="0" fontId="12" fillId="0" borderId="10" xfId="2" applyFont="1" applyFill="1" applyBorder="1" applyAlignment="1">
      <alignment horizontal="left"/>
    </xf>
    <xf numFmtId="164" fontId="8" fillId="0" borderId="2" xfId="0" applyNumberFormat="1" applyFont="1" applyBorder="1" applyAlignment="1">
      <alignment horizontal="right" vertical="center" wrapText="1"/>
    </xf>
    <xf numFmtId="0" fontId="7" fillId="5" borderId="0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right" vertical="center"/>
    </xf>
    <xf numFmtId="2" fontId="7" fillId="3" borderId="1" xfId="2" applyNumberFormat="1" applyFont="1" applyFill="1" applyBorder="1" applyAlignment="1">
      <alignment horizontal="right" vertical="center"/>
    </xf>
    <xf numFmtId="1" fontId="7" fillId="3" borderId="1" xfId="2" applyNumberFormat="1" applyFont="1" applyFill="1" applyBorder="1" applyAlignment="1">
      <alignment horizontal="right" vertical="center"/>
    </xf>
    <xf numFmtId="0" fontId="7" fillId="5" borderId="5" xfId="2" applyFont="1" applyFill="1" applyBorder="1" applyAlignment="1">
      <alignment horizontal="center" vertical="center"/>
    </xf>
    <xf numFmtId="0" fontId="7" fillId="5" borderId="5" xfId="2" applyFont="1" applyFill="1" applyBorder="1" applyAlignment="1">
      <alignment horizontal="right" vertical="center"/>
    </xf>
    <xf numFmtId="2" fontId="7" fillId="5" borderId="5" xfId="2" applyNumberFormat="1" applyFont="1" applyFill="1" applyBorder="1" applyAlignment="1">
      <alignment horizontal="right" vertical="center"/>
    </xf>
    <xf numFmtId="1" fontId="7" fillId="5" borderId="5" xfId="2" applyNumberFormat="1" applyFont="1" applyFill="1" applyBorder="1" applyAlignment="1">
      <alignment horizontal="right" vertical="center"/>
    </xf>
    <xf numFmtId="0" fontId="8" fillId="0" borderId="11" xfId="2" applyFont="1" applyFill="1" applyBorder="1" applyAlignment="1"/>
    <xf numFmtId="164" fontId="8" fillId="0" borderId="2" xfId="2" applyNumberFormat="1" applyFont="1" applyFill="1" applyBorder="1" applyAlignment="1">
      <alignment vertical="center" wrapText="1"/>
    </xf>
    <xf numFmtId="164" fontId="8" fillId="0" borderId="2" xfId="0" applyNumberFormat="1" applyFont="1" applyBorder="1" applyAlignment="1">
      <alignment vertical="center" wrapText="1"/>
    </xf>
    <xf numFmtId="164" fontId="8" fillId="0" borderId="8" xfId="2" applyNumberFormat="1" applyFont="1" applyFill="1" applyBorder="1" applyAlignment="1">
      <alignment horizontal="right" vertical="center" wrapText="1"/>
    </xf>
    <xf numFmtId="164" fontId="10" fillId="0" borderId="7" xfId="2" applyNumberFormat="1" applyFont="1" applyFill="1" applyBorder="1" applyAlignment="1"/>
    <xf numFmtId="164" fontId="8" fillId="0" borderId="2" xfId="2" applyNumberFormat="1" applyFont="1" applyFill="1" applyBorder="1" applyAlignment="1">
      <alignment horizontal="right"/>
    </xf>
    <xf numFmtId="2" fontId="12" fillId="0" borderId="8" xfId="2" applyNumberFormat="1" applyFont="1" applyFill="1" applyBorder="1" applyAlignment="1">
      <alignment vertical="center"/>
    </xf>
    <xf numFmtId="2" fontId="12" fillId="0" borderId="8" xfId="2" applyNumberFormat="1" applyFont="1" applyFill="1" applyBorder="1" applyAlignment="1">
      <alignment horizontal="left" vertical="center"/>
    </xf>
    <xf numFmtId="1" fontId="19" fillId="0" borderId="2" xfId="3" applyNumberFormat="1" applyFont="1" applyFill="1" applyBorder="1" applyAlignment="1">
      <alignment horizontal="center" vertical="center"/>
    </xf>
    <xf numFmtId="0" fontId="54" fillId="5" borderId="0" xfId="2" applyFont="1" applyFill="1" applyAlignment="1">
      <alignment horizontal="center" vertical="center"/>
    </xf>
    <xf numFmtId="0" fontId="8" fillId="5" borderId="8" xfId="2" applyFont="1" applyFill="1" applyBorder="1" applyAlignment="1">
      <alignment horizontal="right" vertical="center" wrapText="1"/>
    </xf>
    <xf numFmtId="2" fontId="8" fillId="5" borderId="8" xfId="2" applyNumberFormat="1" applyFont="1" applyFill="1" applyBorder="1" applyAlignment="1">
      <alignment horizontal="right" vertical="center"/>
    </xf>
    <xf numFmtId="1" fontId="8" fillId="5" borderId="8" xfId="2" applyNumberFormat="1" applyFont="1" applyFill="1" applyBorder="1" applyAlignment="1">
      <alignment horizontal="right" vertical="center"/>
    </xf>
    <xf numFmtId="0" fontId="8" fillId="5" borderId="8" xfId="2" applyFont="1" applyFill="1" applyBorder="1" applyAlignment="1">
      <alignment horizontal="right" vertical="center"/>
    </xf>
    <xf numFmtId="0" fontId="8" fillId="5" borderId="12" xfId="2" applyFont="1" applyFill="1" applyBorder="1" applyAlignment="1">
      <alignment horizontal="left" vertical="center"/>
    </xf>
    <xf numFmtId="1" fontId="8" fillId="0" borderId="2" xfId="2" applyNumberFormat="1" applyFont="1" applyFill="1" applyBorder="1" applyAlignment="1">
      <alignment horizontal="right" vertical="center" wrapText="1"/>
    </xf>
    <xf numFmtId="0" fontId="8" fillId="5" borderId="3" xfId="2" applyFont="1" applyFill="1" applyBorder="1" applyAlignment="1">
      <alignment horizontal="left" vertical="center"/>
    </xf>
    <xf numFmtId="0" fontId="16" fillId="5" borderId="0" xfId="2" applyFont="1" applyFill="1" applyAlignment="1">
      <alignment horizontal="center" vertical="center"/>
    </xf>
    <xf numFmtId="2" fontId="45" fillId="3" borderId="2" xfId="2" applyNumberFormat="1" applyFont="1" applyFill="1" applyBorder="1" applyAlignment="1">
      <alignment horizontal="right" vertical="center"/>
    </xf>
    <xf numFmtId="2" fontId="45" fillId="3" borderId="8" xfId="1" applyNumberFormat="1" applyFont="1" applyFill="1" applyBorder="1" applyAlignment="1" applyProtection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7" fillId="3" borderId="9" xfId="2" applyFont="1" applyFill="1" applyBorder="1" applyAlignment="1">
      <alignment horizontal="center" vertical="center"/>
    </xf>
    <xf numFmtId="0" fontId="7" fillId="3" borderId="10" xfId="2" applyFont="1" applyFill="1" applyBorder="1" applyAlignment="1">
      <alignment horizontal="center" vertical="center"/>
    </xf>
    <xf numFmtId="0" fontId="7" fillId="3" borderId="11" xfId="2" applyFont="1" applyFill="1" applyBorder="1" applyAlignment="1">
      <alignment horizontal="center" vertical="center"/>
    </xf>
    <xf numFmtId="0" fontId="45" fillId="3" borderId="8" xfId="2" applyFont="1" applyFill="1" applyBorder="1" applyAlignment="1">
      <alignment horizontal="center" vertical="center" wrapText="1"/>
    </xf>
    <xf numFmtId="0" fontId="45" fillId="3" borderId="8" xfId="2" applyFont="1" applyFill="1" applyBorder="1" applyAlignment="1">
      <alignment horizontal="center" vertical="center"/>
    </xf>
    <xf numFmtId="0" fontId="7" fillId="17" borderId="11" xfId="2" applyFont="1" applyFill="1" applyBorder="1" applyAlignment="1">
      <alignment horizontal="center" vertical="center"/>
    </xf>
    <xf numFmtId="1" fontId="8" fillId="0" borderId="1" xfId="2" applyNumberFormat="1" applyFont="1" applyFill="1" applyBorder="1" applyAlignment="1">
      <alignment horizontal="right" vertical="center"/>
    </xf>
    <xf numFmtId="0" fontId="7" fillId="3" borderId="13" xfId="2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165" fontId="8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top"/>
    </xf>
    <xf numFmtId="0" fontId="15" fillId="0" borderId="2" xfId="0" applyFont="1" applyBorder="1" applyAlignment="1">
      <alignment horizontal="left" vertical="top"/>
    </xf>
    <xf numFmtId="1" fontId="8" fillId="0" borderId="1" xfId="0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51" fillId="3" borderId="2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9" fillId="4" borderId="4" xfId="0" applyFont="1" applyFill="1" applyBorder="1" applyAlignment="1"/>
    <xf numFmtId="0" fontId="58" fillId="4" borderId="4" xfId="0" applyFont="1" applyFill="1" applyBorder="1" applyAlignment="1"/>
    <xf numFmtId="0" fontId="15" fillId="4" borderId="0" xfId="0" applyFont="1" applyFill="1"/>
    <xf numFmtId="0" fontId="14" fillId="0" borderId="2" xfId="0" applyFont="1" applyBorder="1" applyAlignment="1">
      <alignment vertical="center"/>
    </xf>
    <xf numFmtId="2" fontId="13" fillId="0" borderId="2" xfId="0" applyNumberFormat="1" applyFont="1" applyBorder="1" applyAlignment="1">
      <alignment vertical="center"/>
    </xf>
    <xf numFmtId="164" fontId="13" fillId="0" borderId="2" xfId="0" applyNumberFormat="1" applyFont="1" applyBorder="1" applyAlignment="1">
      <alignment vertical="center"/>
    </xf>
    <xf numFmtId="2" fontId="15" fillId="0" borderId="2" xfId="0" applyNumberFormat="1" applyFont="1" applyBorder="1" applyAlignment="1">
      <alignment vertical="center"/>
    </xf>
    <xf numFmtId="1" fontId="15" fillId="0" borderId="2" xfId="0" applyNumberFormat="1" applyFont="1" applyBorder="1" applyAlignment="1">
      <alignment vertical="center"/>
    </xf>
    <xf numFmtId="165" fontId="13" fillId="0" borderId="2" xfId="0" applyNumberFormat="1" applyFont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0" fontId="58" fillId="4" borderId="5" xfId="0" applyFont="1" applyFill="1" applyBorder="1" applyAlignment="1">
      <alignment vertical="center"/>
    </xf>
    <xf numFmtId="0" fontId="13" fillId="4" borderId="0" xfId="0" applyFont="1" applyFill="1" applyAlignment="1">
      <alignment horizontal="center" vertical="center"/>
    </xf>
    <xf numFmtId="2" fontId="13" fillId="4" borderId="0" xfId="0" applyNumberFormat="1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3" fillId="5" borderId="2" xfId="0" applyFont="1" applyFill="1" applyBorder="1" applyAlignment="1">
      <alignment vertical="center"/>
    </xf>
    <xf numFmtId="0" fontId="14" fillId="5" borderId="2" xfId="0" applyFont="1" applyFill="1" applyBorder="1" applyAlignment="1">
      <alignment vertical="center"/>
    </xf>
    <xf numFmtId="0" fontId="13" fillId="5" borderId="2" xfId="0" applyFont="1" applyFill="1" applyBorder="1" applyAlignment="1">
      <alignment horizontal="right" vertical="center"/>
    </xf>
    <xf numFmtId="0" fontId="14" fillId="0" borderId="2" xfId="0" applyFont="1" applyBorder="1" applyAlignment="1">
      <alignment vertical="center" wrapText="1"/>
    </xf>
    <xf numFmtId="0" fontId="51" fillId="4" borderId="2" xfId="0" applyFont="1" applyFill="1" applyBorder="1" applyAlignment="1">
      <alignment vertical="center"/>
    </xf>
    <xf numFmtId="2" fontId="51" fillId="4" borderId="2" xfId="0" applyNumberFormat="1" applyFont="1" applyFill="1" applyBorder="1" applyAlignment="1">
      <alignment vertical="center"/>
    </xf>
    <xf numFmtId="164" fontId="51" fillId="4" borderId="2" xfId="0" applyNumberFormat="1" applyFont="1" applyFill="1" applyBorder="1" applyAlignment="1">
      <alignment vertical="center"/>
    </xf>
    <xf numFmtId="1" fontId="13" fillId="0" borderId="2" xfId="0" applyNumberFormat="1" applyFont="1" applyBorder="1" applyAlignment="1">
      <alignment horizontal="right" vertical="center"/>
    </xf>
    <xf numFmtId="2" fontId="13" fillId="0" borderId="2" xfId="0" applyNumberFormat="1" applyFont="1" applyBorder="1" applyAlignment="1">
      <alignment horizontal="right" vertical="center"/>
    </xf>
    <xf numFmtId="165" fontId="13" fillId="0" borderId="2" xfId="0" applyNumberFormat="1" applyFont="1" applyBorder="1" applyAlignment="1">
      <alignment horizontal="right" vertical="center"/>
    </xf>
    <xf numFmtId="164" fontId="13" fillId="0" borderId="2" xfId="0" applyNumberFormat="1" applyFont="1" applyBorder="1" applyAlignment="1">
      <alignment horizontal="right" vertical="center"/>
    </xf>
    <xf numFmtId="0" fontId="51" fillId="2" borderId="2" xfId="0" applyFont="1" applyFill="1" applyBorder="1" applyAlignment="1">
      <alignment vertical="center"/>
    </xf>
    <xf numFmtId="1" fontId="51" fillId="2" borderId="2" xfId="0" applyNumberFormat="1" applyFont="1" applyFill="1" applyBorder="1" applyAlignment="1">
      <alignment vertical="center"/>
    </xf>
    <xf numFmtId="2" fontId="51" fillId="2" borderId="2" xfId="0" applyNumberFormat="1" applyFont="1" applyFill="1" applyBorder="1" applyAlignment="1">
      <alignment vertical="center"/>
    </xf>
    <xf numFmtId="164" fontId="51" fillId="2" borderId="2" xfId="0" applyNumberFormat="1" applyFont="1" applyFill="1" applyBorder="1" applyAlignment="1">
      <alignment vertical="center"/>
    </xf>
    <xf numFmtId="164" fontId="15" fillId="0" borderId="0" xfId="0" applyNumberFormat="1" applyFont="1"/>
    <xf numFmtId="0" fontId="11" fillId="5" borderId="0" xfId="0" applyFont="1" applyFill="1"/>
    <xf numFmtId="168" fontId="21" fillId="0" borderId="0" xfId="2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vertical="top"/>
    </xf>
    <xf numFmtId="0" fontId="15" fillId="0" borderId="1" xfId="0" applyFont="1" applyFill="1" applyBorder="1" applyAlignment="1">
      <alignment vertical="top"/>
    </xf>
    <xf numFmtId="0" fontId="8" fillId="0" borderId="1" xfId="2" applyFont="1" applyFill="1" applyBorder="1" applyAlignment="1">
      <alignment horizontal="right" vertical="center" wrapText="1"/>
    </xf>
    <xf numFmtId="2" fontId="8" fillId="0" borderId="0" xfId="0" applyNumberFormat="1" applyFont="1" applyAlignment="1">
      <alignment vertical="center"/>
    </xf>
    <xf numFmtId="0" fontId="48" fillId="0" borderId="0" xfId="0" applyFont="1" applyAlignment="1">
      <alignment vertical="center"/>
    </xf>
    <xf numFmtId="2" fontId="11" fillId="0" borderId="0" xfId="0" applyNumberFormat="1" applyFont="1"/>
    <xf numFmtId="1" fontId="11" fillId="0" borderId="0" xfId="0" applyNumberFormat="1" applyFont="1"/>
    <xf numFmtId="1" fontId="11" fillId="21" borderId="8" xfId="2" applyNumberFormat="1" applyFont="1" applyFill="1" applyBorder="1" applyAlignment="1">
      <alignment horizontal="center" vertical="center"/>
    </xf>
    <xf numFmtId="0" fontId="7" fillId="22" borderId="8" xfId="2" applyFont="1" applyFill="1" applyBorder="1" applyAlignment="1">
      <alignment horizontal="center" vertical="center"/>
    </xf>
    <xf numFmtId="0" fontId="11" fillId="22" borderId="8" xfId="2" applyFont="1" applyFill="1" applyBorder="1" applyAlignment="1">
      <alignment horizontal="center" vertical="center"/>
    </xf>
    <xf numFmtId="0" fontId="8" fillId="5" borderId="12" xfId="2" applyFont="1" applyFill="1" applyBorder="1" applyAlignment="1">
      <alignment horizontal="right" vertical="center" wrapText="1"/>
    </xf>
    <xf numFmtId="0" fontId="7" fillId="22" borderId="8" xfId="2" applyFont="1" applyFill="1" applyBorder="1" applyAlignment="1">
      <alignment vertical="center"/>
    </xf>
    <xf numFmtId="2" fontId="7" fillId="22" borderId="8" xfId="2" applyNumberFormat="1" applyFont="1" applyFill="1" applyBorder="1" applyAlignment="1">
      <alignment vertical="center"/>
    </xf>
    <xf numFmtId="1" fontId="7" fillId="22" borderId="8" xfId="2" applyNumberFormat="1" applyFont="1" applyFill="1" applyBorder="1" applyAlignment="1">
      <alignment vertical="center"/>
    </xf>
    <xf numFmtId="166" fontId="7" fillId="3" borderId="12" xfId="2" applyNumberFormat="1" applyFont="1" applyFill="1" applyBorder="1" applyAlignment="1">
      <alignment vertical="center"/>
    </xf>
    <xf numFmtId="0" fontId="7" fillId="22" borderId="25" xfId="2" applyFont="1" applyFill="1" applyBorder="1" applyAlignment="1">
      <alignment vertical="center"/>
    </xf>
    <xf numFmtId="0" fontId="7" fillId="19" borderId="0" xfId="2" applyFont="1" applyFill="1" applyBorder="1" applyAlignment="1">
      <alignment horizontal="center" vertical="center"/>
    </xf>
    <xf numFmtId="0" fontId="7" fillId="19" borderId="0" xfId="2" applyFont="1" applyFill="1" applyBorder="1" applyAlignment="1">
      <alignment vertical="center"/>
    </xf>
    <xf numFmtId="2" fontId="7" fillId="19" borderId="0" xfId="2" applyNumberFormat="1" applyFont="1" applyFill="1" applyBorder="1" applyAlignment="1">
      <alignment vertical="center"/>
    </xf>
    <xf numFmtId="1" fontId="7" fillId="19" borderId="0" xfId="2" applyNumberFormat="1" applyFont="1" applyFill="1" applyBorder="1" applyAlignment="1">
      <alignment vertical="center"/>
    </xf>
    <xf numFmtId="0" fontId="11" fillId="3" borderId="25" xfId="2" applyFont="1" applyFill="1" applyBorder="1" applyAlignment="1">
      <alignment horizontal="center" vertical="center"/>
    </xf>
    <xf numFmtId="0" fontId="11" fillId="5" borderId="12" xfId="2" applyFont="1" applyFill="1" applyBorder="1" applyAlignment="1">
      <alignment horizontal="right" vertical="center" wrapText="1"/>
    </xf>
    <xf numFmtId="0" fontId="7" fillId="3" borderId="31" xfId="2" applyFont="1" applyFill="1" applyBorder="1" applyAlignment="1">
      <alignment vertical="center"/>
    </xf>
    <xf numFmtId="2" fontId="7" fillId="3" borderId="31" xfId="2" applyNumberFormat="1" applyFont="1" applyFill="1" applyBorder="1" applyAlignment="1">
      <alignment vertical="center"/>
    </xf>
    <xf numFmtId="1" fontId="7" fillId="3" borderId="31" xfId="2" applyNumberFormat="1" applyFont="1" applyFill="1" applyBorder="1" applyAlignment="1">
      <alignment vertical="center"/>
    </xf>
    <xf numFmtId="0" fontId="18" fillId="5" borderId="5" xfId="2" applyFont="1" applyFill="1" applyBorder="1" applyAlignment="1">
      <alignment vertical="center"/>
    </xf>
    <xf numFmtId="166" fontId="7" fillId="22" borderId="8" xfId="2" applyNumberFormat="1" applyFont="1" applyFill="1" applyBorder="1" applyAlignment="1">
      <alignment vertical="center"/>
    </xf>
    <xf numFmtId="164" fontId="7" fillId="3" borderId="8" xfId="2" applyNumberFormat="1" applyFont="1" applyFill="1" applyBorder="1" applyAlignment="1">
      <alignment vertical="center"/>
    </xf>
    <xf numFmtId="1" fontId="8" fillId="0" borderId="0" xfId="2" applyNumberFormat="1" applyFont="1" applyFill="1"/>
    <xf numFmtId="1" fontId="46" fillId="21" borderId="8" xfId="2" applyNumberFormat="1" applyFont="1" applyFill="1" applyBorder="1" applyAlignment="1">
      <alignment horizontal="center" vertical="center"/>
    </xf>
    <xf numFmtId="0" fontId="48" fillId="0" borderId="11" xfId="2" applyFont="1" applyFill="1" applyBorder="1" applyAlignment="1">
      <alignment vertical="center"/>
    </xf>
    <xf numFmtId="2" fontId="49" fillId="0" borderId="22" xfId="2" applyNumberFormat="1" applyFont="1" applyFill="1" applyBorder="1" applyAlignment="1">
      <alignment vertical="center"/>
    </xf>
    <xf numFmtId="2" fontId="48" fillId="0" borderId="11" xfId="2" applyNumberFormat="1" applyFont="1" applyFill="1" applyBorder="1" applyAlignment="1">
      <alignment vertical="center"/>
    </xf>
    <xf numFmtId="2" fontId="49" fillId="0" borderId="0" xfId="2" applyNumberFormat="1" applyFont="1" applyFill="1" applyBorder="1" applyAlignment="1">
      <alignment vertical="center"/>
    </xf>
    <xf numFmtId="2" fontId="49" fillId="0" borderId="2" xfId="2" applyNumberFormat="1" applyFont="1" applyFill="1" applyBorder="1" applyAlignment="1">
      <alignment vertical="center"/>
    </xf>
    <xf numFmtId="0" fontId="48" fillId="0" borderId="19" xfId="2" applyFont="1" applyFill="1" applyBorder="1" applyAlignment="1">
      <alignment vertical="center"/>
    </xf>
    <xf numFmtId="1" fontId="48" fillId="0" borderId="14" xfId="2" applyNumberFormat="1" applyFont="1" applyFill="1" applyBorder="1" applyAlignment="1">
      <alignment vertical="center"/>
    </xf>
    <xf numFmtId="1" fontId="48" fillId="0" borderId="19" xfId="2" applyNumberFormat="1" applyFont="1" applyFill="1" applyBorder="1" applyAlignment="1">
      <alignment vertical="center"/>
    </xf>
    <xf numFmtId="2" fontId="49" fillId="0" borderId="32" xfId="2" applyNumberFormat="1" applyFont="1" applyFill="1" applyBorder="1" applyAlignment="1">
      <alignment vertical="center"/>
    </xf>
    <xf numFmtId="1" fontId="45" fillId="3" borderId="8" xfId="2" applyNumberFormat="1" applyFont="1" applyFill="1" applyBorder="1" applyAlignment="1">
      <alignment vertical="center"/>
    </xf>
    <xf numFmtId="2" fontId="45" fillId="3" borderId="8" xfId="2" applyNumberFormat="1" applyFont="1" applyFill="1" applyBorder="1" applyAlignment="1">
      <alignment vertical="center"/>
    </xf>
    <xf numFmtId="0" fontId="3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1" fillId="3" borderId="1" xfId="0" applyFont="1" applyFill="1" applyBorder="1" applyAlignment="1">
      <alignment horizontal="center" vertical="center" wrapText="1"/>
    </xf>
    <xf numFmtId="0" fontId="51" fillId="3" borderId="3" xfId="0" applyFont="1" applyFill="1" applyBorder="1" applyAlignment="1">
      <alignment horizontal="center" vertical="center" wrapText="1"/>
    </xf>
    <xf numFmtId="0" fontId="51" fillId="3" borderId="1" xfId="0" applyFont="1" applyFill="1" applyBorder="1" applyAlignment="1">
      <alignment horizontal="center" vertical="center"/>
    </xf>
    <xf numFmtId="0" fontId="51" fillId="3" borderId="3" xfId="0" applyFont="1" applyFill="1" applyBorder="1" applyAlignment="1">
      <alignment horizontal="center" vertical="center"/>
    </xf>
    <xf numFmtId="0" fontId="5" fillId="5" borderId="7" xfId="2" applyFont="1" applyFill="1" applyBorder="1" applyAlignment="1">
      <alignment horizontal="center" vertical="center"/>
    </xf>
    <xf numFmtId="0" fontId="3" fillId="6" borderId="0" xfId="2" applyFont="1" applyFill="1" applyBorder="1" applyAlignment="1">
      <alignment horizontal="center" vertical="center"/>
    </xf>
    <xf numFmtId="0" fontId="4" fillId="6" borderId="0" xfId="2" applyFont="1" applyFill="1" applyBorder="1" applyAlignment="1">
      <alignment horizontal="center" vertical="center"/>
    </xf>
    <xf numFmtId="0" fontId="5" fillId="6" borderId="0" xfId="2" applyFont="1" applyFill="1" applyBorder="1" applyAlignment="1">
      <alignment horizontal="center" vertical="center"/>
    </xf>
    <xf numFmtId="0" fontId="51" fillId="2" borderId="1" xfId="2" applyFont="1" applyFill="1" applyBorder="1" applyAlignment="1">
      <alignment horizontal="center" vertical="center" wrapText="1"/>
    </xf>
    <xf numFmtId="0" fontId="51" fillId="2" borderId="3" xfId="2" applyFont="1" applyFill="1" applyBorder="1" applyAlignment="1">
      <alignment horizontal="center" vertical="center" wrapText="1"/>
    </xf>
    <xf numFmtId="0" fontId="51" fillId="2" borderId="1" xfId="2" applyFont="1" applyFill="1" applyBorder="1" applyAlignment="1">
      <alignment horizontal="center" vertical="center"/>
    </xf>
    <xf numFmtId="0" fontId="51" fillId="2" borderId="3" xfId="2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45" fillId="3" borderId="1" xfId="2" applyFont="1" applyFill="1" applyBorder="1" applyAlignment="1">
      <alignment horizontal="center" vertical="center" wrapText="1"/>
    </xf>
    <xf numFmtId="0" fontId="45" fillId="3" borderId="3" xfId="2" applyFont="1" applyFill="1" applyBorder="1" applyAlignment="1">
      <alignment horizontal="center" vertical="center" wrapText="1"/>
    </xf>
    <xf numFmtId="0" fontId="45" fillId="3" borderId="1" xfId="2" applyFont="1" applyFill="1" applyBorder="1" applyAlignment="1">
      <alignment horizontal="center" vertical="center"/>
    </xf>
    <xf numFmtId="0" fontId="45" fillId="3" borderId="3" xfId="2" applyFont="1" applyFill="1" applyBorder="1" applyAlignment="1">
      <alignment horizontal="center" vertical="center"/>
    </xf>
    <xf numFmtId="0" fontId="4" fillId="6" borderId="15" xfId="2" applyFont="1" applyFill="1" applyBorder="1" applyAlignment="1">
      <alignment horizontal="center" vertical="center"/>
    </xf>
    <xf numFmtId="0" fontId="9" fillId="6" borderId="15" xfId="2" applyFont="1" applyFill="1" applyBorder="1" applyAlignment="1">
      <alignment horizontal="center"/>
    </xf>
    <xf numFmtId="0" fontId="9" fillId="6" borderId="0" xfId="2" applyFont="1" applyFill="1" applyBorder="1" applyAlignment="1">
      <alignment horizontal="center"/>
    </xf>
    <xf numFmtId="0" fontId="9" fillId="6" borderId="15" xfId="2" applyFont="1" applyFill="1" applyBorder="1" applyAlignment="1">
      <alignment horizontal="center" vertical="center"/>
    </xf>
    <xf numFmtId="0" fontId="9" fillId="6" borderId="0" xfId="2" applyFont="1" applyFill="1" applyBorder="1" applyAlignment="1">
      <alignment horizontal="center" vertical="center"/>
    </xf>
    <xf numFmtId="0" fontId="7" fillId="3" borderId="9" xfId="2" applyFont="1" applyFill="1" applyBorder="1" applyAlignment="1">
      <alignment horizontal="center" vertical="center"/>
    </xf>
    <xf numFmtId="0" fontId="7" fillId="3" borderId="10" xfId="2" applyFont="1" applyFill="1" applyBorder="1" applyAlignment="1">
      <alignment horizontal="center" vertical="center"/>
    </xf>
    <xf numFmtId="164" fontId="10" fillId="0" borderId="7" xfId="2" applyNumberFormat="1" applyFont="1" applyFill="1" applyBorder="1" applyAlignment="1">
      <alignment horizontal="center" vertical="center"/>
    </xf>
    <xf numFmtId="0" fontId="53" fillId="7" borderId="0" xfId="2" applyFont="1" applyFill="1" applyAlignment="1">
      <alignment horizontal="center" vertical="center"/>
    </xf>
    <xf numFmtId="0" fontId="52" fillId="7" borderId="0" xfId="2" applyFont="1" applyFill="1" applyAlignment="1">
      <alignment horizontal="center" vertical="center"/>
    </xf>
    <xf numFmtId="0" fontId="54" fillId="7" borderId="0" xfId="2" applyFont="1" applyFill="1" applyAlignment="1">
      <alignment horizontal="center" vertical="center"/>
    </xf>
    <xf numFmtId="164" fontId="10" fillId="0" borderId="7" xfId="2" applyNumberFormat="1" applyFont="1" applyFill="1" applyBorder="1" applyAlignment="1">
      <alignment horizontal="center"/>
    </xf>
    <xf numFmtId="0" fontId="7" fillId="3" borderId="45" xfId="2" applyFont="1" applyFill="1" applyBorder="1" applyAlignment="1">
      <alignment horizontal="center" vertical="center"/>
    </xf>
    <xf numFmtId="0" fontId="7" fillId="3" borderId="29" xfId="2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45" fillId="3" borderId="9" xfId="2" applyFont="1" applyFill="1" applyBorder="1" applyAlignment="1">
      <alignment horizontal="center" vertical="center"/>
    </xf>
    <xf numFmtId="0" fontId="45" fillId="3" borderId="10" xfId="2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/>
    </xf>
    <xf numFmtId="0" fontId="55" fillId="7" borderId="0" xfId="2" applyFont="1" applyFill="1" applyAlignment="1">
      <alignment horizontal="center" vertical="center"/>
    </xf>
    <xf numFmtId="0" fontId="5" fillId="7" borderId="0" xfId="2" applyFont="1" applyFill="1" applyAlignment="1">
      <alignment horizontal="center" vertical="center"/>
    </xf>
    <xf numFmtId="0" fontId="16" fillId="7" borderId="0" xfId="2" applyFont="1" applyFill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6" fillId="7" borderId="0" xfId="2" applyFont="1" applyFill="1" applyBorder="1" applyAlignment="1">
      <alignment horizontal="center" vertical="center"/>
    </xf>
    <xf numFmtId="0" fontId="45" fillId="3" borderId="6" xfId="2" applyFont="1" applyFill="1" applyBorder="1" applyAlignment="1">
      <alignment horizontal="center" vertical="center" wrapText="1"/>
    </xf>
    <xf numFmtId="0" fontId="45" fillId="3" borderId="6" xfId="2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55" fillId="7" borderId="0" xfId="2" applyFont="1" applyFill="1" applyBorder="1" applyAlignment="1">
      <alignment horizontal="center" vertical="center"/>
    </xf>
    <xf numFmtId="0" fontId="5" fillId="7" borderId="0" xfId="2" applyFont="1" applyFill="1" applyBorder="1" applyAlignment="1">
      <alignment horizontal="center" vertical="center"/>
    </xf>
    <xf numFmtId="164" fontId="14" fillId="0" borderId="7" xfId="2" applyNumberFormat="1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/>
    </xf>
    <xf numFmtId="0" fontId="45" fillId="3" borderId="38" xfId="2" applyNumberFormat="1" applyFont="1" applyFill="1" applyBorder="1" applyAlignment="1" applyProtection="1">
      <alignment horizontal="center" vertical="center"/>
    </xf>
    <xf numFmtId="0" fontId="45" fillId="3" borderId="34" xfId="2" applyNumberFormat="1" applyFont="1" applyFill="1" applyBorder="1" applyAlignment="1" applyProtection="1">
      <alignment horizontal="center" vertical="center"/>
    </xf>
    <xf numFmtId="0" fontId="7" fillId="3" borderId="13" xfId="2" applyNumberFormat="1" applyFont="1" applyFill="1" applyBorder="1" applyAlignment="1" applyProtection="1">
      <alignment horizontal="center" vertical="center"/>
    </xf>
    <xf numFmtId="0" fontId="7" fillId="3" borderId="14" xfId="2" applyNumberFormat="1" applyFont="1" applyFill="1" applyBorder="1" applyAlignment="1" applyProtection="1">
      <alignment horizontal="center" vertical="center"/>
    </xf>
    <xf numFmtId="0" fontId="7" fillId="3" borderId="17" xfId="2" applyNumberFormat="1" applyFont="1" applyFill="1" applyBorder="1" applyAlignment="1" applyProtection="1">
      <alignment horizontal="center" vertical="center"/>
    </xf>
    <xf numFmtId="0" fontId="7" fillId="3" borderId="26" xfId="2" applyNumberFormat="1" applyFont="1" applyFill="1" applyBorder="1" applyAlignment="1" applyProtection="1">
      <alignment horizontal="center" vertical="center"/>
    </xf>
    <xf numFmtId="2" fontId="10" fillId="0" borderId="22" xfId="2" applyNumberFormat="1" applyFont="1" applyFill="1" applyBorder="1" applyAlignment="1">
      <alignment horizontal="center" vertical="center"/>
    </xf>
    <xf numFmtId="2" fontId="14" fillId="0" borderId="22" xfId="2" applyNumberFormat="1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 wrapText="1"/>
    </xf>
    <xf numFmtId="0" fontId="7" fillId="3" borderId="11" xfId="2" applyFont="1" applyFill="1" applyBorder="1" applyAlignment="1">
      <alignment horizontal="center" vertical="center"/>
    </xf>
    <xf numFmtId="0" fontId="7" fillId="3" borderId="12" xfId="2" applyFont="1" applyFill="1" applyBorder="1" applyAlignment="1">
      <alignment horizontal="center" vertical="center"/>
    </xf>
    <xf numFmtId="0" fontId="16" fillId="15" borderId="0" xfId="2" applyFont="1" applyFill="1" applyBorder="1" applyAlignment="1">
      <alignment horizontal="center"/>
    </xf>
    <xf numFmtId="0" fontId="7" fillId="3" borderId="16" xfId="2" applyFont="1" applyFill="1" applyBorder="1" applyAlignment="1">
      <alignment horizontal="center" vertical="center"/>
    </xf>
    <xf numFmtId="0" fontId="6" fillId="3" borderId="8" xfId="2" applyFont="1" applyFill="1" applyBorder="1" applyAlignment="1">
      <alignment horizontal="center" vertical="center" wrapText="1"/>
    </xf>
    <xf numFmtId="0" fontId="55" fillId="14" borderId="0" xfId="2" applyFont="1" applyFill="1" applyBorder="1" applyAlignment="1">
      <alignment horizontal="center" vertical="center"/>
    </xf>
    <xf numFmtId="0" fontId="5" fillId="14" borderId="0" xfId="2" applyFont="1" applyFill="1" applyBorder="1" applyAlignment="1">
      <alignment horizontal="center" vertical="center"/>
    </xf>
    <xf numFmtId="2" fontId="10" fillId="0" borderId="22" xfId="2" applyNumberFormat="1" applyFont="1" applyFill="1" applyBorder="1" applyAlignment="1">
      <alignment horizontal="center"/>
    </xf>
    <xf numFmtId="0" fontId="7" fillId="3" borderId="11" xfId="2" applyFont="1" applyFill="1" applyBorder="1" applyAlignment="1">
      <alignment horizontal="center" vertical="center" wrapText="1"/>
    </xf>
    <xf numFmtId="0" fontId="7" fillId="3" borderId="38" xfId="2" applyNumberFormat="1" applyFont="1" applyFill="1" applyBorder="1" applyAlignment="1" applyProtection="1">
      <alignment horizontal="center" vertical="center"/>
    </xf>
    <xf numFmtId="0" fontId="7" fillId="3" borderId="34" xfId="2" applyNumberFormat="1" applyFont="1" applyFill="1" applyBorder="1" applyAlignment="1" applyProtection="1">
      <alignment horizontal="center" vertical="center"/>
    </xf>
    <xf numFmtId="0" fontId="45" fillId="3" borderId="8" xfId="2" applyFont="1" applyFill="1" applyBorder="1" applyAlignment="1">
      <alignment horizontal="center" vertical="center" wrapText="1"/>
    </xf>
    <xf numFmtId="0" fontId="45" fillId="3" borderId="8" xfId="2" applyFont="1" applyFill="1" applyBorder="1" applyAlignment="1">
      <alignment horizontal="center" vertical="center"/>
    </xf>
    <xf numFmtId="0" fontId="55" fillId="15" borderId="0" xfId="2" applyFont="1" applyFill="1" applyBorder="1" applyAlignment="1">
      <alignment horizontal="center" vertical="center"/>
    </xf>
    <xf numFmtId="0" fontId="5" fillId="15" borderId="0" xfId="2" applyFont="1" applyFill="1" applyBorder="1" applyAlignment="1">
      <alignment horizontal="center"/>
    </xf>
    <xf numFmtId="2" fontId="10" fillId="0" borderId="0" xfId="2" applyNumberFormat="1" applyFont="1" applyFill="1" applyBorder="1" applyAlignment="1">
      <alignment horizontal="center" vertical="center"/>
    </xf>
    <xf numFmtId="0" fontId="7" fillId="17" borderId="13" xfId="2" applyFont="1" applyFill="1" applyBorder="1" applyAlignment="1">
      <alignment horizontal="center" vertical="center"/>
    </xf>
    <xf numFmtId="0" fontId="7" fillId="17" borderId="14" xfId="2" applyFont="1" applyFill="1" applyBorder="1" applyAlignment="1">
      <alignment horizontal="center" vertical="center"/>
    </xf>
    <xf numFmtId="0" fontId="7" fillId="17" borderId="11" xfId="2" applyFont="1" applyFill="1" applyBorder="1" applyAlignment="1">
      <alignment horizontal="center" vertical="center"/>
    </xf>
    <xf numFmtId="0" fontId="7" fillId="17" borderId="12" xfId="2" applyFont="1" applyFill="1" applyBorder="1" applyAlignment="1">
      <alignment horizontal="center" vertical="center"/>
    </xf>
    <xf numFmtId="0" fontId="45" fillId="17" borderId="11" xfId="2" applyFont="1" applyFill="1" applyBorder="1" applyAlignment="1">
      <alignment horizontal="center" vertical="center"/>
    </xf>
    <xf numFmtId="0" fontId="45" fillId="17" borderId="30" xfId="2" applyFont="1" applyFill="1" applyBorder="1" applyAlignment="1">
      <alignment horizontal="center" vertical="center"/>
    </xf>
    <xf numFmtId="164" fontId="14" fillId="0" borderId="22" xfId="2" applyNumberFormat="1" applyFont="1" applyFill="1" applyBorder="1" applyAlignment="1">
      <alignment horizontal="center" vertical="center"/>
    </xf>
    <xf numFmtId="0" fontId="45" fillId="17" borderId="12" xfId="2" applyFont="1" applyFill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7" fillId="17" borderId="36" xfId="2" applyFont="1" applyFill="1" applyBorder="1" applyAlignment="1">
      <alignment horizontal="center" vertical="center"/>
    </xf>
    <xf numFmtId="0" fontId="7" fillId="17" borderId="37" xfId="2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center" vertical="center"/>
    </xf>
    <xf numFmtId="0" fontId="45" fillId="17" borderId="9" xfId="2" applyFont="1" applyFill="1" applyBorder="1" applyAlignment="1">
      <alignment horizontal="center"/>
    </xf>
    <xf numFmtId="0" fontId="45" fillId="17" borderId="10" xfId="2" applyFont="1" applyFill="1" applyBorder="1" applyAlignment="1">
      <alignment horizontal="center"/>
    </xf>
    <xf numFmtId="0" fontId="7" fillId="17" borderId="30" xfId="2" applyFont="1" applyFill="1" applyBorder="1" applyAlignment="1">
      <alignment horizontal="center" vertical="center"/>
    </xf>
    <xf numFmtId="0" fontId="7" fillId="17" borderId="38" xfId="2" applyFont="1" applyFill="1" applyBorder="1" applyAlignment="1">
      <alignment horizontal="center" vertical="center"/>
    </xf>
    <xf numFmtId="0" fontId="7" fillId="17" borderId="34" xfId="2" applyFont="1" applyFill="1" applyBorder="1" applyAlignment="1">
      <alignment horizontal="center" vertical="center"/>
    </xf>
    <xf numFmtId="1" fontId="8" fillId="0" borderId="1" xfId="2" applyNumberFormat="1" applyFont="1" applyFill="1" applyBorder="1" applyAlignment="1">
      <alignment horizontal="right" vertical="center"/>
    </xf>
    <xf numFmtId="0" fontId="15" fillId="0" borderId="3" xfId="0" applyFont="1" applyBorder="1" applyAlignment="1">
      <alignment horizontal="right"/>
    </xf>
    <xf numFmtId="164" fontId="14" fillId="12" borderId="22" xfId="2" applyNumberFormat="1" applyFont="1" applyFill="1" applyBorder="1" applyAlignment="1">
      <alignment horizontal="center" vertical="center"/>
    </xf>
    <xf numFmtId="164" fontId="14" fillId="0" borderId="26" xfId="2" applyNumberFormat="1" applyFont="1" applyFill="1" applyBorder="1" applyAlignment="1">
      <alignment horizontal="center" vertical="center"/>
    </xf>
    <xf numFmtId="0" fontId="55" fillId="23" borderId="0" xfId="2" applyFont="1" applyFill="1" applyBorder="1" applyAlignment="1">
      <alignment horizontal="center" vertical="center"/>
    </xf>
    <xf numFmtId="0" fontId="5" fillId="23" borderId="0" xfId="2" applyFont="1" applyFill="1" applyBorder="1" applyAlignment="1">
      <alignment horizontal="center" vertical="center"/>
    </xf>
    <xf numFmtId="0" fontId="16" fillId="24" borderId="0" xfId="2" applyFont="1" applyFill="1" applyAlignment="1">
      <alignment horizontal="center" vertical="center"/>
    </xf>
    <xf numFmtId="164" fontId="7" fillId="0" borderId="22" xfId="2" applyNumberFormat="1" applyFont="1" applyFill="1" applyBorder="1" applyAlignment="1">
      <alignment horizontal="center"/>
    </xf>
    <xf numFmtId="164" fontId="7" fillId="0" borderId="22" xfId="2" applyNumberFormat="1" applyFont="1" applyFill="1" applyBorder="1" applyAlignment="1">
      <alignment horizontal="center" vertical="center"/>
    </xf>
    <xf numFmtId="0" fontId="7" fillId="17" borderId="17" xfId="2" applyFont="1" applyFill="1" applyBorder="1" applyAlignment="1">
      <alignment horizontal="center" vertical="center"/>
    </xf>
    <xf numFmtId="0" fontId="7" fillId="17" borderId="26" xfId="2" applyFont="1" applyFill="1" applyBorder="1" applyAlignment="1">
      <alignment horizontal="center" vertical="center"/>
    </xf>
    <xf numFmtId="0" fontId="55" fillId="16" borderId="0" xfId="2" applyFont="1" applyFill="1" applyBorder="1" applyAlignment="1">
      <alignment horizontal="center" vertical="center"/>
    </xf>
    <xf numFmtId="0" fontId="5" fillId="18" borderId="0" xfId="2" applyFont="1" applyFill="1" applyBorder="1" applyAlignment="1">
      <alignment horizontal="center"/>
    </xf>
    <xf numFmtId="0" fontId="16" fillId="18" borderId="0" xfId="2" applyFont="1" applyFill="1" applyBorder="1" applyAlignment="1">
      <alignment horizontal="center"/>
    </xf>
    <xf numFmtId="0" fontId="7" fillId="17" borderId="39" xfId="2" applyFont="1" applyFill="1" applyBorder="1" applyAlignment="1">
      <alignment horizontal="center" vertical="center"/>
    </xf>
    <xf numFmtId="0" fontId="7" fillId="17" borderId="40" xfId="2" applyFont="1" applyFill="1" applyBorder="1" applyAlignment="1">
      <alignment horizontal="center" vertical="center"/>
    </xf>
    <xf numFmtId="0" fontId="45" fillId="3" borderId="13" xfId="2" applyFont="1" applyFill="1" applyBorder="1" applyAlignment="1">
      <alignment horizontal="center" vertical="center"/>
    </xf>
    <xf numFmtId="0" fontId="45" fillId="3" borderId="14" xfId="2" applyFont="1" applyFill="1" applyBorder="1" applyAlignment="1">
      <alignment horizontal="center" vertical="center"/>
    </xf>
    <xf numFmtId="0" fontId="7" fillId="22" borderId="13" xfId="2" applyFont="1" applyFill="1" applyBorder="1" applyAlignment="1">
      <alignment horizontal="center" vertical="center"/>
    </xf>
    <xf numFmtId="0" fontId="7" fillId="22" borderId="14" xfId="2" applyFont="1" applyFill="1" applyBorder="1" applyAlignment="1">
      <alignment horizontal="center" vertical="center"/>
    </xf>
    <xf numFmtId="0" fontId="7" fillId="3" borderId="30" xfId="2" applyFont="1" applyFill="1" applyBorder="1" applyAlignment="1">
      <alignment horizontal="center" vertical="center" wrapText="1"/>
    </xf>
    <xf numFmtId="0" fontId="7" fillId="3" borderId="30" xfId="2" applyFont="1" applyFill="1" applyBorder="1" applyAlignment="1">
      <alignment horizontal="center" vertical="center"/>
    </xf>
    <xf numFmtId="0" fontId="7" fillId="3" borderId="41" xfId="2" applyFont="1" applyFill="1" applyBorder="1" applyAlignment="1">
      <alignment horizontal="center" vertical="center"/>
    </xf>
    <xf numFmtId="0" fontId="7" fillId="3" borderId="42" xfId="2" applyFont="1" applyFill="1" applyBorder="1" applyAlignment="1">
      <alignment horizontal="center" vertical="center"/>
    </xf>
    <xf numFmtId="0" fontId="7" fillId="3" borderId="12" xfId="2" applyFont="1" applyFill="1" applyBorder="1" applyAlignment="1">
      <alignment horizontal="center" vertical="center" wrapText="1"/>
    </xf>
    <xf numFmtId="0" fontId="16" fillId="3" borderId="0" xfId="2" applyFont="1" applyFill="1" applyBorder="1" applyAlignment="1">
      <alignment horizontal="center" vertical="center"/>
    </xf>
    <xf numFmtId="0" fontId="7" fillId="3" borderId="39" xfId="2" applyFont="1" applyFill="1" applyBorder="1" applyAlignment="1">
      <alignment horizontal="center" vertical="center"/>
    </xf>
    <xf numFmtId="0" fontId="7" fillId="3" borderId="40" xfId="2" applyFont="1" applyFill="1" applyBorder="1" applyAlignment="1">
      <alignment horizontal="center" vertical="center"/>
    </xf>
    <xf numFmtId="0" fontId="10" fillId="11" borderId="22" xfId="2" applyFont="1" applyFill="1" applyBorder="1" applyAlignment="1">
      <alignment horizontal="center" vertical="center"/>
    </xf>
    <xf numFmtId="0" fontId="55" fillId="20" borderId="0" xfId="2" applyFont="1" applyFill="1" applyBorder="1" applyAlignment="1">
      <alignment horizontal="center" vertical="center"/>
    </xf>
    <xf numFmtId="0" fontId="5" fillId="20" borderId="0" xfId="2" applyFont="1" applyFill="1" applyBorder="1" applyAlignment="1">
      <alignment horizontal="center" vertical="center"/>
    </xf>
    <xf numFmtId="0" fontId="16" fillId="20" borderId="0" xfId="2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center"/>
    </xf>
    <xf numFmtId="0" fontId="10" fillId="11" borderId="7" xfId="2" applyFont="1" applyFill="1" applyBorder="1" applyAlignment="1">
      <alignment horizontal="center" vertical="center"/>
    </xf>
    <xf numFmtId="0" fontId="7" fillId="3" borderId="36" xfId="2" applyNumberFormat="1" applyFont="1" applyFill="1" applyBorder="1" applyAlignment="1" applyProtection="1">
      <alignment horizontal="center" vertical="center"/>
    </xf>
    <xf numFmtId="0" fontId="7" fillId="3" borderId="37" xfId="2" applyNumberFormat="1" applyFont="1" applyFill="1" applyBorder="1" applyAlignment="1" applyProtection="1">
      <alignment horizontal="center" vertical="center"/>
    </xf>
    <xf numFmtId="0" fontId="7" fillId="22" borderId="17" xfId="2" applyFont="1" applyFill="1" applyBorder="1" applyAlignment="1">
      <alignment horizontal="center" vertical="center"/>
    </xf>
    <xf numFmtId="0" fontId="7" fillId="22" borderId="26" xfId="2" applyFont="1" applyFill="1" applyBorder="1" applyAlignment="1">
      <alignment horizontal="center" vertical="center"/>
    </xf>
    <xf numFmtId="0" fontId="7" fillId="3" borderId="13" xfId="2" applyFont="1" applyFill="1" applyBorder="1" applyAlignment="1">
      <alignment horizontal="center" vertical="center"/>
    </xf>
    <xf numFmtId="0" fontId="7" fillId="3" borderId="14" xfId="2" applyFont="1" applyFill="1" applyBorder="1" applyAlignment="1">
      <alignment horizontal="center" vertical="center"/>
    </xf>
    <xf numFmtId="0" fontId="7" fillId="3" borderId="17" xfId="2" applyFont="1" applyFill="1" applyBorder="1" applyAlignment="1">
      <alignment horizontal="center" vertical="center"/>
    </xf>
    <xf numFmtId="0" fontId="7" fillId="3" borderId="26" xfId="2" applyFont="1" applyFill="1" applyBorder="1" applyAlignment="1">
      <alignment horizontal="center" vertical="center"/>
    </xf>
    <xf numFmtId="0" fontId="7" fillId="22" borderId="46" xfId="2" applyFont="1" applyFill="1" applyBorder="1" applyAlignment="1">
      <alignment horizontal="center" vertical="center"/>
    </xf>
    <xf numFmtId="0" fontId="7" fillId="22" borderId="24" xfId="2" applyFont="1" applyFill="1" applyBorder="1" applyAlignment="1">
      <alignment horizontal="center" vertical="center"/>
    </xf>
    <xf numFmtId="0" fontId="45" fillId="3" borderId="11" xfId="2" applyFont="1" applyFill="1" applyBorder="1" applyAlignment="1">
      <alignment horizontal="center" vertical="center" wrapText="1"/>
    </xf>
    <xf numFmtId="0" fontId="45" fillId="3" borderId="12" xfId="2" applyFont="1" applyFill="1" applyBorder="1" applyAlignment="1">
      <alignment horizontal="center" vertical="center" wrapText="1"/>
    </xf>
    <xf numFmtId="0" fontId="45" fillId="3" borderId="11" xfId="2" applyFont="1" applyFill="1" applyBorder="1" applyAlignment="1">
      <alignment horizontal="center" vertical="center"/>
    </xf>
    <xf numFmtId="0" fontId="45" fillId="3" borderId="12" xfId="2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center" vertical="center"/>
    </xf>
    <xf numFmtId="0" fontId="59" fillId="3" borderId="0" xfId="2" applyFont="1" applyFill="1" applyBorder="1" applyAlignment="1">
      <alignment horizontal="center" vertical="center"/>
    </xf>
    <xf numFmtId="0" fontId="7" fillId="3" borderId="43" xfId="2" applyFont="1" applyFill="1" applyBorder="1" applyAlignment="1">
      <alignment horizontal="center" vertical="center"/>
    </xf>
    <xf numFmtId="0" fontId="7" fillId="3" borderId="13" xfId="2" applyFont="1" applyFill="1" applyBorder="1" applyAlignment="1">
      <alignment horizontal="center"/>
    </xf>
    <xf numFmtId="0" fontId="7" fillId="3" borderId="14" xfId="2" applyFont="1" applyFill="1" applyBorder="1" applyAlignment="1">
      <alignment horizontal="center"/>
    </xf>
    <xf numFmtId="0" fontId="45" fillId="3" borderId="13" xfId="2" applyFont="1" applyFill="1" applyBorder="1" applyAlignment="1">
      <alignment horizontal="center"/>
    </xf>
    <xf numFmtId="0" fontId="45" fillId="3" borderId="14" xfId="2" applyFont="1" applyFill="1" applyBorder="1" applyAlignment="1">
      <alignment horizontal="center"/>
    </xf>
    <xf numFmtId="0" fontId="7" fillId="0" borderId="22" xfId="2" applyFont="1" applyFill="1" applyBorder="1" applyAlignment="1">
      <alignment horizontal="center" vertical="center"/>
    </xf>
    <xf numFmtId="0" fontId="55" fillId="3" borderId="0" xfId="2" applyFont="1" applyFill="1" applyBorder="1" applyAlignment="1">
      <alignment horizontal="center" vertical="center"/>
    </xf>
    <xf numFmtId="0" fontId="7" fillId="3" borderId="36" xfId="2" applyFont="1" applyFill="1" applyBorder="1" applyAlignment="1">
      <alignment horizontal="center" vertical="center"/>
    </xf>
    <xf numFmtId="0" fontId="7" fillId="3" borderId="37" xfId="2" applyFont="1" applyFill="1" applyBorder="1" applyAlignment="1">
      <alignment horizontal="center" vertical="center"/>
    </xf>
    <xf numFmtId="164" fontId="7" fillId="3" borderId="13" xfId="2" applyNumberFormat="1" applyFont="1" applyFill="1" applyBorder="1" applyAlignment="1">
      <alignment horizontal="center" vertical="center"/>
    </xf>
    <xf numFmtId="164" fontId="7" fillId="3" borderId="14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22" xfId="2" applyFont="1" applyFill="1" applyBorder="1" applyAlignment="1">
      <alignment horizontal="center" vertical="center"/>
    </xf>
    <xf numFmtId="164" fontId="14" fillId="0" borderId="0" xfId="2" applyNumberFormat="1" applyFont="1" applyFill="1" applyBorder="1" applyAlignment="1">
      <alignment horizontal="center" vertical="center"/>
    </xf>
    <xf numFmtId="0" fontId="7" fillId="3" borderId="20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center" vertical="center"/>
    </xf>
    <xf numFmtId="0" fontId="7" fillId="21" borderId="11" xfId="2" applyFont="1" applyFill="1" applyBorder="1" applyAlignment="1">
      <alignment horizontal="center" vertical="center"/>
    </xf>
    <xf numFmtId="0" fontId="7" fillId="21" borderId="12" xfId="2" applyFont="1" applyFill="1" applyBorder="1" applyAlignment="1">
      <alignment horizontal="center" vertical="center"/>
    </xf>
    <xf numFmtId="0" fontId="7" fillId="3" borderId="33" xfId="2" applyFont="1" applyFill="1" applyBorder="1" applyAlignment="1">
      <alignment horizontal="center" vertical="center"/>
    </xf>
    <xf numFmtId="0" fontId="7" fillId="3" borderId="34" xfId="2" applyFont="1" applyFill="1" applyBorder="1" applyAlignment="1">
      <alignment horizontal="center" vertical="center"/>
    </xf>
    <xf numFmtId="0" fontId="7" fillId="21" borderId="2" xfId="2" applyFont="1" applyFill="1" applyBorder="1" applyAlignment="1">
      <alignment horizontal="center" vertical="center"/>
    </xf>
    <xf numFmtId="0" fontId="18" fillId="0" borderId="28" xfId="2" applyFont="1" applyFill="1" applyBorder="1" applyAlignment="1">
      <alignment horizontal="center" vertical="center"/>
    </xf>
    <xf numFmtId="0" fontId="7" fillId="3" borderId="32" xfId="2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horizontal="center"/>
    </xf>
    <xf numFmtId="0" fontId="16" fillId="6" borderId="15" xfId="2" applyFont="1" applyFill="1" applyBorder="1" applyAlignment="1">
      <alignment horizontal="center" vertical="center"/>
    </xf>
    <xf numFmtId="0" fontId="16" fillId="6" borderId="0" xfId="2" applyFont="1" applyFill="1" applyBorder="1" applyAlignment="1">
      <alignment horizontal="center" vertical="center"/>
    </xf>
    <xf numFmtId="0" fontId="3" fillId="6" borderId="15" xfId="2" applyFont="1" applyFill="1" applyBorder="1" applyAlignment="1">
      <alignment horizontal="center" vertical="center"/>
    </xf>
    <xf numFmtId="0" fontId="14" fillId="3" borderId="9" xfId="2" applyFont="1" applyFill="1" applyBorder="1" applyAlignment="1">
      <alignment horizontal="center" vertical="center"/>
    </xf>
    <xf numFmtId="0" fontId="14" fillId="3" borderId="10" xfId="2" applyFont="1" applyFill="1" applyBorder="1" applyAlignment="1">
      <alignment horizontal="center" vertical="center"/>
    </xf>
    <xf numFmtId="0" fontId="5" fillId="6" borderId="15" xfId="2" applyFont="1" applyFill="1" applyBorder="1" applyAlignment="1">
      <alignment horizontal="center"/>
    </xf>
    <xf numFmtId="0" fontId="5" fillId="6" borderId="0" xfId="2" applyFont="1" applyFill="1" applyBorder="1" applyAlignment="1">
      <alignment horizontal="center"/>
    </xf>
    <xf numFmtId="0" fontId="7" fillId="3" borderId="9" xfId="2" applyFont="1" applyFill="1" applyBorder="1" applyAlignment="1">
      <alignment horizontal="center"/>
    </xf>
    <xf numFmtId="0" fontId="7" fillId="3" borderId="10" xfId="2" applyFont="1" applyFill="1" applyBorder="1" applyAlignment="1">
      <alignment horizontal="center"/>
    </xf>
    <xf numFmtId="164" fontId="14" fillId="0" borderId="7" xfId="2" applyNumberFormat="1" applyFont="1" applyFill="1" applyBorder="1" applyAlignment="1">
      <alignment horizontal="center"/>
    </xf>
    <xf numFmtId="0" fontId="7" fillId="3" borderId="6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/>
    </xf>
    <xf numFmtId="0" fontId="6" fillId="3" borderId="1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7" fillId="3" borderId="36" xfId="2" applyFont="1" applyFill="1" applyBorder="1" applyAlignment="1">
      <alignment horizontal="center"/>
    </xf>
    <xf numFmtId="0" fontId="7" fillId="3" borderId="37" xfId="2" applyFont="1" applyFill="1" applyBorder="1" applyAlignment="1">
      <alignment horizontal="center"/>
    </xf>
    <xf numFmtId="0" fontId="26" fillId="6" borderId="0" xfId="0" applyFont="1" applyFill="1" applyAlignment="1">
      <alignment horizontal="center"/>
    </xf>
    <xf numFmtId="0" fontId="4" fillId="3" borderId="0" xfId="2" applyFont="1" applyFill="1" applyBorder="1" applyAlignment="1">
      <alignment horizontal="center" vertical="center"/>
    </xf>
    <xf numFmtId="0" fontId="16" fillId="3" borderId="1" xfId="3" applyFont="1" applyFill="1" applyBorder="1" applyAlignment="1">
      <alignment horizontal="center" vertical="center" wrapText="1"/>
    </xf>
    <xf numFmtId="0" fontId="16" fillId="3" borderId="3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/>
    </xf>
    <xf numFmtId="0" fontId="36" fillId="3" borderId="2" xfId="3" applyFont="1" applyFill="1" applyBorder="1" applyAlignment="1">
      <alignment horizontal="center"/>
    </xf>
    <xf numFmtId="0" fontId="43" fillId="3" borderId="1" xfId="3" applyFont="1" applyFill="1" applyBorder="1" applyAlignment="1">
      <alignment horizontal="center" vertical="center" wrapText="1"/>
    </xf>
    <xf numFmtId="0" fontId="43" fillId="3" borderId="3" xfId="3" applyFont="1" applyFill="1" applyBorder="1" applyAlignment="1">
      <alignment horizontal="center" vertical="center" wrapText="1"/>
    </xf>
    <xf numFmtId="0" fontId="43" fillId="3" borderId="2" xfId="3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9" xfId="3" applyFont="1" applyFill="1" applyBorder="1" applyAlignment="1">
      <alignment horizontal="center"/>
    </xf>
    <xf numFmtId="0" fontId="16" fillId="0" borderId="4" xfId="3" applyFont="1" applyFill="1" applyBorder="1" applyAlignment="1">
      <alignment horizontal="center"/>
    </xf>
    <xf numFmtId="0" fontId="16" fillId="0" borderId="10" xfId="3" applyFont="1" applyFill="1" applyBorder="1" applyAlignment="1">
      <alignment horizontal="center"/>
    </xf>
    <xf numFmtId="0" fontId="19" fillId="0" borderId="9" xfId="3" applyFont="1" applyFill="1" applyBorder="1" applyAlignment="1">
      <alignment horizontal="center" vertical="center"/>
    </xf>
    <xf numFmtId="0" fontId="19" fillId="0" borderId="4" xfId="3" applyFont="1" applyFill="1" applyBorder="1" applyAlignment="1">
      <alignment horizontal="center" vertical="center"/>
    </xf>
    <xf numFmtId="0" fontId="19" fillId="0" borderId="10" xfId="3" applyFont="1" applyFill="1" applyBorder="1" applyAlignment="1">
      <alignment horizontal="center" vertical="center"/>
    </xf>
    <xf numFmtId="0" fontId="22" fillId="3" borderId="9" xfId="3" applyFont="1" applyFill="1" applyBorder="1" applyAlignment="1">
      <alignment horizontal="center" vertical="center"/>
    </xf>
    <xf numFmtId="0" fontId="31" fillId="3" borderId="10" xfId="3" applyFont="1" applyFill="1" applyBorder="1" applyAlignment="1">
      <alignment horizontal="center" vertical="center"/>
    </xf>
    <xf numFmtId="0" fontId="34" fillId="3" borderId="0" xfId="0" applyFont="1" applyFill="1" applyAlignment="1">
      <alignment horizontal="center" vertical="center"/>
    </xf>
    <xf numFmtId="0" fontId="35" fillId="0" borderId="9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4" fillId="3" borderId="2" xfId="3" applyFont="1" applyFill="1" applyBorder="1" applyAlignment="1">
      <alignment horizontal="center"/>
    </xf>
    <xf numFmtId="0" fontId="43" fillId="3" borderId="2" xfId="3" applyFont="1" applyFill="1" applyBorder="1" applyAlignment="1">
      <alignment horizontal="center"/>
    </xf>
    <xf numFmtId="0" fontId="22" fillId="0" borderId="9" xfId="3" applyFont="1" applyFill="1" applyBorder="1" applyAlignment="1">
      <alignment horizontal="center"/>
    </xf>
    <xf numFmtId="0" fontId="22" fillId="0" borderId="4" xfId="3" applyFont="1" applyFill="1" applyBorder="1" applyAlignment="1">
      <alignment horizontal="center"/>
    </xf>
    <xf numFmtId="0" fontId="22" fillId="0" borderId="10" xfId="3" applyFont="1" applyFill="1" applyBorder="1" applyAlignment="1">
      <alignment horizontal="center"/>
    </xf>
    <xf numFmtId="0" fontId="23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/>
    </xf>
    <xf numFmtId="0" fontId="16" fillId="3" borderId="2" xfId="3" applyFont="1" applyFill="1" applyBorder="1" applyAlignment="1">
      <alignment horizontal="center"/>
    </xf>
    <xf numFmtId="0" fontId="37" fillId="3" borderId="2" xfId="3" applyFont="1" applyFill="1" applyBorder="1" applyAlignment="1">
      <alignment horizontal="center"/>
    </xf>
    <xf numFmtId="0" fontId="33" fillId="3" borderId="7" xfId="0" applyFont="1" applyFill="1" applyBorder="1" applyAlignment="1">
      <alignment horizontal="center" vertical="center"/>
    </xf>
    <xf numFmtId="0" fontId="31" fillId="3" borderId="1" xfId="3" applyFont="1" applyFill="1" applyBorder="1" applyAlignment="1">
      <alignment horizontal="center" vertical="center" wrapText="1"/>
    </xf>
    <xf numFmtId="0" fontId="31" fillId="3" borderId="3" xfId="3" applyFont="1" applyFill="1" applyBorder="1" applyAlignment="1">
      <alignment horizontal="center" vertical="center" wrapText="1"/>
    </xf>
    <xf numFmtId="0" fontId="31" fillId="3" borderId="2" xfId="3" applyFont="1" applyFill="1" applyBorder="1" applyAlignment="1">
      <alignment horizontal="center" vertical="center" wrapText="1"/>
    </xf>
    <xf numFmtId="0" fontId="16" fillId="3" borderId="9" xfId="3" applyFont="1" applyFill="1" applyBorder="1" applyAlignment="1">
      <alignment horizontal="center" vertical="center"/>
    </xf>
    <xf numFmtId="0" fontId="16" fillId="3" borderId="10" xfId="3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2"/>
    <cellStyle name="Normal_Sarni No. Eight" xfId="3"/>
  </cellStyles>
  <dxfs count="0"/>
  <tableStyles count="0" defaultTableStyle="TableStyleMedium9" defaultPivotStyle="PivotStyleLight16"/>
  <colors>
    <mruColors>
      <color rgb="FFDFEDE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612</xdr:row>
      <xdr:rowOff>69921</xdr:rowOff>
    </xdr:from>
    <xdr:ext cx="45719" cy="937629"/>
    <xdr:sp macro="" textlink="">
      <xdr:nvSpPr>
        <xdr:cNvPr id="2" name="Rectangle 1"/>
        <xdr:cNvSpPr/>
      </xdr:nvSpPr>
      <xdr:spPr>
        <a:xfrm rot="20776298" flipV="1">
          <a:off x="12106275" y="101253996"/>
          <a:ext cx="457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tx1"/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15</xdr:col>
      <xdr:colOff>0</xdr:colOff>
      <xdr:row>103</xdr:row>
      <xdr:rowOff>48861</xdr:rowOff>
    </xdr:from>
    <xdr:ext cx="45719" cy="937629"/>
    <xdr:sp macro="" textlink="">
      <xdr:nvSpPr>
        <xdr:cNvPr id="3" name="Rectangle 2"/>
        <xdr:cNvSpPr/>
      </xdr:nvSpPr>
      <xdr:spPr>
        <a:xfrm rot="21212784" flipH="1">
          <a:off x="20672656" y="19565586"/>
          <a:ext cx="457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zoomScaleSheetLayoutView="80" workbookViewId="0">
      <selection activeCell="H11" sqref="H11"/>
    </sheetView>
  </sheetViews>
  <sheetFormatPr defaultRowHeight="15"/>
  <cols>
    <col min="1" max="1" width="5.5703125" style="26" customWidth="1"/>
    <col min="2" max="2" width="25.5703125" style="26" customWidth="1"/>
    <col min="3" max="3" width="9.7109375" style="26" customWidth="1"/>
    <col min="4" max="4" width="12.7109375" style="26" customWidth="1"/>
    <col min="5" max="5" width="16" style="26" customWidth="1"/>
    <col min="6" max="6" width="14.5703125" style="26" customWidth="1"/>
    <col min="7" max="7" width="13.85546875" style="26" customWidth="1"/>
    <col min="8" max="8" width="15" style="26" customWidth="1"/>
    <col min="9" max="16384" width="9.140625" style="26"/>
  </cols>
  <sheetData>
    <row r="1" spans="1:8" ht="34.5">
      <c r="A1" s="823" t="s">
        <v>0</v>
      </c>
      <c r="B1" s="823"/>
      <c r="C1" s="823"/>
      <c r="D1" s="823"/>
      <c r="E1" s="823"/>
      <c r="F1" s="823"/>
      <c r="G1" s="823"/>
      <c r="H1" s="823"/>
    </row>
    <row r="2" spans="1:8" ht="27">
      <c r="A2" s="824" t="s">
        <v>1</v>
      </c>
      <c r="B2" s="824"/>
      <c r="C2" s="824"/>
      <c r="D2" s="824"/>
      <c r="E2" s="824"/>
      <c r="F2" s="824"/>
      <c r="G2" s="824"/>
      <c r="H2" s="824"/>
    </row>
    <row r="3" spans="1:8" ht="25.5">
      <c r="A3" s="825" t="s">
        <v>431</v>
      </c>
      <c r="B3" s="825"/>
      <c r="C3" s="825"/>
      <c r="D3" s="825"/>
      <c r="E3" s="825"/>
      <c r="F3" s="825"/>
      <c r="G3" s="825"/>
      <c r="H3" s="825"/>
    </row>
    <row r="4" spans="1:8" ht="25.5">
      <c r="A4" s="830"/>
      <c r="B4" s="830"/>
      <c r="C4" s="830"/>
      <c r="D4" s="830"/>
      <c r="E4" s="830"/>
      <c r="F4" s="830"/>
      <c r="G4" s="830"/>
      <c r="H4" s="830"/>
    </row>
    <row r="5" spans="1:8" ht="16.5">
      <c r="A5" s="826" t="s">
        <v>2</v>
      </c>
      <c r="B5" s="828" t="s">
        <v>3</v>
      </c>
      <c r="C5" s="748" t="s">
        <v>4</v>
      </c>
      <c r="D5" s="748" t="s">
        <v>5</v>
      </c>
      <c r="E5" s="748" t="s">
        <v>6</v>
      </c>
      <c r="F5" s="748" t="s">
        <v>7</v>
      </c>
      <c r="G5" s="748" t="s">
        <v>8</v>
      </c>
      <c r="H5" s="748" t="s">
        <v>9</v>
      </c>
    </row>
    <row r="6" spans="1:8" ht="15.75">
      <c r="A6" s="827"/>
      <c r="B6" s="829"/>
      <c r="C6" s="749" t="s">
        <v>10</v>
      </c>
      <c r="D6" s="749" t="s">
        <v>11</v>
      </c>
      <c r="E6" s="749" t="s">
        <v>426</v>
      </c>
      <c r="F6" s="749" t="s">
        <v>425</v>
      </c>
      <c r="G6" s="749" t="s">
        <v>424</v>
      </c>
      <c r="H6" s="749" t="s">
        <v>12</v>
      </c>
    </row>
    <row r="7" spans="1:8" ht="21.75" customHeight="1">
      <c r="A7" s="750" t="s">
        <v>13</v>
      </c>
      <c r="B7" s="751"/>
      <c r="C7" s="752"/>
      <c r="D7" s="752"/>
      <c r="E7" s="752"/>
      <c r="F7" s="752"/>
      <c r="G7" s="752"/>
      <c r="H7" s="752"/>
    </row>
    <row r="8" spans="1:8" s="486" customFormat="1" ht="21.75" customHeight="1">
      <c r="A8" s="747">
        <v>1</v>
      </c>
      <c r="B8" s="753" t="s">
        <v>14</v>
      </c>
      <c r="C8" s="747">
        <f>'Major Minerals'!C17</f>
        <v>0</v>
      </c>
      <c r="D8" s="754">
        <f>'Major Minerals'!D17</f>
        <v>0</v>
      </c>
      <c r="E8" s="755">
        <f>'Major Minerals'!E17/100000</f>
        <v>9.9097000000000009E-4</v>
      </c>
      <c r="F8" s="754">
        <f>'Major Minerals'!F17/10000000</f>
        <v>1.2848592999999999</v>
      </c>
      <c r="G8" s="754">
        <f>'Major Minerals'!G17/100000</f>
        <v>19.12219</v>
      </c>
      <c r="H8" s="747">
        <f>'Major Minerals'!H17</f>
        <v>0</v>
      </c>
    </row>
    <row r="9" spans="1:8" s="486" customFormat="1" ht="21.75" customHeight="1">
      <c r="A9" s="747">
        <v>2</v>
      </c>
      <c r="B9" s="753" t="s">
        <v>15</v>
      </c>
      <c r="C9" s="747">
        <f>'Major Minerals'!C49</f>
        <v>3</v>
      </c>
      <c r="D9" s="754">
        <f>'Major Minerals'!D49</f>
        <v>706.75</v>
      </c>
      <c r="E9" s="754">
        <f>'Major Minerals'!E49/100000</f>
        <v>10.55287</v>
      </c>
      <c r="F9" s="754">
        <f>'Major Minerals'!F49/10000000</f>
        <v>211.0574</v>
      </c>
      <c r="G9" s="754">
        <f>'Major Minerals'!G49/100000</f>
        <v>1582.93</v>
      </c>
      <c r="H9" s="747">
        <f>'Major Minerals'!H49</f>
        <v>1890</v>
      </c>
    </row>
    <row r="10" spans="1:8" s="486" customFormat="1" ht="21.75" customHeight="1">
      <c r="A10" s="747">
        <v>3</v>
      </c>
      <c r="B10" s="753" t="s">
        <v>16</v>
      </c>
      <c r="C10" s="747">
        <f>'Major Minerals'!C60</f>
        <v>18</v>
      </c>
      <c r="D10" s="754">
        <f>'Major Minerals'!D60</f>
        <v>2240.0992000000001</v>
      </c>
      <c r="E10" s="754">
        <f>'Major Minerals'!E60/100000</f>
        <v>35.626759999999997</v>
      </c>
      <c r="F10" s="754">
        <f>'Major Minerals'!F60/10000000</f>
        <v>743.81611999999996</v>
      </c>
      <c r="G10" s="754">
        <f>'Major Minerals'!G60/100000</f>
        <v>3225.2755999999999</v>
      </c>
      <c r="H10" s="747">
        <f>'Major Minerals'!H60</f>
        <v>899</v>
      </c>
    </row>
    <row r="11" spans="1:8" s="486" customFormat="1" ht="21.75" customHeight="1">
      <c r="A11" s="747">
        <v>4</v>
      </c>
      <c r="B11" s="753" t="s">
        <v>377</v>
      </c>
      <c r="C11" s="747">
        <f>'Major Minerals'!C70+'Major Minerals'!C79+'Major Minerals'!C87</f>
        <v>8</v>
      </c>
      <c r="D11" s="747">
        <f>'Major Minerals'!D70+'Major Minerals'!D79+'Major Minerals'!D87</f>
        <v>6964.9699999999993</v>
      </c>
      <c r="E11" s="756">
        <v>61.3613687</v>
      </c>
      <c r="F11" s="756">
        <v>1456.31524259</v>
      </c>
      <c r="G11" s="756">
        <v>158476.08906999999</v>
      </c>
      <c r="H11" s="757">
        <v>7093</v>
      </c>
    </row>
    <row r="12" spans="1:8" s="486" customFormat="1" ht="21.75" customHeight="1">
      <c r="A12" s="747">
        <v>5</v>
      </c>
      <c r="B12" s="753" t="s">
        <v>19</v>
      </c>
      <c r="C12" s="747">
        <f>'Major Minerals'!C102</f>
        <v>0</v>
      </c>
      <c r="D12" s="754">
        <f>'Major Minerals'!D102</f>
        <v>0</v>
      </c>
      <c r="E12" s="758">
        <f>'Major Minerals'!E102/100000</f>
        <v>4.5644200000000005E-3</v>
      </c>
      <c r="F12" s="754">
        <f>'Major Minerals'!F102/10000000</f>
        <v>1766.8759177373502</v>
      </c>
      <c r="G12" s="754">
        <f>'Major Minerals'!G102/100000</f>
        <v>12229.46355</v>
      </c>
      <c r="H12" s="747">
        <f>'Major Minerals'!H102</f>
        <v>0</v>
      </c>
    </row>
    <row r="13" spans="1:8" s="486" customFormat="1" ht="21.75" customHeight="1">
      <c r="A13" s="747">
        <v>6</v>
      </c>
      <c r="B13" s="753" t="s">
        <v>20</v>
      </c>
      <c r="C13" s="747">
        <f>'Major Minerals'!C94</f>
        <v>1</v>
      </c>
      <c r="D13" s="754">
        <f>'Major Minerals'!D94</f>
        <v>18.898</v>
      </c>
      <c r="E13" s="754">
        <f>'Major Minerals'!E94/100000</f>
        <v>2.545E-2</v>
      </c>
      <c r="F13" s="754">
        <f>'Major Minerals'!F94/10000000</f>
        <v>0.40720000000000001</v>
      </c>
      <c r="G13" s="754">
        <f>'Major Minerals'!G94/100000</f>
        <v>6.89</v>
      </c>
      <c r="H13" s="747">
        <f>'Major Minerals'!H94</f>
        <v>70</v>
      </c>
    </row>
    <row r="14" spans="1:8" s="486" customFormat="1" ht="21.75" customHeight="1">
      <c r="A14" s="759" t="s">
        <v>21</v>
      </c>
      <c r="B14" s="760"/>
      <c r="C14" s="761"/>
      <c r="D14" s="762"/>
      <c r="E14" s="762"/>
      <c r="F14" s="762"/>
      <c r="G14" s="763"/>
      <c r="H14" s="763"/>
    </row>
    <row r="15" spans="1:8" s="486" customFormat="1" ht="21.75" customHeight="1">
      <c r="A15" s="764">
        <v>7</v>
      </c>
      <c r="B15" s="765" t="s">
        <v>452</v>
      </c>
      <c r="C15" s="766">
        <f>'Major Minerals'!C9</f>
        <v>0</v>
      </c>
      <c r="D15" s="766">
        <f>'Major Minerals'!D9</f>
        <v>0</v>
      </c>
      <c r="E15" s="766">
        <f>'Major Minerals'!E9/100000</f>
        <v>0</v>
      </c>
      <c r="F15" s="766">
        <f>'Major Minerals'!F9/10000000</f>
        <v>0</v>
      </c>
      <c r="G15" s="766">
        <f>'Major Minerals'!G9/100000</f>
        <v>0</v>
      </c>
      <c r="H15" s="766">
        <f>'Major Minerals'!H9</f>
        <v>0</v>
      </c>
    </row>
    <row r="16" spans="1:8" s="486" customFormat="1" ht="21.75" customHeight="1">
      <c r="A16" s="764">
        <v>8</v>
      </c>
      <c r="B16" s="765" t="s">
        <v>449</v>
      </c>
      <c r="C16" s="766">
        <f>'Major Minerals'!C24</f>
        <v>3</v>
      </c>
      <c r="D16" s="766">
        <f>'Major Minerals'!D24</f>
        <v>14.3346</v>
      </c>
      <c r="E16" s="766">
        <f>'Major Minerals'!E24/100000</f>
        <v>0</v>
      </c>
      <c r="F16" s="766">
        <f>'Major Minerals'!F24/10000000</f>
        <v>0</v>
      </c>
      <c r="G16" s="766">
        <f>'Major Minerals'!G24/100000</f>
        <v>0.76193999999999995</v>
      </c>
      <c r="H16" s="766">
        <f>'Major Minerals'!H24</f>
        <v>0</v>
      </c>
    </row>
    <row r="17" spans="1:8" s="486" customFormat="1" ht="21.75" customHeight="1">
      <c r="A17" s="764">
        <v>9</v>
      </c>
      <c r="B17" s="765" t="s">
        <v>451</v>
      </c>
      <c r="C17" s="766">
        <f>'Major Minerals'!C43</f>
        <v>1</v>
      </c>
      <c r="D17" s="766">
        <f>'Major Minerals'!D43</f>
        <v>46.32</v>
      </c>
      <c r="E17" s="766">
        <f>'Major Minerals'!E43/100000</f>
        <v>0</v>
      </c>
      <c r="F17" s="766">
        <f>'Major Minerals'!F43/10000000</f>
        <v>0</v>
      </c>
      <c r="G17" s="766">
        <f>'Major Minerals'!G43/100000</f>
        <v>5.5977300000000003</v>
      </c>
      <c r="H17" s="766">
        <f>'Major Minerals'!H43</f>
        <v>8</v>
      </c>
    </row>
    <row r="18" spans="1:8" s="486" customFormat="1" ht="21.75" customHeight="1">
      <c r="A18" s="764">
        <v>10</v>
      </c>
      <c r="B18" s="765" t="s">
        <v>453</v>
      </c>
      <c r="C18" s="766">
        <f>'Major Minerals'!C36</f>
        <v>1</v>
      </c>
      <c r="D18" s="766">
        <f>'Major Minerals'!D36</f>
        <v>5</v>
      </c>
      <c r="E18" s="766">
        <f>'Major Minerals'!E36</f>
        <v>0</v>
      </c>
      <c r="F18" s="766">
        <f>'Major Minerals'!F36</f>
        <v>0</v>
      </c>
      <c r="G18" s="766">
        <f>'Major Minerals'!G36</f>
        <v>0</v>
      </c>
      <c r="H18" s="766">
        <f>'Major Minerals'!H36</f>
        <v>0</v>
      </c>
    </row>
    <row r="19" spans="1:8" s="486" customFormat="1" ht="21.75" customHeight="1">
      <c r="A19" s="764">
        <v>11</v>
      </c>
      <c r="B19" s="753" t="s">
        <v>390</v>
      </c>
      <c r="C19" s="747">
        <f>'Major Minerals'!C224</f>
        <v>1</v>
      </c>
      <c r="D19" s="747">
        <f>'Major Minerals'!D224</f>
        <v>123.5</v>
      </c>
      <c r="E19" s="758">
        <f>'Major Minerals'!E224/100000</f>
        <v>0</v>
      </c>
      <c r="F19" s="758">
        <f>'Major Minerals'!F224/10000000</f>
        <v>0</v>
      </c>
      <c r="G19" s="747">
        <f>'Major Minerals'!G224/100000</f>
        <v>1.232</v>
      </c>
      <c r="H19" s="747">
        <f>'Major Minerals'!H224</f>
        <v>1</v>
      </c>
    </row>
    <row r="20" spans="1:8" s="486" customFormat="1" ht="21.75" customHeight="1">
      <c r="A20" s="764">
        <v>12</v>
      </c>
      <c r="B20" s="753" t="s">
        <v>28</v>
      </c>
      <c r="C20" s="747">
        <f>'Major Minerals'!C110</f>
        <v>7</v>
      </c>
      <c r="D20" s="754">
        <f>'Major Minerals'!D110</f>
        <v>992.95</v>
      </c>
      <c r="E20" s="754">
        <f>'Major Minerals'!E110/100000</f>
        <v>0</v>
      </c>
      <c r="F20" s="754">
        <f>'Major Minerals'!F110/10000000</f>
        <v>0</v>
      </c>
      <c r="G20" s="754">
        <f>'Major Minerals'!G110/100000</f>
        <v>0.12</v>
      </c>
      <c r="H20" s="747">
        <f>'Major Minerals'!H110</f>
        <v>2</v>
      </c>
    </row>
    <row r="21" spans="1:8" s="486" customFormat="1" ht="21.75" customHeight="1">
      <c r="A21" s="764">
        <v>13</v>
      </c>
      <c r="B21" s="767" t="s">
        <v>29</v>
      </c>
      <c r="C21" s="747">
        <f>'Major Minerals'!C120</f>
        <v>17</v>
      </c>
      <c r="D21" s="754">
        <f>'Major Minerals'!D120</f>
        <v>79.316599999999994</v>
      </c>
      <c r="E21" s="754">
        <f>'Major Minerals'!E120/100000</f>
        <v>1.8519999999999998E-2</v>
      </c>
      <c r="F21" s="754">
        <f>'Major Minerals'!F120/10000000</f>
        <v>0.18446000000000001</v>
      </c>
      <c r="G21" s="754">
        <f>'Major Minerals'!G120/100000</f>
        <v>2.5720999999999998</v>
      </c>
      <c r="H21" s="747">
        <f>'Major Minerals'!H120</f>
        <v>29</v>
      </c>
    </row>
    <row r="22" spans="1:8" s="486" customFormat="1" ht="21.75" customHeight="1">
      <c r="A22" s="764">
        <v>14</v>
      </c>
      <c r="B22" s="753" t="s">
        <v>32</v>
      </c>
      <c r="C22" s="747">
        <f>'Major Minerals'!C127</f>
        <v>5</v>
      </c>
      <c r="D22" s="754">
        <f>'Major Minerals'!D127</f>
        <v>163.91</v>
      </c>
      <c r="E22" s="754">
        <f>'Major Minerals'!E127/100000</f>
        <v>0</v>
      </c>
      <c r="F22" s="754">
        <f>'Major Minerals'!F127/10000000</f>
        <v>0</v>
      </c>
      <c r="G22" s="754">
        <f>'Major Minerals'!G127/100000</f>
        <v>0.2</v>
      </c>
      <c r="H22" s="747">
        <f>'Major Minerals'!H127</f>
        <v>0</v>
      </c>
    </row>
    <row r="23" spans="1:8" s="486" customFormat="1" ht="21.75" customHeight="1">
      <c r="A23" s="764">
        <v>15</v>
      </c>
      <c r="B23" s="753" t="s">
        <v>33</v>
      </c>
      <c r="C23" s="747">
        <f>'Major Minerals'!C154</f>
        <v>7</v>
      </c>
      <c r="D23" s="754">
        <f>'Major Minerals'!D154</f>
        <v>14634.23</v>
      </c>
      <c r="E23" s="754">
        <f>'Major Minerals'!E154/100000</f>
        <v>85.181754299999994</v>
      </c>
      <c r="F23" s="754">
        <f>'Major Minerals'!F154/10000000</f>
        <v>1137.2756569000001</v>
      </c>
      <c r="G23" s="754">
        <f>'Major Minerals'!G154/100000</f>
        <v>7049.5739800000001</v>
      </c>
      <c r="H23" s="747">
        <f>'Major Minerals'!H154</f>
        <v>330</v>
      </c>
    </row>
    <row r="24" spans="1:8" s="486" customFormat="1" ht="21.75" customHeight="1">
      <c r="A24" s="764">
        <v>16</v>
      </c>
      <c r="B24" s="753" t="s">
        <v>34</v>
      </c>
      <c r="C24" s="747">
        <f>'Major Minerals'!C146</f>
        <v>41</v>
      </c>
      <c r="D24" s="754">
        <f>'Major Minerals'!D146</f>
        <v>22219.697</v>
      </c>
      <c r="E24" s="754">
        <f>'Major Minerals'!E146/100000</f>
        <v>663.06136019999997</v>
      </c>
      <c r="F24" s="754">
        <f>'Major Minerals'!F146/10000000</f>
        <v>1374.7359462299999</v>
      </c>
      <c r="G24" s="754">
        <f>'Major Minerals'!G146/100000</f>
        <v>56984.979529999997</v>
      </c>
      <c r="H24" s="747">
        <f>'Major Minerals'!H146</f>
        <v>5143</v>
      </c>
    </row>
    <row r="25" spans="1:8" s="486" customFormat="1" ht="21.75" customHeight="1">
      <c r="A25" s="764">
        <v>17</v>
      </c>
      <c r="B25" s="753" t="s">
        <v>35</v>
      </c>
      <c r="C25" s="747">
        <f>'Major Minerals'!C162</f>
        <v>4</v>
      </c>
      <c r="D25" s="754">
        <f>'Major Minerals'!D162</f>
        <v>19.75</v>
      </c>
      <c r="E25" s="754">
        <f>'Major Minerals'!E162/100000</f>
        <v>0</v>
      </c>
      <c r="F25" s="754">
        <f>'Major Minerals'!F162/10000000</f>
        <v>0</v>
      </c>
      <c r="G25" s="754">
        <f>'Major Minerals'!G162/100000</f>
        <v>0</v>
      </c>
      <c r="H25" s="747">
        <f>'Major Minerals'!H162</f>
        <v>0</v>
      </c>
    </row>
    <row r="26" spans="1:8" s="486" customFormat="1" ht="21.75" customHeight="1">
      <c r="A26" s="764">
        <v>18</v>
      </c>
      <c r="B26" s="753" t="s">
        <v>41</v>
      </c>
      <c r="C26" s="747">
        <f>'Major Minerals'!C168</f>
        <v>3</v>
      </c>
      <c r="D26" s="754">
        <f>'Major Minerals'!D168</f>
        <v>1673.38</v>
      </c>
      <c r="E26" s="754">
        <f>'Major Minerals'!E168/100000</f>
        <v>7.8845099999999997</v>
      </c>
      <c r="F26" s="754">
        <f>'Major Minerals'!F168/10000000</f>
        <v>157.6902</v>
      </c>
      <c r="G26" s="754">
        <f>'Major Minerals'!G168/100000</f>
        <v>3783.8207600000001</v>
      </c>
      <c r="H26" s="747">
        <f>'Major Minerals'!H168</f>
        <v>621</v>
      </c>
    </row>
    <row r="27" spans="1:8" s="486" customFormat="1" ht="21.75" customHeight="1">
      <c r="A27" s="764">
        <v>19</v>
      </c>
      <c r="B27" s="753" t="s">
        <v>42</v>
      </c>
      <c r="C27" s="747">
        <f>'Major Minerals'!C176</f>
        <v>4</v>
      </c>
      <c r="D27" s="754">
        <f>'Major Minerals'!D176</f>
        <v>1016.3</v>
      </c>
      <c r="E27" s="754">
        <f>'Major Minerals'!E176/100000</f>
        <v>0.12902859999999999</v>
      </c>
      <c r="F27" s="754">
        <f>'Major Minerals'!F176/10000000</f>
        <v>1.290286</v>
      </c>
      <c r="G27" s="754">
        <f>'Major Minerals'!G176/100000</f>
        <v>31.67897</v>
      </c>
      <c r="H27" s="747">
        <f>'Major Minerals'!H176</f>
        <v>28</v>
      </c>
    </row>
    <row r="28" spans="1:8" s="486" customFormat="1" ht="21.75" customHeight="1">
      <c r="A28" s="764">
        <v>20</v>
      </c>
      <c r="B28" s="753" t="s">
        <v>44</v>
      </c>
      <c r="C28" s="747">
        <f>'Major Minerals'!C184</f>
        <v>44</v>
      </c>
      <c r="D28" s="754">
        <f>'Major Minerals'!D184</f>
        <v>313.95</v>
      </c>
      <c r="E28" s="754">
        <f>'Major Minerals'!E184/100000</f>
        <v>0.29636750000000001</v>
      </c>
      <c r="F28" s="754">
        <f>'Major Minerals'!F184/10000000</f>
        <v>1.9765900000000001</v>
      </c>
      <c r="G28" s="754">
        <f>'Major Minerals'!G184/100000</f>
        <v>43.08231</v>
      </c>
      <c r="H28" s="747">
        <f>'Major Minerals'!H184</f>
        <v>142</v>
      </c>
    </row>
    <row r="29" spans="1:8" s="486" customFormat="1" ht="21.75" customHeight="1">
      <c r="A29" s="764">
        <v>21</v>
      </c>
      <c r="B29" s="753" t="s">
        <v>46</v>
      </c>
      <c r="C29" s="747">
        <f>'Major Minerals'!C192</f>
        <v>3</v>
      </c>
      <c r="D29" s="754">
        <f>'Major Minerals'!D192</f>
        <v>34.630000000000003</v>
      </c>
      <c r="E29" s="754">
        <f>'Major Minerals'!E192/100000</f>
        <v>0</v>
      </c>
      <c r="F29" s="754">
        <f>'Major Minerals'!F192/10000000</f>
        <v>0</v>
      </c>
      <c r="G29" s="754">
        <f>'Major Minerals'!G192/100000</f>
        <v>1.6097399999999999</v>
      </c>
      <c r="H29" s="747">
        <f>'Major Minerals'!H192</f>
        <v>0</v>
      </c>
    </row>
    <row r="30" spans="1:8" s="486" customFormat="1" ht="21.75" customHeight="1">
      <c r="A30" s="764">
        <v>22</v>
      </c>
      <c r="B30" s="753" t="s">
        <v>47</v>
      </c>
      <c r="C30" s="747">
        <f>'Major Minerals'!C203</f>
        <v>16</v>
      </c>
      <c r="D30" s="754">
        <f>'Major Minerals'!D203</f>
        <v>302.40999999999997</v>
      </c>
      <c r="E30" s="754">
        <f>'Major Minerals'!E203/100000</f>
        <v>1.65801</v>
      </c>
      <c r="F30" s="754">
        <f>'Major Minerals'!F203/10000000</f>
        <v>15.276493</v>
      </c>
      <c r="G30" s="754">
        <f>'Major Minerals'!G203/100000</f>
        <v>217.86790999999999</v>
      </c>
      <c r="H30" s="747">
        <f>'Major Minerals'!H203</f>
        <v>177</v>
      </c>
    </row>
    <row r="31" spans="1:8" s="486" customFormat="1" ht="21.75" customHeight="1">
      <c r="A31" s="764"/>
      <c r="B31" s="753" t="s">
        <v>445</v>
      </c>
      <c r="C31" s="747">
        <f>'Major Minerals'!C245</f>
        <v>0</v>
      </c>
      <c r="D31" s="747">
        <f>'Major Minerals'!D245</f>
        <v>0</v>
      </c>
      <c r="E31" s="747">
        <f>'Major Minerals'!E245</f>
        <v>0</v>
      </c>
      <c r="F31" s="747">
        <f>'Major Minerals'!F245</f>
        <v>0</v>
      </c>
      <c r="G31" s="747">
        <f>'Major Minerals'!G245/100000</f>
        <v>0.36749999999999999</v>
      </c>
      <c r="H31" s="747">
        <f>'Major Minerals'!H245</f>
        <v>0</v>
      </c>
    </row>
    <row r="32" spans="1:8" s="486" customFormat="1" ht="16.5">
      <c r="A32" s="768"/>
      <c r="B32" s="768" t="s">
        <v>49</v>
      </c>
      <c r="C32" s="768">
        <f t="shared" ref="C32:H32" si="0">SUM(C8:C30)</f>
        <v>187</v>
      </c>
      <c r="D32" s="769">
        <f t="shared" si="0"/>
        <v>51570.395399999994</v>
      </c>
      <c r="E32" s="770">
        <f t="shared" si="0"/>
        <v>865.80155468999988</v>
      </c>
      <c r="F32" s="769">
        <f t="shared" si="0"/>
        <v>6868.1863717573515</v>
      </c>
      <c r="G32" s="769">
        <f t="shared" si="0"/>
        <v>243662.86738000001</v>
      </c>
      <c r="H32" s="768">
        <f t="shared" si="0"/>
        <v>16433</v>
      </c>
    </row>
  </sheetData>
  <sheetProtection password="CF7A" sheet="1" objects="1" scenarios="1"/>
  <mergeCells count="6">
    <mergeCell ref="A1:H1"/>
    <mergeCell ref="A2:H2"/>
    <mergeCell ref="A3:H3"/>
    <mergeCell ref="A5:A6"/>
    <mergeCell ref="B5:B6"/>
    <mergeCell ref="A4:H4"/>
  </mergeCells>
  <pageMargins left="0.59" right="0.36" top="0.75" bottom="0.75" header="0.3" footer="0.3"/>
  <pageSetup paperSize="9" scale="8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627"/>
  <sheetViews>
    <sheetView topLeftCell="A619" workbookViewId="0">
      <selection activeCell="F77" sqref="F77"/>
    </sheetView>
  </sheetViews>
  <sheetFormatPr defaultRowHeight="15"/>
  <cols>
    <col min="1" max="1" width="7.42578125" style="118" customWidth="1"/>
    <col min="2" max="2" width="20.85546875" style="118" customWidth="1"/>
    <col min="3" max="3" width="9" style="118" customWidth="1"/>
    <col min="4" max="4" width="12" style="118" customWidth="1"/>
    <col min="5" max="5" width="12.28515625" style="118" customWidth="1"/>
    <col min="6" max="6" width="14.42578125" style="118" customWidth="1"/>
    <col min="7" max="7" width="14.28515625" style="118" customWidth="1"/>
    <col min="8" max="8" width="10.42578125" style="118" customWidth="1"/>
    <col min="9" max="16384" width="9.140625" style="118"/>
  </cols>
  <sheetData>
    <row r="1" spans="1:8" ht="30.75">
      <c r="A1" s="867" t="s">
        <v>0</v>
      </c>
      <c r="B1" s="867"/>
      <c r="C1" s="867"/>
      <c r="D1" s="867"/>
      <c r="E1" s="867"/>
      <c r="F1" s="867"/>
      <c r="G1" s="867"/>
      <c r="H1" s="867"/>
    </row>
    <row r="2" spans="1:8" ht="25.5">
      <c r="A2" s="868" t="s">
        <v>429</v>
      </c>
      <c r="B2" s="868"/>
      <c r="C2" s="868"/>
      <c r="D2" s="868"/>
      <c r="E2" s="868"/>
      <c r="F2" s="868"/>
      <c r="G2" s="868"/>
      <c r="H2" s="868"/>
    </row>
    <row r="3" spans="1:8" ht="22.5">
      <c r="A3" s="869" t="s">
        <v>432</v>
      </c>
      <c r="B3" s="869"/>
      <c r="C3" s="869"/>
      <c r="D3" s="869"/>
      <c r="E3" s="869"/>
      <c r="F3" s="869"/>
      <c r="G3" s="869"/>
      <c r="H3" s="869"/>
    </row>
    <row r="5" spans="1:8" ht="18.75">
      <c r="A5" s="859" t="s">
        <v>22</v>
      </c>
      <c r="B5" s="859"/>
      <c r="C5" s="859"/>
      <c r="D5" s="859"/>
      <c r="E5" s="859"/>
      <c r="F5" s="859"/>
      <c r="G5" s="859"/>
      <c r="H5" s="859"/>
    </row>
    <row r="6" spans="1:8" ht="17.100000000000001" customHeight="1">
      <c r="A6" s="839" t="s">
        <v>2</v>
      </c>
      <c r="B6" s="841" t="s">
        <v>268</v>
      </c>
      <c r="C6" s="731" t="s">
        <v>4</v>
      </c>
      <c r="D6" s="731" t="s">
        <v>5</v>
      </c>
      <c r="E6" s="731" t="s">
        <v>6</v>
      </c>
      <c r="F6" s="731" t="s">
        <v>7</v>
      </c>
      <c r="G6" s="731" t="s">
        <v>8</v>
      </c>
      <c r="H6" s="731" t="s">
        <v>9</v>
      </c>
    </row>
    <row r="7" spans="1:8" ht="17.100000000000001" customHeight="1">
      <c r="A7" s="840"/>
      <c r="B7" s="842"/>
      <c r="C7" s="1" t="s">
        <v>10</v>
      </c>
      <c r="D7" s="1" t="s">
        <v>77</v>
      </c>
      <c r="E7" s="1" t="s">
        <v>78</v>
      </c>
      <c r="F7" s="52" t="s">
        <v>79</v>
      </c>
      <c r="G7" s="52" t="s">
        <v>79</v>
      </c>
      <c r="H7" s="1" t="s">
        <v>12</v>
      </c>
    </row>
    <row r="8" spans="1:8" ht="17.100000000000001" customHeight="1">
      <c r="A8" s="130">
        <v>1</v>
      </c>
      <c r="B8" s="2" t="s">
        <v>244</v>
      </c>
      <c r="C8" s="115">
        <f>Distt.Minor!C132</f>
        <v>114</v>
      </c>
      <c r="D8" s="115">
        <f>Distt.Minor!D132</f>
        <v>5353.75</v>
      </c>
      <c r="E8" s="115">
        <f>Distt.Minor!E132</f>
        <v>3437288</v>
      </c>
      <c r="F8" s="115">
        <f>Distt.Minor!F132</f>
        <v>2406101600</v>
      </c>
      <c r="G8" s="115">
        <f>Distt.Minor!G132</f>
        <v>222268808</v>
      </c>
      <c r="H8" s="115">
        <f>Distt.Minor!H132</f>
        <v>700</v>
      </c>
    </row>
    <row r="9" spans="1:8" ht="17.100000000000001" customHeight="1">
      <c r="A9" s="130">
        <v>2</v>
      </c>
      <c r="B9" s="2" t="s">
        <v>252</v>
      </c>
      <c r="C9" s="199">
        <f>Distt.Minor!C251</f>
        <v>2</v>
      </c>
      <c r="D9" s="199">
        <f>Distt.Minor!D251</f>
        <v>9</v>
      </c>
      <c r="E9" s="199">
        <f>Distt.Minor!E251</f>
        <v>0</v>
      </c>
      <c r="F9" s="199">
        <f>Distt.Minor!F251</f>
        <v>0</v>
      </c>
      <c r="G9" s="199">
        <f>Distt.Minor!G251</f>
        <v>64000</v>
      </c>
      <c r="H9" s="199">
        <f>Distt.Minor!H251</f>
        <v>0</v>
      </c>
    </row>
    <row r="10" spans="1:8" ht="17.100000000000001" customHeight="1">
      <c r="A10" s="1003" t="s">
        <v>49</v>
      </c>
      <c r="B10" s="1004"/>
      <c r="C10" s="3">
        <f t="shared" ref="C10:H10" si="0">SUM(C8:C9)</f>
        <v>116</v>
      </c>
      <c r="D10" s="4">
        <f t="shared" si="0"/>
        <v>5362.75</v>
      </c>
      <c r="E10" s="3">
        <f t="shared" si="0"/>
        <v>3437288</v>
      </c>
      <c r="F10" s="3">
        <f t="shared" si="0"/>
        <v>2406101600</v>
      </c>
      <c r="G10" s="3">
        <f t="shared" si="0"/>
        <v>222332808</v>
      </c>
      <c r="H10" s="3">
        <f t="shared" si="0"/>
        <v>700</v>
      </c>
    </row>
    <row r="11" spans="1:8" ht="17.100000000000001" customHeight="1">
      <c r="A11" s="134"/>
      <c r="B11" s="7"/>
      <c r="C11" s="8"/>
      <c r="D11" s="9"/>
      <c r="E11" s="10"/>
      <c r="F11" s="10"/>
      <c r="G11" s="10"/>
      <c r="H11" s="8"/>
    </row>
    <row r="12" spans="1:8" ht="17.100000000000001" customHeight="1">
      <c r="A12" s="859" t="s">
        <v>23</v>
      </c>
      <c r="B12" s="859"/>
      <c r="C12" s="859"/>
      <c r="D12" s="859"/>
      <c r="E12" s="859"/>
      <c r="F12" s="859"/>
      <c r="G12" s="859"/>
      <c r="H12" s="859"/>
    </row>
    <row r="13" spans="1:8" ht="17.100000000000001" customHeight="1">
      <c r="A13" s="839" t="s">
        <v>2</v>
      </c>
      <c r="B13" s="841" t="s">
        <v>268</v>
      </c>
      <c r="C13" s="731" t="s">
        <v>4</v>
      </c>
      <c r="D13" s="731" t="s">
        <v>5</v>
      </c>
      <c r="E13" s="731" t="s">
        <v>6</v>
      </c>
      <c r="F13" s="731" t="s">
        <v>7</v>
      </c>
      <c r="G13" s="731" t="s">
        <v>8</v>
      </c>
      <c r="H13" s="731" t="s">
        <v>9</v>
      </c>
    </row>
    <row r="14" spans="1:8" ht="17.100000000000001" customHeight="1">
      <c r="A14" s="840"/>
      <c r="B14" s="842"/>
      <c r="C14" s="1" t="s">
        <v>10</v>
      </c>
      <c r="D14" s="1" t="s">
        <v>77</v>
      </c>
      <c r="E14" s="1" t="s">
        <v>78</v>
      </c>
      <c r="F14" s="52" t="s">
        <v>79</v>
      </c>
      <c r="G14" s="52" t="s">
        <v>79</v>
      </c>
      <c r="H14" s="1" t="s">
        <v>12</v>
      </c>
    </row>
    <row r="15" spans="1:8" ht="17.100000000000001" customHeight="1">
      <c r="A15" s="130">
        <v>1</v>
      </c>
      <c r="B15" s="2" t="s">
        <v>265</v>
      </c>
      <c r="C15" s="199">
        <f>Distt.Minor!C525</f>
        <v>1</v>
      </c>
      <c r="D15" s="199">
        <f>Distt.Minor!D525</f>
        <v>31</v>
      </c>
      <c r="E15" s="199">
        <f>Distt.Minor!E525</f>
        <v>2067</v>
      </c>
      <c r="F15" s="199">
        <f>Distt.Minor!F525</f>
        <v>2480400</v>
      </c>
      <c r="G15" s="199">
        <f>Distt.Minor!G525</f>
        <v>124000</v>
      </c>
      <c r="H15" s="199">
        <f>Distt.Minor!H525</f>
        <v>11</v>
      </c>
    </row>
    <row r="16" spans="1:8" ht="17.100000000000001" customHeight="1">
      <c r="A16" s="700">
        <v>2</v>
      </c>
      <c r="B16" s="701" t="s">
        <v>448</v>
      </c>
      <c r="C16" s="199">
        <f>Distt.Minor!C441</f>
        <v>1</v>
      </c>
      <c r="D16" s="199">
        <f>Distt.Minor!D441</f>
        <v>38.85</v>
      </c>
      <c r="E16" s="199">
        <f>Distt.Minor!E441</f>
        <v>557.14</v>
      </c>
      <c r="F16" s="199">
        <f>Distt.Minor!F441</f>
        <v>752143</v>
      </c>
      <c r="G16" s="199">
        <f>Distt.Minor!G441</f>
        <v>39000</v>
      </c>
      <c r="H16" s="199">
        <f>Distt.Minor!H441</f>
        <v>4</v>
      </c>
    </row>
    <row r="17" spans="1:8" ht="17.100000000000001" customHeight="1">
      <c r="A17" s="1003" t="s">
        <v>49</v>
      </c>
      <c r="B17" s="1004"/>
      <c r="C17" s="3">
        <f>SUM(C15:C16)</f>
        <v>2</v>
      </c>
      <c r="D17" s="3">
        <f t="shared" ref="D17:H17" si="1">SUM(D15:D16)</f>
        <v>69.849999999999994</v>
      </c>
      <c r="E17" s="3">
        <f t="shared" si="1"/>
        <v>2624.14</v>
      </c>
      <c r="F17" s="3">
        <f t="shared" si="1"/>
        <v>3232543</v>
      </c>
      <c r="G17" s="3">
        <f t="shared" si="1"/>
        <v>163000</v>
      </c>
      <c r="H17" s="3">
        <f t="shared" si="1"/>
        <v>15</v>
      </c>
    </row>
    <row r="18" spans="1:8" ht="17.100000000000001" customHeight="1">
      <c r="A18" s="122"/>
      <c r="B18" s="122"/>
      <c r="C18" s="122"/>
      <c r="D18" s="122"/>
      <c r="E18" s="122"/>
      <c r="F18" s="122"/>
      <c r="G18" s="122"/>
      <c r="H18" s="122"/>
    </row>
    <row r="19" spans="1:8" ht="17.100000000000001" customHeight="1">
      <c r="A19" s="122"/>
      <c r="B19" s="28"/>
      <c r="C19" s="122"/>
      <c r="D19" s="29" t="s">
        <v>52</v>
      </c>
      <c r="E19" s="122"/>
      <c r="F19" s="122"/>
      <c r="G19" s="122"/>
      <c r="H19" s="122"/>
    </row>
    <row r="20" spans="1:8" ht="17.100000000000001" customHeight="1">
      <c r="A20" s="839" t="s">
        <v>2</v>
      </c>
      <c r="B20" s="841" t="s">
        <v>268</v>
      </c>
      <c r="C20" s="731" t="s">
        <v>4</v>
      </c>
      <c r="D20" s="731" t="s">
        <v>5</v>
      </c>
      <c r="E20" s="731" t="s">
        <v>6</v>
      </c>
      <c r="F20" s="731" t="s">
        <v>7</v>
      </c>
      <c r="G20" s="731" t="s">
        <v>8</v>
      </c>
      <c r="H20" s="731" t="s">
        <v>9</v>
      </c>
    </row>
    <row r="21" spans="1:8" ht="17.100000000000001" customHeight="1">
      <c r="A21" s="840"/>
      <c r="B21" s="842"/>
      <c r="C21" s="1" t="s">
        <v>10</v>
      </c>
      <c r="D21" s="1" t="s">
        <v>51</v>
      </c>
      <c r="E21" s="1" t="s">
        <v>78</v>
      </c>
      <c r="F21" s="1" t="s">
        <v>79</v>
      </c>
      <c r="G21" s="1" t="s">
        <v>79</v>
      </c>
      <c r="H21" s="1" t="s">
        <v>12</v>
      </c>
    </row>
    <row r="22" spans="1:8" ht="17.100000000000001" customHeight="1">
      <c r="A22" s="130">
        <v>1</v>
      </c>
      <c r="B22" s="200" t="s">
        <v>283</v>
      </c>
      <c r="C22" s="201">
        <f>Distt.Minor!C301</f>
        <v>6</v>
      </c>
      <c r="D22" s="201">
        <f>Distt.Minor!D301</f>
        <v>6</v>
      </c>
      <c r="E22" s="201">
        <f>Distt.Minor!E301</f>
        <v>4061</v>
      </c>
      <c r="F22" s="201">
        <f>Distt.Minor!F301</f>
        <v>3248800</v>
      </c>
      <c r="G22" s="201">
        <f>Distt.Minor!G301</f>
        <v>1878000</v>
      </c>
      <c r="H22" s="201">
        <f>Distt.Minor!H301</f>
        <v>12</v>
      </c>
    </row>
    <row r="23" spans="1:8" ht="17.100000000000001" customHeight="1">
      <c r="A23" s="130">
        <v>2</v>
      </c>
      <c r="B23" s="200" t="s">
        <v>241</v>
      </c>
      <c r="C23" s="141">
        <f>Distt.Minor!C59</f>
        <v>22</v>
      </c>
      <c r="D23" s="141">
        <f>Distt.Minor!D59</f>
        <v>47.31</v>
      </c>
      <c r="E23" s="141">
        <f>Distt.Minor!E59</f>
        <v>136901</v>
      </c>
      <c r="F23" s="141">
        <f>Distt.Minor!F59</f>
        <v>61605450</v>
      </c>
      <c r="G23" s="141">
        <f>Distt.Minor!G59</f>
        <v>16102000</v>
      </c>
      <c r="H23" s="141">
        <f>Distt.Minor!H59</f>
        <v>150</v>
      </c>
    </row>
    <row r="24" spans="1:8" ht="17.100000000000001" customHeight="1">
      <c r="A24" s="1003" t="s">
        <v>49</v>
      </c>
      <c r="B24" s="1004"/>
      <c r="C24" s="31">
        <f t="shared" ref="C24:H24" si="2">SUM(C22:C23)</f>
        <v>28</v>
      </c>
      <c r="D24" s="32">
        <f t="shared" si="2"/>
        <v>53.31</v>
      </c>
      <c r="E24" s="31">
        <f t="shared" si="2"/>
        <v>140962</v>
      </c>
      <c r="F24" s="31">
        <f t="shared" si="2"/>
        <v>64854250</v>
      </c>
      <c r="G24" s="31">
        <f t="shared" si="2"/>
        <v>17980000</v>
      </c>
      <c r="H24" s="31">
        <f t="shared" si="2"/>
        <v>162</v>
      </c>
    </row>
    <row r="25" spans="1:8" ht="17.100000000000001" customHeight="1">
      <c r="A25" s="145"/>
      <c r="B25" s="145"/>
      <c r="C25" s="145"/>
      <c r="D25" s="145"/>
      <c r="E25" s="145"/>
      <c r="F25" s="145"/>
      <c r="G25" s="145"/>
      <c r="H25" s="145"/>
    </row>
    <row r="26" spans="1:8" ht="17.100000000000001" customHeight="1">
      <c r="A26" s="145"/>
      <c r="B26" s="878" t="s">
        <v>131</v>
      </c>
      <c r="C26" s="878"/>
      <c r="D26" s="878"/>
      <c r="E26" s="878"/>
      <c r="F26" s="878"/>
      <c r="G26" s="878"/>
      <c r="H26" s="878"/>
    </row>
    <row r="27" spans="1:8" ht="17.100000000000001" customHeight="1">
      <c r="A27" s="839" t="s">
        <v>2</v>
      </c>
      <c r="B27" s="841" t="s">
        <v>268</v>
      </c>
      <c r="C27" s="731" t="s">
        <v>4</v>
      </c>
      <c r="D27" s="731" t="s">
        <v>5</v>
      </c>
      <c r="E27" s="731" t="s">
        <v>6</v>
      </c>
      <c r="F27" s="731" t="s">
        <v>7</v>
      </c>
      <c r="G27" s="731" t="s">
        <v>8</v>
      </c>
      <c r="H27" s="731" t="s">
        <v>9</v>
      </c>
    </row>
    <row r="28" spans="1:8" ht="17.100000000000001" customHeight="1">
      <c r="A28" s="840"/>
      <c r="B28" s="842"/>
      <c r="C28" s="1" t="s">
        <v>10</v>
      </c>
      <c r="D28" s="1" t="s">
        <v>51</v>
      </c>
      <c r="E28" s="1" t="s">
        <v>78</v>
      </c>
      <c r="F28" s="52" t="s">
        <v>79</v>
      </c>
      <c r="G28" s="52" t="s">
        <v>79</v>
      </c>
      <c r="H28" s="1" t="s">
        <v>12</v>
      </c>
    </row>
    <row r="29" spans="1:8" ht="17.100000000000001" customHeight="1">
      <c r="A29" s="130">
        <v>1</v>
      </c>
      <c r="B29" s="200" t="s">
        <v>238</v>
      </c>
      <c r="C29" s="62">
        <f>Distt.Minor!C13</f>
        <v>0</v>
      </c>
      <c r="D29" s="62">
        <f>Distt.Minor!D13</f>
        <v>0</v>
      </c>
      <c r="E29" s="62">
        <f>Distt.Minor!E13</f>
        <v>399134</v>
      </c>
      <c r="F29" s="62">
        <f>Distt.Minor!F13</f>
        <v>387926150</v>
      </c>
      <c r="G29" s="62">
        <f>Distt.Minor!G13</f>
        <v>10619000</v>
      </c>
      <c r="H29" s="62">
        <f>Distt.Minor!H13</f>
        <v>560</v>
      </c>
    </row>
    <row r="30" spans="1:8" ht="17.100000000000001" customHeight="1">
      <c r="A30" s="130">
        <v>2</v>
      </c>
      <c r="B30" s="200" t="s">
        <v>269</v>
      </c>
      <c r="C30" s="141">
        <f>Distt.Minor!C31</f>
        <v>0</v>
      </c>
      <c r="D30" s="141">
        <f>Distt.Minor!D31</f>
        <v>0</v>
      </c>
      <c r="E30" s="141">
        <f>Distt.Minor!E31</f>
        <v>1063490</v>
      </c>
      <c r="F30" s="141">
        <f>Distt.Minor!F31</f>
        <v>1276188000</v>
      </c>
      <c r="G30" s="141">
        <f>Distt.Minor!G31</f>
        <v>29587250</v>
      </c>
      <c r="H30" s="141">
        <f>Distt.Minor!H31</f>
        <v>1350</v>
      </c>
    </row>
    <row r="31" spans="1:8" ht="17.100000000000001" customHeight="1">
      <c r="A31" s="130">
        <v>3</v>
      </c>
      <c r="B31" s="200" t="s">
        <v>240</v>
      </c>
      <c r="C31" s="141">
        <f>Distt.Minor!C48</f>
        <v>0</v>
      </c>
      <c r="D31" s="141">
        <f>Distt.Minor!D48</f>
        <v>0</v>
      </c>
      <c r="E31" s="141">
        <f>Distt.Minor!E48</f>
        <v>4132</v>
      </c>
      <c r="F31" s="141">
        <f>Distt.Minor!F48</f>
        <v>619800</v>
      </c>
      <c r="G31" s="141">
        <f>Distt.Minor!G48</f>
        <v>108000</v>
      </c>
      <c r="H31" s="141">
        <f>Distt.Minor!H48</f>
        <v>100</v>
      </c>
    </row>
    <row r="32" spans="1:8" ht="17.100000000000001" customHeight="1">
      <c r="A32" s="130">
        <v>4</v>
      </c>
      <c r="B32" s="200" t="s">
        <v>242</v>
      </c>
      <c r="C32" s="116">
        <f>Distt.Minor!C91</f>
        <v>0</v>
      </c>
      <c r="D32" s="116">
        <f>Distt.Minor!D91</f>
        <v>0</v>
      </c>
      <c r="E32" s="116">
        <f>Distt.Minor!E91</f>
        <v>1048950</v>
      </c>
      <c r="F32" s="116">
        <f>Distt.Minor!F91</f>
        <v>26223750</v>
      </c>
      <c r="G32" s="116">
        <f>Distt.Minor!G91</f>
        <v>525000</v>
      </c>
      <c r="H32" s="116">
        <f>Distt.Minor!H91</f>
        <v>0</v>
      </c>
    </row>
    <row r="33" spans="1:8" ht="17.100000000000001" customHeight="1">
      <c r="A33" s="130">
        <v>5</v>
      </c>
      <c r="B33" s="200" t="s">
        <v>243</v>
      </c>
      <c r="C33" s="141">
        <f>Distt.Minor!C106</f>
        <v>0</v>
      </c>
      <c r="D33" s="141">
        <f>Distt.Minor!D106</f>
        <v>61</v>
      </c>
      <c r="E33" s="141">
        <f>Distt.Minor!E106</f>
        <v>683688</v>
      </c>
      <c r="F33" s="141">
        <f>Distt.Minor!F106</f>
        <v>170922000</v>
      </c>
      <c r="G33" s="141">
        <f>Distt.Minor!G106</f>
        <v>13528751</v>
      </c>
      <c r="H33" s="141">
        <f>Distt.Minor!H106</f>
        <v>2600</v>
      </c>
    </row>
    <row r="34" spans="1:8" ht="17.100000000000001" customHeight="1">
      <c r="A34" s="130">
        <v>6</v>
      </c>
      <c r="B34" s="200" t="s">
        <v>244</v>
      </c>
      <c r="C34" s="116">
        <f>Distt.Minor!C129</f>
        <v>0</v>
      </c>
      <c r="D34" s="116">
        <f>Distt.Minor!D129</f>
        <v>0</v>
      </c>
      <c r="E34" s="116">
        <f>Distt.Minor!E129</f>
        <v>720000</v>
      </c>
      <c r="F34" s="116">
        <f>Distt.Minor!F129</f>
        <v>504000000</v>
      </c>
      <c r="G34" s="116">
        <f>Distt.Minor!G129</f>
        <v>9306156</v>
      </c>
      <c r="H34" s="116">
        <f>Distt.Minor!H129</f>
        <v>850</v>
      </c>
    </row>
    <row r="35" spans="1:8" ht="17.100000000000001" customHeight="1">
      <c r="A35" s="130">
        <v>7</v>
      </c>
      <c r="B35" s="200" t="s">
        <v>246</v>
      </c>
      <c r="C35" s="141">
        <f>Distt.Minor!C161</f>
        <v>0</v>
      </c>
      <c r="D35" s="141">
        <f>Distt.Minor!D161</f>
        <v>0</v>
      </c>
      <c r="E35" s="141">
        <f>Distt.Minor!E161</f>
        <v>160050</v>
      </c>
      <c r="F35" s="141">
        <f>Distt.Minor!F161</f>
        <v>19206000</v>
      </c>
      <c r="G35" s="141">
        <f>Distt.Minor!G161</f>
        <v>4073470</v>
      </c>
      <c r="H35" s="141">
        <f>Distt.Minor!H161</f>
        <v>0</v>
      </c>
    </row>
    <row r="36" spans="1:8" ht="17.100000000000001" customHeight="1">
      <c r="A36" s="130">
        <v>8</v>
      </c>
      <c r="B36" s="200" t="s">
        <v>281</v>
      </c>
      <c r="C36" s="141">
        <f>Distt.Minor!C183</f>
        <v>10</v>
      </c>
      <c r="D36" s="141">
        <f>Distt.Minor!D183</f>
        <v>10</v>
      </c>
      <c r="E36" s="141">
        <f>Distt.Minor!E183</f>
        <v>214014</v>
      </c>
      <c r="F36" s="141">
        <f>Distt.Minor!F183</f>
        <v>342422400</v>
      </c>
      <c r="G36" s="141">
        <f>Distt.Minor!G183</f>
        <v>4922325</v>
      </c>
      <c r="H36" s="141">
        <f>Distt.Minor!H183</f>
        <v>15</v>
      </c>
    </row>
    <row r="37" spans="1:8" ht="17.100000000000001" customHeight="1">
      <c r="A37" s="130">
        <v>9</v>
      </c>
      <c r="B37" s="200" t="s">
        <v>247</v>
      </c>
      <c r="C37" s="141">
        <f>Distt.Minor!C194</f>
        <v>0</v>
      </c>
      <c r="D37" s="141">
        <f>Distt.Minor!D194</f>
        <v>0</v>
      </c>
      <c r="E37" s="141">
        <f>Distt.Minor!E194</f>
        <v>232353</v>
      </c>
      <c r="F37" s="141">
        <f>Distt.Minor!F194</f>
        <v>58088250</v>
      </c>
      <c r="G37" s="141">
        <f>Distt.Minor!G194</f>
        <v>1937000</v>
      </c>
      <c r="H37" s="141">
        <f>Distt.Minor!H194</f>
        <v>1000</v>
      </c>
    </row>
    <row r="38" spans="1:8" ht="17.100000000000001" customHeight="1">
      <c r="A38" s="130">
        <v>10</v>
      </c>
      <c r="B38" s="200" t="s">
        <v>248</v>
      </c>
      <c r="C38" s="141">
        <f>Distt.Minor!C223</f>
        <v>0</v>
      </c>
      <c r="D38" s="141">
        <f>Distt.Minor!D223</f>
        <v>0</v>
      </c>
      <c r="E38" s="141">
        <f>Distt.Minor!E223</f>
        <v>35109.800000000003</v>
      </c>
      <c r="F38" s="141">
        <f>Distt.Minor!F223</f>
        <v>5266470</v>
      </c>
      <c r="G38" s="141">
        <f>Distt.Minor!G223</f>
        <v>877745</v>
      </c>
      <c r="H38" s="141">
        <f>Distt.Minor!H223</f>
        <v>0</v>
      </c>
    </row>
    <row r="39" spans="1:8" ht="17.100000000000001" customHeight="1">
      <c r="A39" s="130">
        <v>11</v>
      </c>
      <c r="B39" s="203" t="s">
        <v>282</v>
      </c>
      <c r="C39" s="202">
        <f>Distt.Minor!C209</f>
        <v>0</v>
      </c>
      <c r="D39" s="202">
        <f>Distt.Minor!D209</f>
        <v>0</v>
      </c>
      <c r="E39" s="202">
        <f>Distt.Minor!E209</f>
        <v>693000</v>
      </c>
      <c r="F39" s="202">
        <f>Distt.Minor!F209</f>
        <v>554400000</v>
      </c>
      <c r="G39" s="202">
        <f>Distt.Minor!G209</f>
        <v>13882128</v>
      </c>
      <c r="H39" s="202">
        <f>Distt.Minor!H209</f>
        <v>800</v>
      </c>
    </row>
    <row r="40" spans="1:8" ht="17.100000000000001" customHeight="1">
      <c r="A40" s="130">
        <v>12</v>
      </c>
      <c r="B40" s="200" t="s">
        <v>408</v>
      </c>
      <c r="C40" s="130">
        <f>Distt.Minor!C232</f>
        <v>0</v>
      </c>
      <c r="D40" s="130">
        <f>Distt.Minor!D232</f>
        <v>0</v>
      </c>
      <c r="E40" s="130">
        <f>Distt.Minor!E232</f>
        <v>3953200</v>
      </c>
      <c r="F40" s="130">
        <f>Distt.Minor!F232</f>
        <v>3379986000</v>
      </c>
      <c r="G40" s="130">
        <f>Distt.Minor!G232</f>
        <v>125078848</v>
      </c>
      <c r="H40" s="130">
        <f>Distt.Minor!H232</f>
        <v>12</v>
      </c>
    </row>
    <row r="41" spans="1:8" ht="17.100000000000001" customHeight="1">
      <c r="A41" s="130">
        <v>13</v>
      </c>
      <c r="B41" s="200" t="s">
        <v>252</v>
      </c>
      <c r="C41" s="130">
        <f>Distt.Minor!C253</f>
        <v>0</v>
      </c>
      <c r="D41" s="130">
        <f>Distt.Minor!D253</f>
        <v>0</v>
      </c>
      <c r="E41" s="130">
        <f>Distt.Minor!E253</f>
        <v>0</v>
      </c>
      <c r="F41" s="130">
        <f>Distt.Minor!F253</f>
        <v>0</v>
      </c>
      <c r="G41" s="130">
        <f>Distt.Minor!G253</f>
        <v>571000</v>
      </c>
      <c r="H41" s="130">
        <f>Distt.Minor!H253</f>
        <v>50</v>
      </c>
    </row>
    <row r="42" spans="1:8" ht="17.100000000000001" customHeight="1">
      <c r="A42" s="130">
        <v>14</v>
      </c>
      <c r="B42" s="200" t="s">
        <v>250</v>
      </c>
      <c r="C42" s="141">
        <f>Distt.Minor!C268</f>
        <v>0</v>
      </c>
      <c r="D42" s="141">
        <f>Distt.Minor!D268</f>
        <v>0</v>
      </c>
      <c r="E42" s="141">
        <f>Distt.Minor!E268</f>
        <v>1672650</v>
      </c>
      <c r="F42" s="141">
        <f>Distt.Minor!F268</f>
        <v>66906000</v>
      </c>
      <c r="G42" s="141">
        <f>Distt.Minor!G268</f>
        <v>64505000</v>
      </c>
      <c r="H42" s="141">
        <f>Distt.Minor!H268</f>
        <v>3200</v>
      </c>
    </row>
    <row r="43" spans="1:8" ht="17.100000000000001" customHeight="1">
      <c r="A43" s="130">
        <v>15</v>
      </c>
      <c r="B43" s="200" t="s">
        <v>409</v>
      </c>
      <c r="C43" s="115">
        <f>Distt.Minor!C320</f>
        <v>0</v>
      </c>
      <c r="D43" s="115">
        <f>Distt.Minor!D320</f>
        <v>0</v>
      </c>
      <c r="E43" s="115">
        <f>Distt.Minor!E320</f>
        <v>165880</v>
      </c>
      <c r="F43" s="115">
        <f>Distt.Minor!F320</f>
        <v>41470000</v>
      </c>
      <c r="G43" s="115">
        <f>Distt.Minor!G320</f>
        <v>4147000</v>
      </c>
      <c r="H43" s="115">
        <f>Distt.Minor!H320</f>
        <v>700</v>
      </c>
    </row>
    <row r="44" spans="1:8" ht="17.100000000000001" customHeight="1">
      <c r="A44" s="130">
        <v>16</v>
      </c>
      <c r="B44" s="200" t="s">
        <v>285</v>
      </c>
      <c r="C44" s="141">
        <f>Distt.Minor!C357</f>
        <v>0</v>
      </c>
      <c r="D44" s="141">
        <f>Distt.Minor!D357</f>
        <v>0</v>
      </c>
      <c r="E44" s="141">
        <f>Distt.Minor!E357</f>
        <v>26520</v>
      </c>
      <c r="F44" s="141">
        <f>Distt.Minor!F357</f>
        <v>2121600</v>
      </c>
      <c r="G44" s="141">
        <f>Distt.Minor!G357</f>
        <v>663000</v>
      </c>
      <c r="H44" s="141">
        <f>Distt.Minor!H357</f>
        <v>60</v>
      </c>
    </row>
    <row r="45" spans="1:8" ht="17.100000000000001" customHeight="1">
      <c r="A45" s="130">
        <v>17</v>
      </c>
      <c r="B45" s="200" t="s">
        <v>262</v>
      </c>
      <c r="C45" s="130">
        <f>Distt.Minor!C477</f>
        <v>0</v>
      </c>
      <c r="D45" s="130">
        <f>Distt.Minor!D477</f>
        <v>0</v>
      </c>
      <c r="E45" s="130">
        <f>Distt.Minor!E477</f>
        <v>0</v>
      </c>
      <c r="F45" s="130">
        <f>Distt.Minor!F477</f>
        <v>0</v>
      </c>
      <c r="G45" s="130">
        <f>Distt.Minor!G477</f>
        <v>12983000</v>
      </c>
      <c r="H45" s="130">
        <f>Distt.Minor!H477</f>
        <v>0</v>
      </c>
    </row>
    <row r="46" spans="1:8" ht="17.100000000000001" customHeight="1">
      <c r="A46" s="130">
        <v>18</v>
      </c>
      <c r="B46" s="200" t="s">
        <v>419</v>
      </c>
      <c r="C46" s="205">
        <f>Distt.Minor!C463</f>
        <v>0</v>
      </c>
      <c r="D46" s="205">
        <f>Distt.Minor!D463</f>
        <v>865.05</v>
      </c>
      <c r="E46" s="205">
        <f>Distt.Minor!E463</f>
        <v>4407929</v>
      </c>
      <c r="F46" s="205">
        <f>Distt.Minor!F463</f>
        <v>3768779295</v>
      </c>
      <c r="G46" s="205">
        <f>Distt.Minor!G463</f>
        <v>121132000</v>
      </c>
      <c r="H46" s="205">
        <f>Distt.Minor!H463</f>
        <v>8</v>
      </c>
    </row>
    <row r="47" spans="1:8" ht="17.100000000000001" customHeight="1">
      <c r="A47" s="130">
        <v>19</v>
      </c>
      <c r="B47" s="200" t="s">
        <v>265</v>
      </c>
      <c r="C47" s="205">
        <f>Distt.Minor!C526</f>
        <v>0</v>
      </c>
      <c r="D47" s="205">
        <f>Distt.Minor!D526</f>
        <v>0</v>
      </c>
      <c r="E47" s="205">
        <f>Distt.Minor!E526</f>
        <v>16160</v>
      </c>
      <c r="F47" s="205">
        <f>Distt.Minor!F526</f>
        <v>2424000</v>
      </c>
      <c r="G47" s="205">
        <f>Distt.Minor!G526</f>
        <v>604000</v>
      </c>
      <c r="H47" s="205">
        <f>Distt.Minor!H526</f>
        <v>0</v>
      </c>
    </row>
    <row r="48" spans="1:8" ht="17.100000000000001" customHeight="1">
      <c r="A48" s="130">
        <v>20</v>
      </c>
      <c r="B48" s="200" t="s">
        <v>276</v>
      </c>
      <c r="C48" s="219">
        <f>Distt.Minor!C511</f>
        <v>0</v>
      </c>
      <c r="D48" s="219">
        <f>Distt.Minor!D511</f>
        <v>0</v>
      </c>
      <c r="E48" s="219">
        <f>Distt.Minor!E511</f>
        <v>90825</v>
      </c>
      <c r="F48" s="219">
        <f>Distt.Minor!F511</f>
        <v>90825000</v>
      </c>
      <c r="G48" s="219">
        <f>Distt.Minor!G511</f>
        <v>427000</v>
      </c>
      <c r="H48" s="219">
        <f>Distt.Minor!H511</f>
        <v>225</v>
      </c>
    </row>
    <row r="49" spans="1:8" ht="17.100000000000001" customHeight="1">
      <c r="A49" s="1003" t="s">
        <v>49</v>
      </c>
      <c r="B49" s="1004"/>
      <c r="C49" s="33">
        <f t="shared" ref="C49:H49" si="3">SUM(C29:C48)</f>
        <v>10</v>
      </c>
      <c r="D49" s="32">
        <f t="shared" si="3"/>
        <v>936.05</v>
      </c>
      <c r="E49" s="31">
        <f t="shared" si="3"/>
        <v>15587084.800000001</v>
      </c>
      <c r="F49" s="31">
        <f t="shared" si="3"/>
        <v>10697774715</v>
      </c>
      <c r="G49" s="31">
        <f t="shared" si="3"/>
        <v>419477673</v>
      </c>
      <c r="H49" s="31">
        <f t="shared" si="3"/>
        <v>11530</v>
      </c>
    </row>
    <row r="50" spans="1:8" ht="17.100000000000001" customHeight="1">
      <c r="A50" s="145"/>
      <c r="B50" s="145"/>
      <c r="C50" s="145"/>
      <c r="D50" s="145"/>
      <c r="E50" s="145"/>
      <c r="F50" s="145"/>
      <c r="G50" s="145"/>
      <c r="H50" s="145"/>
    </row>
    <row r="51" spans="1:8" ht="17.100000000000001" customHeight="1">
      <c r="A51" s="859" t="s">
        <v>24</v>
      </c>
      <c r="B51" s="859"/>
      <c r="C51" s="859"/>
      <c r="D51" s="859"/>
      <c r="E51" s="859"/>
      <c r="F51" s="859"/>
      <c r="G51" s="859"/>
      <c r="H51" s="859"/>
    </row>
    <row r="52" spans="1:8" ht="17.100000000000001" customHeight="1">
      <c r="A52" s="839" t="s">
        <v>2</v>
      </c>
      <c r="B52" s="841" t="s">
        <v>268</v>
      </c>
      <c r="C52" s="731" t="s">
        <v>4</v>
      </c>
      <c r="D52" s="731" t="s">
        <v>5</v>
      </c>
      <c r="E52" s="731" t="s">
        <v>6</v>
      </c>
      <c r="F52" s="731" t="s">
        <v>7</v>
      </c>
      <c r="G52" s="731" t="s">
        <v>8</v>
      </c>
      <c r="H52" s="731" t="s">
        <v>9</v>
      </c>
    </row>
    <row r="53" spans="1:8" ht="17.100000000000001" customHeight="1">
      <c r="A53" s="840"/>
      <c r="B53" s="842"/>
      <c r="C53" s="1" t="s">
        <v>10</v>
      </c>
      <c r="D53" s="1" t="s">
        <v>77</v>
      </c>
      <c r="E53" s="1" t="s">
        <v>78</v>
      </c>
      <c r="F53" s="52" t="s">
        <v>79</v>
      </c>
      <c r="G53" s="52" t="s">
        <v>79</v>
      </c>
      <c r="H53" s="1" t="s">
        <v>12</v>
      </c>
    </row>
    <row r="54" spans="1:8" ht="17.100000000000001" customHeight="1">
      <c r="A54" s="130">
        <v>1</v>
      </c>
      <c r="B54" s="204" t="s">
        <v>243</v>
      </c>
      <c r="C54" s="199">
        <f>Distt.Minor!C111</f>
        <v>4</v>
      </c>
      <c r="D54" s="199">
        <f>Distt.Minor!D111</f>
        <v>18</v>
      </c>
      <c r="E54" s="199">
        <f>Distt.Minor!E111</f>
        <v>0</v>
      </c>
      <c r="F54" s="199">
        <f>Distt.Minor!F111</f>
        <v>0</v>
      </c>
      <c r="G54" s="199">
        <f>Distt.Minor!G111</f>
        <v>52219</v>
      </c>
      <c r="H54" s="199">
        <f>Distt.Minor!H111</f>
        <v>27</v>
      </c>
    </row>
    <row r="55" spans="1:8" ht="17.100000000000001" customHeight="1">
      <c r="A55" s="130">
        <v>2</v>
      </c>
      <c r="B55" s="206" t="s">
        <v>254</v>
      </c>
      <c r="C55" s="205">
        <f>Distt.Minor!C322</f>
        <v>4</v>
      </c>
      <c r="D55" s="205">
        <f>Distt.Minor!D322</f>
        <v>19.887499999999999</v>
      </c>
      <c r="E55" s="205">
        <f>Distt.Minor!E322</f>
        <v>0</v>
      </c>
      <c r="F55" s="205">
        <f>Distt.Minor!F322</f>
        <v>0</v>
      </c>
      <c r="G55" s="205">
        <f>Distt.Minor!G322</f>
        <v>44000</v>
      </c>
      <c r="H55" s="205">
        <f>Distt.Minor!H322</f>
        <v>0</v>
      </c>
    </row>
    <row r="56" spans="1:8" ht="17.100000000000001" customHeight="1">
      <c r="A56" s="130">
        <v>3</v>
      </c>
      <c r="B56" s="204" t="s">
        <v>250</v>
      </c>
      <c r="C56" s="207">
        <f>Distt.Minor!C266</f>
        <v>1</v>
      </c>
      <c r="D56" s="207">
        <f>Distt.Minor!D266</f>
        <v>296.45999999999998</v>
      </c>
      <c r="E56" s="207">
        <f>Distt.Minor!E266</f>
        <v>0</v>
      </c>
      <c r="F56" s="207">
        <f>Distt.Minor!F266</f>
        <v>0</v>
      </c>
      <c r="G56" s="207">
        <f>Distt.Minor!G266</f>
        <v>0</v>
      </c>
      <c r="H56" s="207">
        <f>Distt.Minor!H266</f>
        <v>0</v>
      </c>
    </row>
    <row r="57" spans="1:8" ht="17.100000000000001" customHeight="1">
      <c r="A57" s="130">
        <v>4</v>
      </c>
      <c r="B57" s="204" t="s">
        <v>416</v>
      </c>
      <c r="C57" s="149">
        <f>Distt.Minor!C422</f>
        <v>0</v>
      </c>
      <c r="D57" s="149">
        <f>Distt.Minor!D422</f>
        <v>0</v>
      </c>
      <c r="E57" s="149">
        <f>Distt.Minor!E422</f>
        <v>0</v>
      </c>
      <c r="F57" s="149">
        <f>Distt.Minor!F422</f>
        <v>0</v>
      </c>
      <c r="G57" s="149">
        <f>Distt.Minor!G422</f>
        <v>340000</v>
      </c>
      <c r="H57" s="149">
        <f>Distt.Minor!H422</f>
        <v>0</v>
      </c>
    </row>
    <row r="58" spans="1:8" ht="17.100000000000001" customHeight="1">
      <c r="A58" s="130">
        <v>5</v>
      </c>
      <c r="B58" s="204" t="s">
        <v>273</v>
      </c>
      <c r="C58" s="208">
        <f>Distt.Minor!C435</f>
        <v>5</v>
      </c>
      <c r="D58" s="208">
        <f>Distt.Minor!D435</f>
        <v>23.1</v>
      </c>
      <c r="E58" s="208">
        <f>Distt.Minor!E435</f>
        <v>0</v>
      </c>
      <c r="F58" s="208">
        <f>Distt.Minor!F435</f>
        <v>0</v>
      </c>
      <c r="G58" s="208">
        <f>Distt.Minor!G435</f>
        <v>49656</v>
      </c>
      <c r="H58" s="208">
        <f>Distt.Minor!H435</f>
        <v>0</v>
      </c>
    </row>
    <row r="59" spans="1:8" ht="17.100000000000001" customHeight="1">
      <c r="A59" s="130">
        <v>6</v>
      </c>
      <c r="B59" s="204" t="s">
        <v>262</v>
      </c>
      <c r="C59" s="117">
        <f>Distt.Minor!C480</f>
        <v>8</v>
      </c>
      <c r="D59" s="117">
        <f>Distt.Minor!D480</f>
        <v>107.248</v>
      </c>
      <c r="E59" s="117">
        <f>Distt.Minor!E480</f>
        <v>9</v>
      </c>
      <c r="F59" s="117">
        <f>Distt.Minor!F480</f>
        <v>2700</v>
      </c>
      <c r="G59" s="117">
        <f>Distt.Minor!G480</f>
        <v>323700</v>
      </c>
      <c r="H59" s="117">
        <f>Distt.Minor!H480</f>
        <v>0</v>
      </c>
    </row>
    <row r="60" spans="1:8" ht="17.100000000000001" customHeight="1">
      <c r="A60" s="130">
        <v>7</v>
      </c>
      <c r="B60" s="204" t="s">
        <v>263</v>
      </c>
      <c r="C60" s="202">
        <f>Distt.Minor!C500</f>
        <v>5</v>
      </c>
      <c r="D60" s="202">
        <f>Distt.Minor!D500</f>
        <v>216.03</v>
      </c>
      <c r="E60" s="202">
        <f>Distt.Minor!E500</f>
        <v>42850</v>
      </c>
      <c r="F60" s="202">
        <f>Distt.Minor!F500</f>
        <v>39850500</v>
      </c>
      <c r="G60" s="202">
        <f>Distt.Minor!G500</f>
        <v>4228000</v>
      </c>
      <c r="H60" s="202">
        <f>Distt.Minor!H500</f>
        <v>150</v>
      </c>
    </row>
    <row r="61" spans="1:8" ht="17.100000000000001" customHeight="1">
      <c r="A61" s="130">
        <v>8</v>
      </c>
      <c r="B61" s="204" t="s">
        <v>265</v>
      </c>
      <c r="C61" s="199">
        <f>Distt.Minor!C539</f>
        <v>12</v>
      </c>
      <c r="D61" s="199">
        <f>Distt.Minor!D539</f>
        <v>93.699999999999989</v>
      </c>
      <c r="E61" s="199">
        <f>Distt.Minor!E539</f>
        <v>50584</v>
      </c>
      <c r="F61" s="199">
        <f>Distt.Minor!F539</f>
        <v>18709640</v>
      </c>
      <c r="G61" s="199">
        <f>Distt.Minor!G539</f>
        <v>6070050</v>
      </c>
      <c r="H61" s="199">
        <f>Distt.Minor!H539</f>
        <v>57</v>
      </c>
    </row>
    <row r="62" spans="1:8" ht="17.100000000000001" customHeight="1">
      <c r="A62" s="1003" t="s">
        <v>49</v>
      </c>
      <c r="B62" s="1004"/>
      <c r="C62" s="3">
        <f t="shared" ref="C62:H62" si="4">SUM(C54:C61)</f>
        <v>39</v>
      </c>
      <c r="D62" s="4">
        <f t="shared" si="4"/>
        <v>774.42550000000006</v>
      </c>
      <c r="E62" s="4">
        <f t="shared" si="4"/>
        <v>93443</v>
      </c>
      <c r="F62" s="6">
        <f t="shared" si="4"/>
        <v>58562840</v>
      </c>
      <c r="G62" s="6">
        <f t="shared" si="4"/>
        <v>11107625</v>
      </c>
      <c r="H62" s="3">
        <f t="shared" si="4"/>
        <v>234</v>
      </c>
    </row>
    <row r="63" spans="1:8" ht="17.100000000000001" customHeight="1">
      <c r="A63" s="134"/>
      <c r="B63" s="7"/>
      <c r="C63" s="8"/>
      <c r="D63" s="9"/>
      <c r="E63" s="10"/>
      <c r="F63" s="10"/>
      <c r="G63" s="10"/>
      <c r="H63" s="8"/>
    </row>
    <row r="64" spans="1:8" ht="17.100000000000001" customHeight="1">
      <c r="A64" s="859" t="s">
        <v>25</v>
      </c>
      <c r="B64" s="859"/>
      <c r="C64" s="859"/>
      <c r="D64" s="859"/>
      <c r="E64" s="859"/>
      <c r="F64" s="859"/>
      <c r="G64" s="859"/>
      <c r="H64" s="859"/>
    </row>
    <row r="65" spans="1:8" ht="17.100000000000001" customHeight="1">
      <c r="A65" s="839" t="s">
        <v>2</v>
      </c>
      <c r="B65" s="841" t="s">
        <v>268</v>
      </c>
      <c r="C65" s="731" t="s">
        <v>4</v>
      </c>
      <c r="D65" s="731" t="s">
        <v>5</v>
      </c>
      <c r="E65" s="731" t="s">
        <v>6</v>
      </c>
      <c r="F65" s="731" t="s">
        <v>7</v>
      </c>
      <c r="G65" s="731" t="s">
        <v>8</v>
      </c>
      <c r="H65" s="731" t="s">
        <v>9</v>
      </c>
    </row>
    <row r="66" spans="1:8" ht="17.100000000000001" customHeight="1">
      <c r="A66" s="840"/>
      <c r="B66" s="842"/>
      <c r="C66" s="1" t="s">
        <v>10</v>
      </c>
      <c r="D66" s="1" t="s">
        <v>77</v>
      </c>
      <c r="E66" s="1" t="s">
        <v>78</v>
      </c>
      <c r="F66" s="52" t="s">
        <v>79</v>
      </c>
      <c r="G66" s="52" t="s">
        <v>79</v>
      </c>
      <c r="H66" s="1" t="s">
        <v>12</v>
      </c>
    </row>
    <row r="67" spans="1:8" ht="17.100000000000001" customHeight="1">
      <c r="A67" s="130">
        <v>1</v>
      </c>
      <c r="B67" s="204" t="s">
        <v>241</v>
      </c>
      <c r="C67" s="199">
        <f>Distt.Minor!C64</f>
        <v>2</v>
      </c>
      <c r="D67" s="199">
        <f>Distt.Minor!D64</f>
        <v>9.9</v>
      </c>
      <c r="E67" s="199">
        <f>Distt.Minor!E64</f>
        <v>0</v>
      </c>
      <c r="F67" s="199">
        <f>Distt.Minor!F64</f>
        <v>0</v>
      </c>
      <c r="G67" s="199">
        <f>Distt.Minor!G64</f>
        <v>110000</v>
      </c>
      <c r="H67" s="199">
        <f>Distt.Minor!H64</f>
        <v>2</v>
      </c>
    </row>
    <row r="68" spans="1:8" ht="17.100000000000001" customHeight="1">
      <c r="A68" s="130">
        <v>2</v>
      </c>
      <c r="B68" s="204" t="s">
        <v>243</v>
      </c>
      <c r="C68" s="199">
        <f>Distt.Minor!C112</f>
        <v>27</v>
      </c>
      <c r="D68" s="199">
        <f>Distt.Minor!D112</f>
        <v>423.49</v>
      </c>
      <c r="E68" s="199">
        <f>Distt.Minor!E112</f>
        <v>282207</v>
      </c>
      <c r="F68" s="199">
        <f>Distt.Minor!F112</f>
        <v>136593500</v>
      </c>
      <c r="G68" s="199">
        <f>Distt.Minor!G112</f>
        <v>11266995</v>
      </c>
      <c r="H68" s="199">
        <f>Distt.Minor!H112</f>
        <v>260</v>
      </c>
    </row>
    <row r="69" spans="1:8" ht="17.100000000000001" customHeight="1">
      <c r="A69" s="130">
        <v>3</v>
      </c>
      <c r="B69" s="204" t="s">
        <v>246</v>
      </c>
      <c r="C69" s="202">
        <f>Distt.Minor!C170</f>
        <v>12</v>
      </c>
      <c r="D69" s="202">
        <f>Distt.Minor!D170</f>
        <v>193.5761</v>
      </c>
      <c r="E69" s="202">
        <f>Distt.Minor!E170</f>
        <v>304364.7</v>
      </c>
      <c r="F69" s="202">
        <f>Distt.Minor!F170</f>
        <v>121746000</v>
      </c>
      <c r="G69" s="202">
        <f>Distt.Minor!G170</f>
        <v>9496336</v>
      </c>
      <c r="H69" s="202">
        <f>Distt.Minor!H170</f>
        <v>87</v>
      </c>
    </row>
    <row r="70" spans="1:8" ht="17.100000000000001" customHeight="1">
      <c r="A70" s="130">
        <v>4</v>
      </c>
      <c r="B70" s="204" t="s">
        <v>250</v>
      </c>
      <c r="C70" s="199">
        <f>Distt.Minor!C271+Distt.Minor!C273</f>
        <v>9</v>
      </c>
      <c r="D70" s="199">
        <f>Distt.Minor!D271+Distt.Minor!D273</f>
        <v>1859.9712</v>
      </c>
      <c r="E70" s="199">
        <f>Distt.Minor!E271+Distt.Minor!E273</f>
        <v>123460</v>
      </c>
      <c r="F70" s="199">
        <f>Distt.Minor!F271+Distt.Minor!F273</f>
        <v>59384260</v>
      </c>
      <c r="G70" s="199">
        <f>Distt.Minor!G271+Distt.Minor!G273</f>
        <v>6173000</v>
      </c>
      <c r="H70" s="199">
        <f>Distt.Minor!H271+Distt.Minor!H273</f>
        <v>48</v>
      </c>
    </row>
    <row r="71" spans="1:8" ht="17.100000000000001" customHeight="1">
      <c r="A71" s="130">
        <v>5</v>
      </c>
      <c r="B71" s="204" t="s">
        <v>271</v>
      </c>
      <c r="C71" s="116">
        <f>Distt.Minor!C358</f>
        <v>10</v>
      </c>
      <c r="D71" s="116">
        <f>Distt.Minor!D358</f>
        <v>66.687899999999999</v>
      </c>
      <c r="E71" s="116">
        <f>Distt.Minor!E358</f>
        <v>35586</v>
      </c>
      <c r="F71" s="116">
        <f>Distt.Minor!F358</f>
        <v>17793000</v>
      </c>
      <c r="G71" s="116">
        <f>Distt.Minor!G358</f>
        <v>2491020</v>
      </c>
      <c r="H71" s="116">
        <f>Distt.Minor!H358</f>
        <v>130</v>
      </c>
    </row>
    <row r="72" spans="1:8" ht="17.100000000000001" customHeight="1">
      <c r="A72" s="130">
        <v>6</v>
      </c>
      <c r="B72" s="204" t="s">
        <v>257</v>
      </c>
      <c r="C72" s="209">
        <f>Distt.Minor!C386</f>
        <v>175</v>
      </c>
      <c r="D72" s="209">
        <f>Distt.Minor!D386</f>
        <v>817.04</v>
      </c>
      <c r="E72" s="209">
        <f>Distt.Minor!E386</f>
        <v>961740</v>
      </c>
      <c r="F72" s="209">
        <f>Distt.Minor!F386</f>
        <v>370647000</v>
      </c>
      <c r="G72" s="209">
        <f>Distt.Minor!G386</f>
        <v>48087000</v>
      </c>
      <c r="H72" s="209">
        <f>Distt.Minor!H386</f>
        <v>2245</v>
      </c>
    </row>
    <row r="73" spans="1:8" ht="17.100000000000001" customHeight="1">
      <c r="A73" s="130">
        <v>7</v>
      </c>
      <c r="B73" s="204" t="s">
        <v>258</v>
      </c>
      <c r="C73" s="199">
        <f>Distt.Minor!C403</f>
        <v>25</v>
      </c>
      <c r="D73" s="199">
        <f>Distt.Minor!D403</f>
        <v>638.04999999999995</v>
      </c>
      <c r="E73" s="199">
        <f>Distt.Minor!E403</f>
        <v>1137540</v>
      </c>
      <c r="F73" s="199">
        <f>Distt.Minor!F403</f>
        <v>398130000</v>
      </c>
      <c r="G73" s="199">
        <f>Distt.Minor!G403</f>
        <v>56877000</v>
      </c>
      <c r="H73" s="199">
        <f>Distt.Minor!H403</f>
        <v>150</v>
      </c>
    </row>
    <row r="74" spans="1:8" ht="17.100000000000001" customHeight="1">
      <c r="A74" s="130">
        <v>8</v>
      </c>
      <c r="B74" s="204" t="s">
        <v>414</v>
      </c>
      <c r="C74" s="130">
        <f>Distt.Minor!C455</f>
        <v>4</v>
      </c>
      <c r="D74" s="130">
        <f>Distt.Minor!D455</f>
        <v>19.019400000000001</v>
      </c>
      <c r="E74" s="130">
        <f>Distt.Minor!E455</f>
        <v>0</v>
      </c>
      <c r="F74" s="130">
        <f>Distt.Minor!F455</f>
        <v>0</v>
      </c>
      <c r="G74" s="130">
        <f>Distt.Minor!G455</f>
        <v>0</v>
      </c>
      <c r="H74" s="130">
        <f>Distt.Minor!H455</f>
        <v>0</v>
      </c>
    </row>
    <row r="75" spans="1:8" ht="17.100000000000001" customHeight="1">
      <c r="A75" s="130">
        <v>9</v>
      </c>
      <c r="B75" s="204" t="s">
        <v>262</v>
      </c>
      <c r="C75" s="130">
        <f>Distt.Minor!C481</f>
        <v>1</v>
      </c>
      <c r="D75" s="130">
        <f>Distt.Minor!D481</f>
        <v>32.369999999999997</v>
      </c>
      <c r="E75" s="130">
        <f>Distt.Minor!E481</f>
        <v>0</v>
      </c>
      <c r="F75" s="130">
        <f>Distt.Minor!F481</f>
        <v>0</v>
      </c>
      <c r="G75" s="130">
        <f>Distt.Minor!G481</f>
        <v>0</v>
      </c>
      <c r="H75" s="130">
        <f>Distt.Minor!H481</f>
        <v>0</v>
      </c>
    </row>
    <row r="76" spans="1:8" ht="17.100000000000001" customHeight="1">
      <c r="A76" s="130">
        <v>10</v>
      </c>
      <c r="B76" s="2" t="s">
        <v>265</v>
      </c>
      <c r="C76" s="149">
        <f>Distt.Minor!C538</f>
        <v>0</v>
      </c>
      <c r="D76" s="149">
        <f>Distt.Minor!D538</f>
        <v>0</v>
      </c>
      <c r="E76" s="149">
        <f>Distt.Minor!E538</f>
        <v>10300</v>
      </c>
      <c r="F76" s="149">
        <f>Distt.Minor!F538</f>
        <v>2472000</v>
      </c>
      <c r="G76" s="149">
        <f>Distt.Minor!G538</f>
        <v>515000</v>
      </c>
      <c r="H76" s="149">
        <f>Distt.Minor!H538</f>
        <v>10</v>
      </c>
    </row>
    <row r="77" spans="1:8" ht="17.100000000000001" customHeight="1">
      <c r="A77" s="1003" t="s">
        <v>49</v>
      </c>
      <c r="B77" s="1004"/>
      <c r="C77" s="3">
        <f t="shared" ref="C77:H77" si="5">SUM(C67:C76)</f>
        <v>265</v>
      </c>
      <c r="D77" s="4">
        <f t="shared" si="5"/>
        <v>4060.1045999999997</v>
      </c>
      <c r="E77" s="4">
        <f t="shared" si="5"/>
        <v>2855197.7</v>
      </c>
      <c r="F77" s="6">
        <f t="shared" si="5"/>
        <v>1106765760</v>
      </c>
      <c r="G77" s="6">
        <f t="shared" si="5"/>
        <v>135016351</v>
      </c>
      <c r="H77" s="6">
        <f t="shared" si="5"/>
        <v>2932</v>
      </c>
    </row>
    <row r="78" spans="1:8" ht="17.100000000000001" customHeight="1">
      <c r="A78" s="164"/>
      <c r="B78" s="164"/>
      <c r="C78" s="165"/>
      <c r="D78" s="166"/>
      <c r="E78" s="166"/>
      <c r="F78" s="167"/>
      <c r="G78" s="168"/>
      <c r="H78" s="168"/>
    </row>
    <row r="79" spans="1:8" ht="17.100000000000001" customHeight="1">
      <c r="A79" s="145"/>
      <c r="B79" s="878" t="s">
        <v>54</v>
      </c>
      <c r="C79" s="878"/>
      <c r="D79" s="878"/>
      <c r="E79" s="878"/>
      <c r="F79" s="878"/>
      <c r="G79" s="878"/>
      <c r="H79" s="878"/>
    </row>
    <row r="80" spans="1:8" ht="17.100000000000001" customHeight="1">
      <c r="A80" s="839" t="s">
        <v>2</v>
      </c>
      <c r="B80" s="841" t="s">
        <v>268</v>
      </c>
      <c r="C80" s="731" t="s">
        <v>4</v>
      </c>
      <c r="D80" s="731" t="s">
        <v>5</v>
      </c>
      <c r="E80" s="731" t="s">
        <v>6</v>
      </c>
      <c r="F80" s="731" t="s">
        <v>7</v>
      </c>
      <c r="G80" s="731" t="s">
        <v>8</v>
      </c>
      <c r="H80" s="731" t="s">
        <v>9</v>
      </c>
    </row>
    <row r="81" spans="1:8" ht="17.100000000000001" customHeight="1">
      <c r="A81" s="840"/>
      <c r="B81" s="842"/>
      <c r="C81" s="1" t="s">
        <v>10</v>
      </c>
      <c r="D81" s="1" t="s">
        <v>51</v>
      </c>
      <c r="E81" s="1" t="s">
        <v>78</v>
      </c>
      <c r="F81" s="52" t="s">
        <v>79</v>
      </c>
      <c r="G81" s="52" t="s">
        <v>79</v>
      </c>
      <c r="H81" s="1" t="s">
        <v>12</v>
      </c>
    </row>
    <row r="82" spans="1:8" ht="17.100000000000001" customHeight="1">
      <c r="A82" s="130">
        <v>1</v>
      </c>
      <c r="B82" s="200" t="s">
        <v>269</v>
      </c>
      <c r="C82" s="141">
        <f>Distt.Minor!C30</f>
        <v>1</v>
      </c>
      <c r="D82" s="141">
        <f>Distt.Minor!D30</f>
        <v>1</v>
      </c>
      <c r="E82" s="141">
        <f>Distt.Minor!E30</f>
        <v>494</v>
      </c>
      <c r="F82" s="141">
        <f>Distt.Minor!F30</f>
        <v>172900</v>
      </c>
      <c r="G82" s="141">
        <f>Distt.Minor!G30</f>
        <v>49000</v>
      </c>
      <c r="H82" s="141">
        <f>Distt.Minor!H30</f>
        <v>0</v>
      </c>
    </row>
    <row r="83" spans="1:8" ht="17.100000000000001" customHeight="1">
      <c r="A83" s="130">
        <v>2</v>
      </c>
      <c r="B83" s="200" t="s">
        <v>242</v>
      </c>
      <c r="C83" s="210">
        <f>Distt.Minor!C88</f>
        <v>1</v>
      </c>
      <c r="D83" s="210">
        <f>Distt.Minor!D88</f>
        <v>0.71</v>
      </c>
      <c r="E83" s="210">
        <f>Distt.Minor!E88</f>
        <v>0</v>
      </c>
      <c r="F83" s="210">
        <f>Distt.Minor!F88</f>
        <v>0</v>
      </c>
      <c r="G83" s="210">
        <f>Distt.Minor!G88</f>
        <v>0</v>
      </c>
      <c r="H83" s="210">
        <f>Distt.Minor!H88</f>
        <v>0</v>
      </c>
    </row>
    <row r="84" spans="1:8" ht="17.100000000000001" customHeight="1">
      <c r="A84" s="1003" t="s">
        <v>49</v>
      </c>
      <c r="B84" s="1004"/>
      <c r="C84" s="33">
        <f t="shared" ref="C84:H84" si="6">SUM(C82:C83)</f>
        <v>2</v>
      </c>
      <c r="D84" s="32">
        <f t="shared" si="6"/>
        <v>1.71</v>
      </c>
      <c r="E84" s="31">
        <f t="shared" si="6"/>
        <v>494</v>
      </c>
      <c r="F84" s="31">
        <f t="shared" si="6"/>
        <v>172900</v>
      </c>
      <c r="G84" s="31">
        <f t="shared" si="6"/>
        <v>49000</v>
      </c>
      <c r="H84" s="31">
        <f t="shared" si="6"/>
        <v>0</v>
      </c>
    </row>
    <row r="85" spans="1:8" ht="17.100000000000001" customHeight="1">
      <c r="A85" s="145"/>
      <c r="B85" s="145"/>
      <c r="C85" s="145"/>
      <c r="D85" s="145"/>
      <c r="E85" s="145"/>
      <c r="F85" s="145"/>
      <c r="G85" s="145"/>
      <c r="H85" s="145"/>
    </row>
    <row r="86" spans="1:8" ht="17.100000000000001" customHeight="1">
      <c r="A86" s="878" t="s">
        <v>55</v>
      </c>
      <c r="B86" s="878"/>
      <c r="C86" s="878"/>
      <c r="D86" s="878"/>
      <c r="E86" s="878"/>
      <c r="F86" s="878"/>
      <c r="G86" s="878"/>
      <c r="H86" s="878"/>
    </row>
    <row r="87" spans="1:8" ht="17.100000000000001" customHeight="1">
      <c r="A87" s="839" t="s">
        <v>2</v>
      </c>
      <c r="B87" s="841" t="s">
        <v>268</v>
      </c>
      <c r="C87" s="731" t="s">
        <v>4</v>
      </c>
      <c r="D87" s="731" t="s">
        <v>5</v>
      </c>
      <c r="E87" s="731" t="s">
        <v>6</v>
      </c>
      <c r="F87" s="731" t="s">
        <v>7</v>
      </c>
      <c r="G87" s="731" t="s">
        <v>8</v>
      </c>
      <c r="H87" s="731" t="s">
        <v>9</v>
      </c>
    </row>
    <row r="88" spans="1:8" ht="17.100000000000001" customHeight="1">
      <c r="A88" s="840"/>
      <c r="B88" s="842"/>
      <c r="C88" s="1" t="s">
        <v>10</v>
      </c>
      <c r="D88" s="1" t="s">
        <v>51</v>
      </c>
      <c r="E88" s="1" t="s">
        <v>78</v>
      </c>
      <c r="F88" s="52" t="s">
        <v>79</v>
      </c>
      <c r="G88" s="52" t="s">
        <v>79</v>
      </c>
      <c r="H88" s="1" t="s">
        <v>12</v>
      </c>
    </row>
    <row r="89" spans="1:8" ht="17.100000000000001" customHeight="1">
      <c r="A89" s="130">
        <v>1</v>
      </c>
      <c r="B89" s="200" t="s">
        <v>412</v>
      </c>
      <c r="C89" s="116">
        <f>Distt.Minor!C162</f>
        <v>3</v>
      </c>
      <c r="D89" s="116">
        <f>Distt.Minor!D162</f>
        <v>2.02</v>
      </c>
      <c r="E89" s="116">
        <f>Distt.Minor!E162</f>
        <v>0</v>
      </c>
      <c r="F89" s="116">
        <f>Distt.Minor!F162</f>
        <v>0</v>
      </c>
      <c r="G89" s="116">
        <f>Distt.Minor!G162</f>
        <v>176360</v>
      </c>
      <c r="H89" s="116">
        <f>Distt.Minor!H162</f>
        <v>3</v>
      </c>
    </row>
    <row r="90" spans="1:8" ht="17.100000000000001" customHeight="1">
      <c r="A90" s="130">
        <v>2</v>
      </c>
      <c r="B90" s="200" t="s">
        <v>260</v>
      </c>
      <c r="C90" s="141">
        <f>Distt.Minor!C433</f>
        <v>30</v>
      </c>
      <c r="D90" s="141">
        <f>Distt.Minor!D433</f>
        <v>31.53</v>
      </c>
      <c r="E90" s="141">
        <f>Distt.Minor!E433</f>
        <v>85675.92</v>
      </c>
      <c r="F90" s="141">
        <f>Distt.Minor!F433</f>
        <v>21418981</v>
      </c>
      <c r="G90" s="141">
        <f>Distt.Minor!G433</f>
        <v>5569000</v>
      </c>
      <c r="H90" s="141">
        <f>Distt.Minor!H433</f>
        <v>38</v>
      </c>
    </row>
    <row r="91" spans="1:8" ht="17.100000000000001" customHeight="1">
      <c r="A91" s="1003" t="s">
        <v>49</v>
      </c>
      <c r="B91" s="1004"/>
      <c r="C91" s="33">
        <f t="shared" ref="C91:H91" si="7">SUM(C89:C90)</f>
        <v>33</v>
      </c>
      <c r="D91" s="32">
        <f t="shared" si="7"/>
        <v>33.550000000000004</v>
      </c>
      <c r="E91" s="31">
        <f t="shared" si="7"/>
        <v>85675.92</v>
      </c>
      <c r="F91" s="33">
        <f t="shared" si="7"/>
        <v>21418981</v>
      </c>
      <c r="G91" s="31">
        <f t="shared" si="7"/>
        <v>5745360</v>
      </c>
      <c r="H91" s="31">
        <f t="shared" si="7"/>
        <v>41</v>
      </c>
    </row>
    <row r="92" spans="1:8" ht="17.100000000000001" customHeight="1">
      <c r="A92" s="145"/>
      <c r="B92" s="145"/>
      <c r="C92" s="145"/>
      <c r="D92" s="145"/>
      <c r="E92" s="145"/>
      <c r="F92" s="145"/>
      <c r="G92" s="145"/>
      <c r="H92" s="145"/>
    </row>
    <row r="93" spans="1:8" ht="17.100000000000001" customHeight="1">
      <c r="A93" s="859" t="s">
        <v>26</v>
      </c>
      <c r="B93" s="859"/>
      <c r="C93" s="859"/>
      <c r="D93" s="859"/>
      <c r="E93" s="859"/>
      <c r="F93" s="859"/>
      <c r="G93" s="859"/>
      <c r="H93" s="859"/>
    </row>
    <row r="94" spans="1:8" ht="17.100000000000001" customHeight="1">
      <c r="A94" s="839" t="s">
        <v>2</v>
      </c>
      <c r="B94" s="841" t="s">
        <v>268</v>
      </c>
      <c r="C94" s="731" t="s">
        <v>4</v>
      </c>
      <c r="D94" s="731" t="s">
        <v>5</v>
      </c>
      <c r="E94" s="731" t="s">
        <v>6</v>
      </c>
      <c r="F94" s="731" t="s">
        <v>7</v>
      </c>
      <c r="G94" s="731" t="s">
        <v>8</v>
      </c>
      <c r="H94" s="731" t="s">
        <v>9</v>
      </c>
    </row>
    <row r="95" spans="1:8" ht="17.100000000000001" customHeight="1">
      <c r="A95" s="840"/>
      <c r="B95" s="842"/>
      <c r="C95" s="1" t="s">
        <v>10</v>
      </c>
      <c r="D95" s="1" t="s">
        <v>77</v>
      </c>
      <c r="E95" s="1" t="s">
        <v>78</v>
      </c>
      <c r="F95" s="52" t="s">
        <v>79</v>
      </c>
      <c r="G95" s="52" t="s">
        <v>79</v>
      </c>
      <c r="H95" s="1" t="s">
        <v>12</v>
      </c>
    </row>
    <row r="96" spans="1:8" ht="17.100000000000001" customHeight="1">
      <c r="A96" s="130">
        <v>1</v>
      </c>
      <c r="B96" s="204" t="s">
        <v>240</v>
      </c>
      <c r="C96" s="199">
        <f>Distt.Minor!C49</f>
        <v>1</v>
      </c>
      <c r="D96" s="199">
        <f>Distt.Minor!D49</f>
        <v>71.319999999999993</v>
      </c>
      <c r="E96" s="199">
        <f>Distt.Minor!E49</f>
        <v>5050</v>
      </c>
      <c r="F96" s="199">
        <f>Distt.Minor!F49</f>
        <v>1262500</v>
      </c>
      <c r="G96" s="199">
        <f>Distt.Minor!G49</f>
        <v>434000</v>
      </c>
      <c r="H96" s="199">
        <f>Distt.Minor!H49</f>
        <v>20</v>
      </c>
    </row>
    <row r="97" spans="1:8" ht="17.100000000000001" customHeight="1">
      <c r="A97" s="130">
        <v>2</v>
      </c>
      <c r="B97" s="204" t="s">
        <v>248</v>
      </c>
      <c r="C97" s="199">
        <f>Distt.Minor!C222</f>
        <v>0</v>
      </c>
      <c r="D97" s="199">
        <f>Distt.Minor!D222</f>
        <v>0</v>
      </c>
      <c r="E97" s="199">
        <f>Distt.Minor!E222</f>
        <v>16981</v>
      </c>
      <c r="F97" s="199">
        <f>Distt.Minor!F222</f>
        <v>5094300</v>
      </c>
      <c r="G97" s="199">
        <f>Distt.Minor!G222</f>
        <v>1528290</v>
      </c>
      <c r="H97" s="199">
        <f>Distt.Minor!H222</f>
        <v>20</v>
      </c>
    </row>
    <row r="98" spans="1:8" ht="17.100000000000001" customHeight="1">
      <c r="A98" s="130">
        <v>3</v>
      </c>
      <c r="B98" s="204" t="s">
        <v>250</v>
      </c>
      <c r="C98" s="199">
        <f>Distt.Minor!C277</f>
        <v>2</v>
      </c>
      <c r="D98" s="199">
        <f>Distt.Minor!D277</f>
        <v>116.3664</v>
      </c>
      <c r="E98" s="199">
        <f>Distt.Minor!E277</f>
        <v>0</v>
      </c>
      <c r="F98" s="199">
        <f>Distt.Minor!F277</f>
        <v>0</v>
      </c>
      <c r="G98" s="199">
        <f>Distt.Minor!G277</f>
        <v>25000</v>
      </c>
      <c r="H98" s="199">
        <f>Distt.Minor!H277</f>
        <v>70</v>
      </c>
    </row>
    <row r="99" spans="1:8" ht="17.100000000000001" customHeight="1">
      <c r="A99" s="130">
        <v>4</v>
      </c>
      <c r="B99" s="691" t="s">
        <v>252</v>
      </c>
      <c r="C99" s="143">
        <f>Distt.Minor!C247</f>
        <v>1</v>
      </c>
      <c r="D99" s="143">
        <f>Distt.Minor!D247</f>
        <v>32.369999999999997</v>
      </c>
      <c r="E99" s="143">
        <f>Distt.Minor!E247</f>
        <v>0</v>
      </c>
      <c r="F99" s="143">
        <f>Distt.Minor!F247</f>
        <v>0</v>
      </c>
      <c r="G99" s="143">
        <f>Distt.Minor!G247</f>
        <v>111000</v>
      </c>
      <c r="H99" s="143">
        <f>Distt.Minor!H247</f>
        <v>10</v>
      </c>
    </row>
    <row r="100" spans="1:8" ht="17.100000000000001" customHeight="1">
      <c r="A100" s="130">
        <v>5</v>
      </c>
      <c r="B100" s="204" t="s">
        <v>416</v>
      </c>
      <c r="C100" s="204">
        <f>Distt.Minor!C418</f>
        <v>0</v>
      </c>
      <c r="D100" s="204">
        <f>Distt.Minor!D418</f>
        <v>0</v>
      </c>
      <c r="E100" s="204">
        <f>Distt.Minor!E418</f>
        <v>0</v>
      </c>
      <c r="F100" s="204">
        <f>Distt.Minor!F418</f>
        <v>0</v>
      </c>
      <c r="G100" s="130">
        <f>Distt.Minor!G418</f>
        <v>42000</v>
      </c>
      <c r="H100" s="204">
        <f>Distt.Minor!H418</f>
        <v>0</v>
      </c>
    </row>
    <row r="101" spans="1:8" ht="17.100000000000001" customHeight="1">
      <c r="A101" s="130">
        <v>6</v>
      </c>
      <c r="B101" s="204" t="s">
        <v>273</v>
      </c>
      <c r="C101" s="208">
        <f>Distt.Minor!C439</f>
        <v>6</v>
      </c>
      <c r="D101" s="208">
        <f>Distt.Minor!D439</f>
        <v>378.54</v>
      </c>
      <c r="E101" s="208">
        <f>Distt.Minor!E439</f>
        <v>211299.28</v>
      </c>
      <c r="F101" s="208">
        <f>Distt.Minor!F439</f>
        <v>116214604</v>
      </c>
      <c r="G101" s="208">
        <f>Distt.Minor!G439</f>
        <v>14791000</v>
      </c>
      <c r="H101" s="208">
        <f>Distt.Minor!H439</f>
        <v>1134</v>
      </c>
    </row>
    <row r="102" spans="1:8" ht="17.100000000000001" customHeight="1">
      <c r="A102" s="130">
        <v>7</v>
      </c>
      <c r="B102" s="204" t="s">
        <v>262</v>
      </c>
      <c r="C102" s="117">
        <f>Distt.Minor!C478</f>
        <v>1</v>
      </c>
      <c r="D102" s="117">
        <f>Distt.Minor!D478</f>
        <v>4.7877999999999998</v>
      </c>
      <c r="E102" s="117">
        <f>Distt.Minor!E478</f>
        <v>0</v>
      </c>
      <c r="F102" s="117">
        <f>Distt.Minor!F478</f>
        <v>0</v>
      </c>
      <c r="G102" s="117">
        <f>Distt.Minor!G478</f>
        <v>19000</v>
      </c>
      <c r="H102" s="117">
        <f>Distt.Minor!H478</f>
        <v>0</v>
      </c>
    </row>
    <row r="103" spans="1:8" ht="17.100000000000001" customHeight="1">
      <c r="A103" s="130">
        <v>8</v>
      </c>
      <c r="B103" s="204" t="s">
        <v>265</v>
      </c>
      <c r="C103" s="199">
        <f>Distt.Minor!C535</f>
        <v>4</v>
      </c>
      <c r="D103" s="199">
        <f>Distt.Minor!D535</f>
        <v>559.69000000000005</v>
      </c>
      <c r="E103" s="199">
        <f>Distt.Minor!E535</f>
        <v>242235</v>
      </c>
      <c r="F103" s="199">
        <f>Distt.Minor!F535</f>
        <v>72670500</v>
      </c>
      <c r="G103" s="199">
        <f>Distt.Minor!G535</f>
        <v>21801150</v>
      </c>
      <c r="H103" s="199">
        <f>Distt.Minor!H535</f>
        <v>215</v>
      </c>
    </row>
    <row r="104" spans="1:8" ht="17.100000000000001" customHeight="1">
      <c r="A104" s="1003" t="s">
        <v>49</v>
      </c>
      <c r="B104" s="1004"/>
      <c r="C104" s="3">
        <f t="shared" ref="C104:H104" si="8">SUM(C96:C103)</f>
        <v>15</v>
      </c>
      <c r="D104" s="4">
        <f t="shared" si="8"/>
        <v>1163.0742</v>
      </c>
      <c r="E104" s="6">
        <f t="shared" si="8"/>
        <v>475565.28</v>
      </c>
      <c r="F104" s="6">
        <f t="shared" si="8"/>
        <v>195241904</v>
      </c>
      <c r="G104" s="6">
        <f t="shared" si="8"/>
        <v>38751440</v>
      </c>
      <c r="H104" s="3">
        <f t="shared" si="8"/>
        <v>1469</v>
      </c>
    </row>
    <row r="105" spans="1:8" ht="17.100000000000001" customHeight="1">
      <c r="A105" s="164"/>
      <c r="B105" s="164"/>
      <c r="C105" s="165"/>
      <c r="D105" s="166"/>
      <c r="E105" s="168"/>
      <c r="F105" s="168"/>
      <c r="G105" s="168"/>
      <c r="H105" s="165"/>
    </row>
    <row r="106" spans="1:8" ht="17.100000000000001" customHeight="1">
      <c r="A106" s="135"/>
      <c r="B106" s="859" t="s">
        <v>40</v>
      </c>
      <c r="C106" s="859"/>
      <c r="D106" s="859"/>
      <c r="E106" s="859"/>
      <c r="F106" s="859"/>
      <c r="G106" s="859"/>
      <c r="H106" s="859"/>
    </row>
    <row r="107" spans="1:8" ht="17.100000000000001" customHeight="1">
      <c r="A107" s="839" t="s">
        <v>2</v>
      </c>
      <c r="B107" s="841" t="s">
        <v>268</v>
      </c>
      <c r="C107" s="731" t="s">
        <v>4</v>
      </c>
      <c r="D107" s="731" t="s">
        <v>5</v>
      </c>
      <c r="E107" s="731" t="s">
        <v>6</v>
      </c>
      <c r="F107" s="731" t="s">
        <v>7</v>
      </c>
      <c r="G107" s="731" t="s">
        <v>8</v>
      </c>
      <c r="H107" s="731" t="s">
        <v>9</v>
      </c>
    </row>
    <row r="108" spans="1:8" ht="17.100000000000001" customHeight="1">
      <c r="A108" s="840"/>
      <c r="B108" s="842"/>
      <c r="C108" s="1" t="s">
        <v>10</v>
      </c>
      <c r="D108" s="1" t="s">
        <v>77</v>
      </c>
      <c r="E108" s="1" t="s">
        <v>78</v>
      </c>
      <c r="F108" s="52" t="s">
        <v>79</v>
      </c>
      <c r="G108" s="52" t="s">
        <v>79</v>
      </c>
      <c r="H108" s="1" t="s">
        <v>12</v>
      </c>
    </row>
    <row r="109" spans="1:8" ht="17.100000000000001" customHeight="1">
      <c r="A109" s="130">
        <v>1</v>
      </c>
      <c r="B109" s="204" t="s">
        <v>238</v>
      </c>
      <c r="C109" s="115">
        <f>Distt.Minor!C15</f>
        <v>489</v>
      </c>
      <c r="D109" s="115">
        <f>Distt.Minor!D15</f>
        <v>2297.88</v>
      </c>
      <c r="E109" s="115">
        <f>Distt.Minor!E15</f>
        <v>1386726</v>
      </c>
      <c r="F109" s="115">
        <f>Distt.Minor!F15</f>
        <v>556103600</v>
      </c>
      <c r="G109" s="115">
        <f>Distt.Minor!G15</f>
        <v>65946985</v>
      </c>
      <c r="H109" s="115">
        <f>Distt.Minor!H15</f>
        <v>1620</v>
      </c>
    </row>
    <row r="110" spans="1:8" ht="17.100000000000001" customHeight="1">
      <c r="A110" s="130">
        <v>2</v>
      </c>
      <c r="B110" s="204" t="s">
        <v>269</v>
      </c>
      <c r="C110" s="199">
        <f>Distt.Minor!C33</f>
        <v>1</v>
      </c>
      <c r="D110" s="199">
        <f>Distt.Minor!D33</f>
        <v>4</v>
      </c>
      <c r="E110" s="199">
        <f>Distt.Minor!E33</f>
        <v>0</v>
      </c>
      <c r="F110" s="199">
        <f>Distt.Minor!F33</f>
        <v>0</v>
      </c>
      <c r="G110" s="199">
        <f>Distt.Minor!G33</f>
        <v>36000</v>
      </c>
      <c r="H110" s="199">
        <f>Distt.Minor!H33</f>
        <v>0</v>
      </c>
    </row>
    <row r="111" spans="1:8" ht="17.100000000000001" customHeight="1">
      <c r="A111" s="130">
        <v>3</v>
      </c>
      <c r="B111" s="204" t="s">
        <v>243</v>
      </c>
      <c r="C111" s="199">
        <f>Distt.Minor!C114</f>
        <v>744</v>
      </c>
      <c r="D111" s="199">
        <f>Distt.Minor!D114</f>
        <v>4035.72</v>
      </c>
      <c r="E111" s="199">
        <f>Distt.Minor!E114</f>
        <v>568336</v>
      </c>
      <c r="F111" s="199">
        <f>Distt.Minor!F114</f>
        <v>284168000</v>
      </c>
      <c r="G111" s="199">
        <f>Distt.Minor!G114</f>
        <v>60797518</v>
      </c>
      <c r="H111" s="199">
        <f>Distt.Minor!H114</f>
        <v>3500</v>
      </c>
    </row>
    <row r="112" spans="1:8" ht="17.100000000000001" customHeight="1">
      <c r="A112" s="130">
        <v>4</v>
      </c>
      <c r="B112" s="204" t="s">
        <v>412</v>
      </c>
      <c r="C112" s="199">
        <f>Distt.Minor!C173</f>
        <v>0</v>
      </c>
      <c r="D112" s="199">
        <f>Distt.Minor!D173</f>
        <v>0</v>
      </c>
      <c r="E112" s="199">
        <f>Distt.Minor!E173</f>
        <v>40500</v>
      </c>
      <c r="F112" s="199">
        <f>Distt.Minor!F173</f>
        <v>12150000</v>
      </c>
      <c r="G112" s="199">
        <f>Distt.Minor!G173</f>
        <v>0</v>
      </c>
      <c r="H112" s="199">
        <f>Distt.Minor!H173</f>
        <v>0</v>
      </c>
    </row>
    <row r="113" spans="1:8" ht="17.100000000000001" customHeight="1">
      <c r="A113" s="130">
        <v>5</v>
      </c>
      <c r="B113" s="204" t="s">
        <v>250</v>
      </c>
      <c r="C113" s="199">
        <f>Distt.Minor!C272</f>
        <v>40</v>
      </c>
      <c r="D113" s="199">
        <f>Distt.Minor!D272</f>
        <v>187.85990000000001</v>
      </c>
      <c r="E113" s="199">
        <f>Distt.Minor!E272</f>
        <v>801556.66</v>
      </c>
      <c r="F113" s="199">
        <f>Distt.Minor!F272</f>
        <v>231285814.74000001</v>
      </c>
      <c r="G113" s="199">
        <f>Distt.Minor!G272</f>
        <v>47893000</v>
      </c>
      <c r="H113" s="199">
        <f>Distt.Minor!H272</f>
        <v>200</v>
      </c>
    </row>
    <row r="114" spans="1:8" ht="17.100000000000001" customHeight="1">
      <c r="A114" s="130">
        <v>6</v>
      </c>
      <c r="B114" s="204" t="s">
        <v>254</v>
      </c>
      <c r="C114" s="199">
        <f>Distt.Minor!C323</f>
        <v>20</v>
      </c>
      <c r="D114" s="199">
        <f>Distt.Minor!D323</f>
        <v>90.198700000000002</v>
      </c>
      <c r="E114" s="199">
        <f>Distt.Minor!E323</f>
        <v>189767</v>
      </c>
      <c r="F114" s="199">
        <f>Distt.Minor!F323</f>
        <v>47441750</v>
      </c>
      <c r="G114" s="199">
        <f>Distt.Minor!G323</f>
        <v>11414000</v>
      </c>
      <c r="H114" s="199">
        <f>Distt.Minor!H323</f>
        <v>200</v>
      </c>
    </row>
    <row r="115" spans="1:8" ht="17.100000000000001" customHeight="1">
      <c r="A115" s="130">
        <v>7</v>
      </c>
      <c r="B115" s="204" t="s">
        <v>276</v>
      </c>
      <c r="C115" s="255">
        <f>Distt.Minor!C515</f>
        <v>0</v>
      </c>
      <c r="D115" s="255">
        <f>Distt.Minor!D515</f>
        <v>0</v>
      </c>
      <c r="E115" s="255">
        <f>Distt.Minor!E515</f>
        <v>8154</v>
      </c>
      <c r="F115" s="255">
        <f>Distt.Minor!F515</f>
        <v>2446200</v>
      </c>
      <c r="G115" s="255">
        <f>Distt.Minor!G515</f>
        <v>1252000</v>
      </c>
      <c r="H115" s="255">
        <f>Distt.Minor!H515</f>
        <v>0</v>
      </c>
    </row>
    <row r="116" spans="1:8" ht="17.100000000000001" customHeight="1">
      <c r="A116" s="130">
        <v>8</v>
      </c>
      <c r="B116" s="204" t="s">
        <v>258</v>
      </c>
      <c r="C116" s="255">
        <f>Distt.Minor!C404</f>
        <v>27</v>
      </c>
      <c r="D116" s="255">
        <f>Distt.Minor!D404</f>
        <v>123.09</v>
      </c>
      <c r="E116" s="255">
        <f>Distt.Minor!E404</f>
        <v>78030</v>
      </c>
      <c r="F116" s="255">
        <f>Distt.Minor!F404</f>
        <v>31212000</v>
      </c>
      <c r="G116" s="255">
        <f>Distt.Minor!G404</f>
        <v>6235000</v>
      </c>
      <c r="H116" s="255">
        <f>Distt.Minor!H404</f>
        <v>80</v>
      </c>
    </row>
    <row r="117" spans="1:8" ht="17.100000000000001" customHeight="1">
      <c r="A117" s="130">
        <v>9</v>
      </c>
      <c r="B117" s="204" t="s">
        <v>262</v>
      </c>
      <c r="C117" s="117">
        <f>Distt.Minor!C482</f>
        <v>0</v>
      </c>
      <c r="D117" s="263">
        <f>Distt.Minor!D482</f>
        <v>0</v>
      </c>
      <c r="E117" s="117">
        <f>Distt.Minor!E482</f>
        <v>71814</v>
      </c>
      <c r="F117" s="117">
        <f>Distt.Minor!F482</f>
        <v>28725600</v>
      </c>
      <c r="G117" s="117">
        <f>Distt.Minor!G482</f>
        <v>6926000</v>
      </c>
      <c r="H117" s="117">
        <f>Distt.Minor!H482</f>
        <v>0</v>
      </c>
    </row>
    <row r="118" spans="1:8" ht="17.100000000000001" customHeight="1">
      <c r="A118" s="130">
        <v>10</v>
      </c>
      <c r="B118" s="212" t="s">
        <v>265</v>
      </c>
      <c r="C118" s="213">
        <f>Distt.Minor!C540</f>
        <v>11</v>
      </c>
      <c r="D118" s="213">
        <f>Distt.Minor!D540</f>
        <v>52.52</v>
      </c>
      <c r="E118" s="213">
        <f>Distt.Minor!E540</f>
        <v>2466333</v>
      </c>
      <c r="F118" s="213">
        <f>Distt.Minor!F540</f>
        <v>616583250</v>
      </c>
      <c r="G118" s="213">
        <f>Distt.Minor!G540</f>
        <v>14823000</v>
      </c>
      <c r="H118" s="213">
        <f>Distt.Minor!H540</f>
        <v>130</v>
      </c>
    </row>
    <row r="119" spans="1:8" ht="17.100000000000001" customHeight="1">
      <c r="A119" s="1003" t="s">
        <v>49</v>
      </c>
      <c r="B119" s="1004"/>
      <c r="C119" s="3">
        <f t="shared" ref="C119:H119" si="9">SUM(C109:C118)</f>
        <v>1332</v>
      </c>
      <c r="D119" s="4">
        <f t="shared" si="9"/>
        <v>6791.2686000000012</v>
      </c>
      <c r="E119" s="4">
        <f t="shared" si="9"/>
        <v>5611216.6600000001</v>
      </c>
      <c r="F119" s="6">
        <f t="shared" si="9"/>
        <v>1810116214.74</v>
      </c>
      <c r="G119" s="6">
        <f t="shared" si="9"/>
        <v>215323503</v>
      </c>
      <c r="H119" s="3">
        <f t="shared" si="9"/>
        <v>5730</v>
      </c>
    </row>
    <row r="120" spans="1:8" ht="17.100000000000001" customHeight="1">
      <c r="A120" s="164"/>
      <c r="B120" s="164"/>
      <c r="C120" s="165"/>
      <c r="D120" s="166"/>
      <c r="E120" s="168"/>
      <c r="F120" s="168"/>
      <c r="G120" s="168"/>
      <c r="H120" s="165"/>
    </row>
    <row r="121" spans="1:8" ht="17.100000000000001" customHeight="1">
      <c r="A121" s="859" t="s">
        <v>27</v>
      </c>
      <c r="B121" s="859"/>
      <c r="C121" s="859"/>
      <c r="D121" s="859"/>
      <c r="E121" s="859"/>
      <c r="F121" s="859"/>
      <c r="G121" s="859"/>
      <c r="H121" s="859"/>
    </row>
    <row r="122" spans="1:8" ht="17.100000000000001" customHeight="1">
      <c r="A122" s="839" t="s">
        <v>2</v>
      </c>
      <c r="B122" s="841" t="s">
        <v>268</v>
      </c>
      <c r="C122" s="731" t="s">
        <v>4</v>
      </c>
      <c r="D122" s="731" t="s">
        <v>5</v>
      </c>
      <c r="E122" s="731" t="s">
        <v>6</v>
      </c>
      <c r="F122" s="731" t="s">
        <v>7</v>
      </c>
      <c r="G122" s="731" t="s">
        <v>8</v>
      </c>
      <c r="H122" s="731" t="s">
        <v>9</v>
      </c>
    </row>
    <row r="123" spans="1:8" ht="17.100000000000001" customHeight="1">
      <c r="A123" s="840"/>
      <c r="B123" s="842"/>
      <c r="C123" s="1" t="s">
        <v>10</v>
      </c>
      <c r="D123" s="1" t="s">
        <v>77</v>
      </c>
      <c r="E123" s="1" t="s">
        <v>78</v>
      </c>
      <c r="F123" s="52" t="s">
        <v>79</v>
      </c>
      <c r="G123" s="52" t="s">
        <v>79</v>
      </c>
      <c r="H123" s="1" t="s">
        <v>12</v>
      </c>
    </row>
    <row r="124" spans="1:8" ht="17.100000000000001" customHeight="1">
      <c r="A124" s="130">
        <v>1</v>
      </c>
      <c r="B124" s="2" t="s">
        <v>242</v>
      </c>
      <c r="C124" s="214">
        <f>Distt.Minor!C93</f>
        <v>1</v>
      </c>
      <c r="D124" s="214">
        <f>Distt.Minor!D93</f>
        <v>5</v>
      </c>
      <c r="E124" s="214">
        <f>Distt.Minor!E93</f>
        <v>0</v>
      </c>
      <c r="F124" s="214">
        <f>Distt.Minor!F93</f>
        <v>0</v>
      </c>
      <c r="G124" s="214">
        <f>Distt.Minor!G93</f>
        <v>0</v>
      </c>
      <c r="H124" s="214">
        <f>Distt.Minor!H93</f>
        <v>0</v>
      </c>
    </row>
    <row r="125" spans="1:8" ht="17.100000000000001" customHeight="1">
      <c r="A125" s="130">
        <v>2</v>
      </c>
      <c r="B125" s="15" t="s">
        <v>254</v>
      </c>
      <c r="C125" s="205">
        <f>Distt.Minor!C325</f>
        <v>2</v>
      </c>
      <c r="D125" s="205">
        <f>Distt.Minor!D325</f>
        <v>54.987299999999998</v>
      </c>
      <c r="E125" s="205">
        <f>Distt.Minor!E325</f>
        <v>0</v>
      </c>
      <c r="F125" s="205">
        <f>Distt.Minor!F325</f>
        <v>0</v>
      </c>
      <c r="G125" s="205">
        <f>Distt.Minor!G325</f>
        <v>0</v>
      </c>
      <c r="H125" s="205">
        <f>Distt.Minor!H325</f>
        <v>0</v>
      </c>
    </row>
    <row r="126" spans="1:8" ht="17.100000000000001" customHeight="1">
      <c r="A126" s="1003" t="s">
        <v>49</v>
      </c>
      <c r="B126" s="1004"/>
      <c r="C126" s="3">
        <f t="shared" ref="C126:H126" si="10">SUM(C124:C125)</f>
        <v>3</v>
      </c>
      <c r="D126" s="4">
        <f t="shared" si="10"/>
        <v>59.987299999999998</v>
      </c>
      <c r="E126" s="6">
        <f t="shared" si="10"/>
        <v>0</v>
      </c>
      <c r="F126" s="6">
        <f t="shared" si="10"/>
        <v>0</v>
      </c>
      <c r="G126" s="3">
        <f t="shared" si="10"/>
        <v>0</v>
      </c>
      <c r="H126" s="3">
        <f t="shared" si="10"/>
        <v>0</v>
      </c>
    </row>
    <row r="127" spans="1:8" ht="17.100000000000001" customHeight="1">
      <c r="A127" s="164"/>
      <c r="B127" s="164"/>
      <c r="C127" s="165"/>
      <c r="D127" s="166"/>
      <c r="E127" s="168"/>
      <c r="F127" s="168"/>
      <c r="G127" s="168"/>
      <c r="H127" s="165"/>
    </row>
    <row r="128" spans="1:8" ht="17.100000000000001" customHeight="1">
      <c r="A128" s="878" t="s">
        <v>135</v>
      </c>
      <c r="B128" s="878"/>
      <c r="C128" s="878"/>
      <c r="D128" s="878"/>
      <c r="E128" s="878"/>
      <c r="F128" s="878"/>
      <c r="G128" s="878"/>
      <c r="H128" s="878"/>
    </row>
    <row r="129" spans="1:8" ht="17.100000000000001" customHeight="1">
      <c r="A129" s="839" t="s">
        <v>2</v>
      </c>
      <c r="B129" s="841" t="s">
        <v>268</v>
      </c>
      <c r="C129" s="731" t="s">
        <v>4</v>
      </c>
      <c r="D129" s="731" t="s">
        <v>5</v>
      </c>
      <c r="E129" s="731" t="s">
        <v>6</v>
      </c>
      <c r="F129" s="731" t="s">
        <v>7</v>
      </c>
      <c r="G129" s="731" t="s">
        <v>8</v>
      </c>
      <c r="H129" s="731" t="s">
        <v>9</v>
      </c>
    </row>
    <row r="130" spans="1:8" ht="17.100000000000001" customHeight="1">
      <c r="A130" s="840"/>
      <c r="B130" s="842"/>
      <c r="C130" s="1" t="s">
        <v>10</v>
      </c>
      <c r="D130" s="1" t="s">
        <v>51</v>
      </c>
      <c r="E130" s="1" t="s">
        <v>78</v>
      </c>
      <c r="F130" s="247" t="s">
        <v>79</v>
      </c>
      <c r="G130" s="247" t="s">
        <v>79</v>
      </c>
      <c r="H130" s="1" t="s">
        <v>12</v>
      </c>
    </row>
    <row r="131" spans="1:8" ht="17.100000000000001" customHeight="1">
      <c r="A131" s="130">
        <v>1</v>
      </c>
      <c r="B131" s="200" t="s">
        <v>243</v>
      </c>
      <c r="C131" s="141">
        <f>Distt.Minor!C105</f>
        <v>1</v>
      </c>
      <c r="D131" s="141">
        <f>Distt.Minor!D105</f>
        <v>1</v>
      </c>
      <c r="E131" s="141">
        <f>Distt.Minor!E105</f>
        <v>0</v>
      </c>
      <c r="F131" s="141">
        <f>Distt.Minor!F105</f>
        <v>0</v>
      </c>
      <c r="G131" s="141">
        <f>Distt.Minor!G105</f>
        <v>0</v>
      </c>
      <c r="H131" s="141">
        <f>Distt.Minor!H105</f>
        <v>0</v>
      </c>
    </row>
    <row r="132" spans="1:8" ht="17.100000000000001" customHeight="1">
      <c r="A132" s="130">
        <v>2</v>
      </c>
      <c r="B132" s="200" t="s">
        <v>241</v>
      </c>
      <c r="C132" s="141">
        <f>Distt.Minor!C62</f>
        <v>12</v>
      </c>
      <c r="D132" s="141">
        <f>Distt.Minor!D62</f>
        <v>28.82</v>
      </c>
      <c r="E132" s="141">
        <f>Distt.Minor!E62</f>
        <v>9240</v>
      </c>
      <c r="F132" s="141">
        <f>Distt.Minor!F62</f>
        <v>7392000</v>
      </c>
      <c r="G132" s="141">
        <f>Distt.Minor!G62</f>
        <v>1604243</v>
      </c>
      <c r="H132" s="141">
        <f>Distt.Minor!H62</f>
        <v>40</v>
      </c>
    </row>
    <row r="133" spans="1:8" ht="17.100000000000001" customHeight="1">
      <c r="A133" s="130">
        <v>3</v>
      </c>
      <c r="B133" s="200" t="s">
        <v>244</v>
      </c>
      <c r="C133" s="116">
        <f>Distt.Minor!C126</f>
        <v>1</v>
      </c>
      <c r="D133" s="116">
        <f>Distt.Minor!D126</f>
        <v>164</v>
      </c>
      <c r="E133" s="116">
        <f>Distt.Minor!E126</f>
        <v>1125</v>
      </c>
      <c r="F133" s="116">
        <f>Distt.Minor!F126</f>
        <v>309375</v>
      </c>
      <c r="G133" s="116">
        <f>Distt.Minor!G126</f>
        <v>540725</v>
      </c>
      <c r="H133" s="116">
        <f>Distt.Minor!H126</f>
        <v>3</v>
      </c>
    </row>
    <row r="134" spans="1:8" ht="17.100000000000001" customHeight="1">
      <c r="A134" s="130">
        <v>4</v>
      </c>
      <c r="B134" s="200" t="s">
        <v>415</v>
      </c>
      <c r="C134" s="215">
        <f>Distt.Minor!C382</f>
        <v>2</v>
      </c>
      <c r="D134" s="215">
        <f>Distt.Minor!D382</f>
        <v>2</v>
      </c>
      <c r="E134" s="215">
        <f>Distt.Minor!E382</f>
        <v>0</v>
      </c>
      <c r="F134" s="215">
        <f>Distt.Minor!F382</f>
        <v>0</v>
      </c>
      <c r="G134" s="215">
        <f>Distt.Minor!G382</f>
        <v>29000</v>
      </c>
      <c r="H134" s="215">
        <f>Distt.Minor!H382</f>
        <v>0</v>
      </c>
    </row>
    <row r="135" spans="1:8" ht="17.100000000000001" customHeight="1">
      <c r="A135" s="130">
        <v>5</v>
      </c>
      <c r="B135" s="200" t="s">
        <v>285</v>
      </c>
      <c r="C135" s="116">
        <f>Distt.Minor!C352</f>
        <v>2</v>
      </c>
      <c r="D135" s="116">
        <f>Distt.Minor!D352</f>
        <v>2.39</v>
      </c>
      <c r="E135" s="116">
        <f>Distt.Minor!E352</f>
        <v>9000</v>
      </c>
      <c r="F135" s="116">
        <f>Distt.Minor!F352</f>
        <v>540000</v>
      </c>
      <c r="G135" s="116">
        <f>Distt.Minor!G352</f>
        <v>135000</v>
      </c>
      <c r="H135" s="116">
        <f>Distt.Minor!H352</f>
        <v>20</v>
      </c>
    </row>
    <row r="136" spans="1:8" ht="17.100000000000001" customHeight="1">
      <c r="A136" s="130">
        <v>6</v>
      </c>
      <c r="B136" s="200" t="s">
        <v>262</v>
      </c>
      <c r="C136" s="116">
        <f>Distt.Minor!C479</f>
        <v>2</v>
      </c>
      <c r="D136" s="116">
        <f>Distt.Minor!D479</f>
        <v>8</v>
      </c>
      <c r="E136" s="116">
        <f>Distt.Minor!E479</f>
        <v>0</v>
      </c>
      <c r="F136" s="116">
        <f>Distt.Minor!F479</f>
        <v>0</v>
      </c>
      <c r="G136" s="116">
        <f>Distt.Minor!G479</f>
        <v>13000</v>
      </c>
      <c r="H136" s="116">
        <f>Distt.Minor!H479</f>
        <v>0</v>
      </c>
    </row>
    <row r="137" spans="1:8" ht="17.100000000000001" customHeight="1">
      <c r="A137" s="1003" t="s">
        <v>49</v>
      </c>
      <c r="B137" s="1004"/>
      <c r="C137" s="33">
        <f t="shared" ref="C137:H137" si="11">SUM(C131:C136)</f>
        <v>20</v>
      </c>
      <c r="D137" s="32">
        <f t="shared" si="11"/>
        <v>206.20999999999998</v>
      </c>
      <c r="E137" s="31">
        <f t="shared" si="11"/>
        <v>19365</v>
      </c>
      <c r="F137" s="33">
        <f t="shared" si="11"/>
        <v>8241375</v>
      </c>
      <c r="G137" s="31">
        <f t="shared" si="11"/>
        <v>2321968</v>
      </c>
      <c r="H137" s="31">
        <f t="shared" si="11"/>
        <v>63</v>
      </c>
    </row>
    <row r="138" spans="1:8" ht="17.100000000000001" customHeight="1">
      <c r="A138" s="145"/>
      <c r="B138" s="145"/>
      <c r="C138" s="145"/>
      <c r="D138" s="145"/>
      <c r="E138" s="145"/>
      <c r="F138" s="145"/>
      <c r="G138" s="145"/>
      <c r="H138" s="145"/>
    </row>
    <row r="139" spans="1:8" ht="17.100000000000001" customHeight="1">
      <c r="A139" s="878" t="s">
        <v>57</v>
      </c>
      <c r="B139" s="878"/>
      <c r="C139" s="878"/>
      <c r="D139" s="878"/>
      <c r="E139" s="878"/>
      <c r="F139" s="878"/>
      <c r="G139" s="878"/>
      <c r="H139" s="878"/>
    </row>
    <row r="140" spans="1:8" ht="17.100000000000001" customHeight="1">
      <c r="A140" s="839" t="s">
        <v>2</v>
      </c>
      <c r="B140" s="841" t="s">
        <v>268</v>
      </c>
      <c r="C140" s="731" t="s">
        <v>4</v>
      </c>
      <c r="D140" s="731" t="s">
        <v>5</v>
      </c>
      <c r="E140" s="731" t="s">
        <v>6</v>
      </c>
      <c r="F140" s="731" t="s">
        <v>7</v>
      </c>
      <c r="G140" s="731" t="s">
        <v>8</v>
      </c>
      <c r="H140" s="731" t="s">
        <v>9</v>
      </c>
    </row>
    <row r="141" spans="1:8" ht="17.100000000000001" customHeight="1">
      <c r="A141" s="840"/>
      <c r="B141" s="842"/>
      <c r="C141" s="1" t="s">
        <v>10</v>
      </c>
      <c r="D141" s="1" t="s">
        <v>51</v>
      </c>
      <c r="E141" s="1" t="s">
        <v>78</v>
      </c>
      <c r="F141" s="52" t="s">
        <v>79</v>
      </c>
      <c r="G141" s="52" t="s">
        <v>79</v>
      </c>
      <c r="H141" s="1" t="s">
        <v>12</v>
      </c>
    </row>
    <row r="142" spans="1:8" ht="17.100000000000001" customHeight="1">
      <c r="A142" s="130">
        <v>1</v>
      </c>
      <c r="B142" s="200" t="s">
        <v>238</v>
      </c>
      <c r="C142" s="62">
        <f>Distt.Minor!C9</f>
        <v>35</v>
      </c>
      <c r="D142" s="62">
        <f>Distt.Minor!D9</f>
        <v>76.66</v>
      </c>
      <c r="E142" s="62">
        <f>Distt.Minor!E9</f>
        <v>104818</v>
      </c>
      <c r="F142" s="62">
        <f>Distt.Minor!F9</f>
        <v>126898446</v>
      </c>
      <c r="G142" s="62">
        <f>Distt.Minor!G9</f>
        <v>25846695</v>
      </c>
      <c r="H142" s="62">
        <f>Distt.Minor!H9</f>
        <v>225</v>
      </c>
    </row>
    <row r="143" spans="1:8" ht="17.100000000000001" customHeight="1">
      <c r="A143" s="130">
        <v>2</v>
      </c>
      <c r="B143" s="200" t="s">
        <v>269</v>
      </c>
      <c r="C143" s="141">
        <f>Distt.Minor!C28</f>
        <v>1</v>
      </c>
      <c r="D143" s="141">
        <f>Distt.Minor!D28</f>
        <v>4</v>
      </c>
      <c r="E143" s="141">
        <f>Distt.Minor!E28</f>
        <v>29872</v>
      </c>
      <c r="F143" s="141">
        <f>Distt.Minor!F28</f>
        <v>209104000</v>
      </c>
      <c r="G143" s="141">
        <f>Distt.Minor!G28</f>
        <v>2786000</v>
      </c>
      <c r="H143" s="141">
        <f>Distt.Minor!H28</f>
        <v>10</v>
      </c>
    </row>
    <row r="144" spans="1:8" ht="17.100000000000001" customHeight="1">
      <c r="A144" s="130">
        <v>3</v>
      </c>
      <c r="B144" s="200" t="s">
        <v>241</v>
      </c>
      <c r="C144" s="141">
        <f>Distt.Minor!C58</f>
        <v>177</v>
      </c>
      <c r="D144" s="141">
        <f>Distt.Minor!D58</f>
        <v>390.21</v>
      </c>
      <c r="E144" s="141">
        <f>Distt.Minor!E58</f>
        <v>315610</v>
      </c>
      <c r="F144" s="141">
        <f>Distt.Minor!F58</f>
        <v>1656540000</v>
      </c>
      <c r="G144" s="141">
        <f>Distt.Minor!G58</f>
        <v>59131147</v>
      </c>
      <c r="H144" s="141">
        <f>Distt.Minor!H58</f>
        <v>1760</v>
      </c>
    </row>
    <row r="145" spans="1:8" ht="17.100000000000001" customHeight="1">
      <c r="A145" s="130">
        <v>4</v>
      </c>
      <c r="B145" s="200" t="s">
        <v>243</v>
      </c>
      <c r="C145" s="141">
        <f>Distt.Minor!C102</f>
        <v>120</v>
      </c>
      <c r="D145" s="141">
        <f>Distt.Minor!D102</f>
        <v>330.16300000000001</v>
      </c>
      <c r="E145" s="141">
        <f>Distt.Minor!E102</f>
        <v>600000</v>
      </c>
      <c r="F145" s="141">
        <f>Distt.Minor!F102</f>
        <v>1260000000</v>
      </c>
      <c r="G145" s="141">
        <f>Distt.Minor!G102</f>
        <v>154108069</v>
      </c>
      <c r="H145" s="141">
        <f>Distt.Minor!H102</f>
        <v>718</v>
      </c>
    </row>
    <row r="146" spans="1:8" ht="17.100000000000001" customHeight="1">
      <c r="A146" s="130">
        <v>5</v>
      </c>
      <c r="B146" s="200" t="s">
        <v>412</v>
      </c>
      <c r="C146" s="141">
        <f>Distt.Minor!C167</f>
        <v>1</v>
      </c>
      <c r="D146" s="141">
        <f>Distt.Minor!D167</f>
        <v>3</v>
      </c>
      <c r="E146" s="141">
        <f>Distt.Minor!E167</f>
        <v>0</v>
      </c>
      <c r="F146" s="141">
        <f>Distt.Minor!F167</f>
        <v>0</v>
      </c>
      <c r="G146" s="141">
        <f>Distt.Minor!G167</f>
        <v>146250</v>
      </c>
      <c r="H146" s="141">
        <f>Distt.Minor!H167</f>
        <v>1</v>
      </c>
    </row>
    <row r="147" spans="1:8" ht="17.100000000000001" customHeight="1">
      <c r="A147" s="130">
        <v>6</v>
      </c>
      <c r="B147" s="200" t="s">
        <v>252</v>
      </c>
      <c r="C147" s="130">
        <f>Distt.Minor!C243</f>
        <v>118</v>
      </c>
      <c r="D147" s="130">
        <f>Distt.Minor!D243</f>
        <v>325.42099999999999</v>
      </c>
      <c r="E147" s="130">
        <f>Distt.Minor!E243</f>
        <v>206047.9</v>
      </c>
      <c r="F147" s="130">
        <f>Distt.Minor!F243</f>
        <v>721211145</v>
      </c>
      <c r="G147" s="130">
        <f>Distt.Minor!G243</f>
        <v>65225000</v>
      </c>
      <c r="H147" s="130">
        <f>Distt.Minor!H243</f>
        <v>750</v>
      </c>
    </row>
    <row r="148" spans="1:8" ht="17.100000000000001" customHeight="1">
      <c r="A148" s="130">
        <v>7</v>
      </c>
      <c r="B148" s="200" t="s">
        <v>250</v>
      </c>
      <c r="C148" s="141">
        <f>Distt.Minor!C267</f>
        <v>5</v>
      </c>
      <c r="D148" s="141">
        <f>Distt.Minor!D267</f>
        <v>10.612</v>
      </c>
      <c r="E148" s="141">
        <f>Distt.Minor!E267</f>
        <v>0</v>
      </c>
      <c r="F148" s="141">
        <f>Distt.Minor!F267</f>
        <v>0</v>
      </c>
      <c r="G148" s="141">
        <f>Distt.Minor!G267</f>
        <v>1324000</v>
      </c>
      <c r="H148" s="141">
        <f>Distt.Minor!H267</f>
        <v>20</v>
      </c>
    </row>
    <row r="149" spans="1:8" ht="17.100000000000001" customHeight="1">
      <c r="A149" s="130">
        <v>8</v>
      </c>
      <c r="B149" s="200" t="s">
        <v>253</v>
      </c>
      <c r="C149" s="116">
        <f>Distt.Minor!C286</f>
        <v>221</v>
      </c>
      <c r="D149" s="116">
        <f>Distt.Minor!D286</f>
        <v>480</v>
      </c>
      <c r="E149" s="116">
        <f>Distt.Minor!E286</f>
        <v>815815</v>
      </c>
      <c r="F149" s="116">
        <f>Distt.Minor!F286</f>
        <v>4894890000</v>
      </c>
      <c r="G149" s="116">
        <f>Distt.Minor!G286</f>
        <v>221929950</v>
      </c>
      <c r="H149" s="116">
        <f>Distt.Minor!H286</f>
        <v>1900</v>
      </c>
    </row>
    <row r="150" spans="1:8" ht="17.100000000000001" customHeight="1">
      <c r="A150" s="130">
        <v>9</v>
      </c>
      <c r="B150" s="200" t="s">
        <v>254</v>
      </c>
      <c r="C150" s="115">
        <f>Distt.Minor!C316</f>
        <v>26</v>
      </c>
      <c r="D150" s="115">
        <f>Distt.Minor!D316</f>
        <v>100.483</v>
      </c>
      <c r="E150" s="115">
        <f>Distt.Minor!E316</f>
        <v>73434</v>
      </c>
      <c r="F150" s="115">
        <f>Distt.Minor!F316</f>
        <v>66090600</v>
      </c>
      <c r="G150" s="115">
        <f>Distt.Minor!G316</f>
        <v>6609000</v>
      </c>
      <c r="H150" s="115">
        <f>Distt.Minor!H316</f>
        <v>20</v>
      </c>
    </row>
    <row r="151" spans="1:8" ht="17.100000000000001" customHeight="1">
      <c r="A151" s="130">
        <v>10</v>
      </c>
      <c r="B151" s="200" t="s">
        <v>255</v>
      </c>
      <c r="C151" s="116">
        <f>Distt.Minor!C335</f>
        <v>21</v>
      </c>
      <c r="D151" s="116">
        <f>Distt.Minor!D335</f>
        <v>32.1</v>
      </c>
      <c r="E151" s="116">
        <f>Distt.Minor!E335</f>
        <v>4957</v>
      </c>
      <c r="F151" s="116">
        <f>Distt.Minor!F335</f>
        <v>3965600</v>
      </c>
      <c r="G151" s="116">
        <f>Distt.Minor!G335</f>
        <v>7380000</v>
      </c>
      <c r="H151" s="116">
        <f>Distt.Minor!H335</f>
        <v>45</v>
      </c>
    </row>
    <row r="152" spans="1:8" ht="17.100000000000001" customHeight="1">
      <c r="A152" s="130">
        <v>11</v>
      </c>
      <c r="B152" s="200" t="s">
        <v>285</v>
      </c>
      <c r="C152" s="141">
        <f>Distt.Minor!C353</f>
        <v>1</v>
      </c>
      <c r="D152" s="141">
        <f>Distt.Minor!D353</f>
        <v>1</v>
      </c>
      <c r="E152" s="141">
        <f>Distt.Minor!E353</f>
        <v>0</v>
      </c>
      <c r="F152" s="141">
        <f>Distt.Minor!F353</f>
        <v>0</v>
      </c>
      <c r="G152" s="141">
        <f>Distt.Minor!G353</f>
        <v>0</v>
      </c>
      <c r="H152" s="141">
        <f>Distt.Minor!H353</f>
        <v>0</v>
      </c>
    </row>
    <row r="153" spans="1:8" ht="17.100000000000001" customHeight="1">
      <c r="A153" s="130">
        <v>12</v>
      </c>
      <c r="B153" s="200" t="s">
        <v>258</v>
      </c>
      <c r="C153" s="199">
        <f>Distt.Minor!C398</f>
        <v>99</v>
      </c>
      <c r="D153" s="199">
        <f>Distt.Minor!D398</f>
        <v>238.21</v>
      </c>
      <c r="E153" s="199">
        <f>Distt.Minor!E398</f>
        <v>498934</v>
      </c>
      <c r="F153" s="199">
        <f>Distt.Minor!F398</f>
        <v>522914400</v>
      </c>
      <c r="G153" s="199">
        <f>Distt.Minor!G398</f>
        <v>93091946</v>
      </c>
      <c r="H153" s="199">
        <f>Distt.Minor!H398</f>
        <v>836</v>
      </c>
    </row>
    <row r="154" spans="1:8" ht="17.100000000000001" customHeight="1">
      <c r="A154" s="130">
        <v>13</v>
      </c>
      <c r="B154" s="200" t="s">
        <v>273</v>
      </c>
      <c r="C154" s="141">
        <f>Distt.Minor!C436</f>
        <v>69</v>
      </c>
      <c r="D154" s="141">
        <f>Distt.Minor!D436</f>
        <v>188.88</v>
      </c>
      <c r="E154" s="141">
        <f>Distt.Minor!E436</f>
        <v>387581.96</v>
      </c>
      <c r="F154" s="141">
        <f>Distt.Minor!F436</f>
        <v>414135440</v>
      </c>
      <c r="G154" s="141">
        <f>Distt.Minor!G436</f>
        <v>41301000</v>
      </c>
      <c r="H154" s="141">
        <f>Distt.Minor!H436</f>
        <v>399</v>
      </c>
    </row>
    <row r="155" spans="1:8" ht="17.100000000000001" customHeight="1">
      <c r="A155" s="130">
        <v>14</v>
      </c>
      <c r="B155" s="200" t="s">
        <v>262</v>
      </c>
      <c r="C155" s="130">
        <f>Distt.Minor!C473</f>
        <v>4</v>
      </c>
      <c r="D155" s="130">
        <f>Distt.Minor!D473</f>
        <v>3.87</v>
      </c>
      <c r="E155" s="130">
        <f>Distt.Minor!E473</f>
        <v>0</v>
      </c>
      <c r="F155" s="130">
        <f>Distt.Minor!F473</f>
        <v>0</v>
      </c>
      <c r="G155" s="130">
        <f>Distt.Minor!G473</f>
        <v>45600</v>
      </c>
      <c r="H155" s="130">
        <f>Distt.Minor!H473</f>
        <v>0</v>
      </c>
    </row>
    <row r="156" spans="1:8" ht="17.100000000000001" customHeight="1">
      <c r="A156" s="130">
        <v>15</v>
      </c>
      <c r="B156" s="200" t="s">
        <v>263</v>
      </c>
      <c r="C156" s="202">
        <f>Distt.Minor!C495</f>
        <v>61</v>
      </c>
      <c r="D156" s="202">
        <f>Distt.Minor!D495</f>
        <v>136.16</v>
      </c>
      <c r="E156" s="202">
        <f>Distt.Minor!E495</f>
        <v>796060</v>
      </c>
      <c r="F156" s="202">
        <f>Distt.Minor!F495</f>
        <v>724414600</v>
      </c>
      <c r="G156" s="202">
        <f>Distt.Minor!G495</f>
        <v>133946000</v>
      </c>
      <c r="H156" s="202">
        <f>Distt.Minor!H495</f>
        <v>745</v>
      </c>
    </row>
    <row r="157" spans="1:8" ht="17.100000000000001" customHeight="1">
      <c r="A157" s="130">
        <v>16</v>
      </c>
      <c r="B157" s="200" t="s">
        <v>265</v>
      </c>
      <c r="C157" s="141">
        <f>Distt.Minor!C527</f>
        <v>3</v>
      </c>
      <c r="D157" s="141">
        <f>Distt.Minor!D527</f>
        <v>6.25</v>
      </c>
      <c r="E157" s="141">
        <f>Distt.Minor!E527</f>
        <v>9716</v>
      </c>
      <c r="F157" s="141">
        <f>Distt.Minor!F527</f>
        <v>17780280</v>
      </c>
      <c r="G157" s="141">
        <f>Distt.Minor!G527</f>
        <v>2089000</v>
      </c>
      <c r="H157" s="141">
        <f>Distt.Minor!H527</f>
        <v>18</v>
      </c>
    </row>
    <row r="158" spans="1:8" ht="17.100000000000001" customHeight="1">
      <c r="A158" s="1003" t="s">
        <v>49</v>
      </c>
      <c r="B158" s="1004"/>
      <c r="C158" s="33">
        <f t="shared" ref="C158:H158" si="12">SUM(C142:C157)</f>
        <v>962</v>
      </c>
      <c r="D158" s="32">
        <f t="shared" si="12"/>
        <v>2327.0189999999998</v>
      </c>
      <c r="E158" s="31">
        <f t="shared" si="12"/>
        <v>3842845.86</v>
      </c>
      <c r="F158" s="31">
        <f t="shared" si="12"/>
        <v>10617944511</v>
      </c>
      <c r="G158" s="31">
        <f t="shared" si="12"/>
        <v>814959657</v>
      </c>
      <c r="H158" s="31">
        <f t="shared" si="12"/>
        <v>7447</v>
      </c>
    </row>
    <row r="159" spans="1:8" ht="17.100000000000001" customHeight="1">
      <c r="A159" s="34"/>
      <c r="B159" s="34"/>
      <c r="C159" s="34"/>
      <c r="D159" s="35"/>
      <c r="E159" s="36"/>
      <c r="F159" s="34"/>
      <c r="G159" s="36"/>
      <c r="H159" s="36"/>
    </row>
    <row r="160" spans="1:8" ht="17.100000000000001" customHeight="1">
      <c r="A160" s="859" t="s">
        <v>30</v>
      </c>
      <c r="B160" s="859"/>
      <c r="C160" s="859"/>
      <c r="D160" s="859"/>
      <c r="E160" s="859"/>
      <c r="F160" s="859"/>
      <c r="G160" s="859"/>
      <c r="H160" s="859"/>
    </row>
    <row r="161" spans="1:8" ht="17.100000000000001" customHeight="1">
      <c r="A161" s="839" t="s">
        <v>2</v>
      </c>
      <c r="B161" s="841" t="s">
        <v>268</v>
      </c>
      <c r="C161" s="731" t="s">
        <v>4</v>
      </c>
      <c r="D161" s="731" t="s">
        <v>5</v>
      </c>
      <c r="E161" s="731" t="s">
        <v>6</v>
      </c>
      <c r="F161" s="731" t="s">
        <v>7</v>
      </c>
      <c r="G161" s="731" t="s">
        <v>8</v>
      </c>
      <c r="H161" s="731" t="s">
        <v>9</v>
      </c>
    </row>
    <row r="162" spans="1:8" ht="17.100000000000001" customHeight="1">
      <c r="A162" s="840"/>
      <c r="B162" s="842"/>
      <c r="C162" s="1" t="s">
        <v>10</v>
      </c>
      <c r="D162" s="1" t="s">
        <v>77</v>
      </c>
      <c r="E162" s="1" t="s">
        <v>78</v>
      </c>
      <c r="F162" s="52" t="s">
        <v>79</v>
      </c>
      <c r="G162" s="52" t="s">
        <v>79</v>
      </c>
      <c r="H162" s="1" t="s">
        <v>12</v>
      </c>
    </row>
    <row r="163" spans="1:8" ht="17.100000000000001" customHeight="1">
      <c r="A163" s="130">
        <v>1</v>
      </c>
      <c r="B163" s="204" t="s">
        <v>241</v>
      </c>
      <c r="C163" s="199">
        <f>Distt.Minor!C65</f>
        <v>2</v>
      </c>
      <c r="D163" s="199">
        <f>Distt.Minor!D65</f>
        <v>340.68</v>
      </c>
      <c r="E163" s="199">
        <f>Distt.Minor!E65</f>
        <v>18900</v>
      </c>
      <c r="F163" s="199">
        <f>Distt.Minor!F65</f>
        <v>11340000</v>
      </c>
      <c r="G163" s="199">
        <f>Distt.Minor!G65</f>
        <v>2811654</v>
      </c>
      <c r="H163" s="199">
        <f>Distt.Minor!H65</f>
        <v>25</v>
      </c>
    </row>
    <row r="164" spans="1:8" ht="17.100000000000001" customHeight="1">
      <c r="A164" s="130">
        <v>2</v>
      </c>
      <c r="B164" s="204" t="s">
        <v>244</v>
      </c>
      <c r="C164" s="115">
        <f>Distt.Minor!C131</f>
        <v>37</v>
      </c>
      <c r="D164" s="115">
        <f>Distt.Minor!D131</f>
        <v>5464.54</v>
      </c>
      <c r="E164" s="115">
        <f>Distt.Minor!E131</f>
        <v>1135570</v>
      </c>
      <c r="F164" s="115">
        <f>Distt.Minor!F131</f>
        <v>567785000</v>
      </c>
      <c r="G164" s="115">
        <f>Distt.Minor!G131</f>
        <v>178721236</v>
      </c>
      <c r="H164" s="115">
        <f>Distt.Minor!H131</f>
        <v>500</v>
      </c>
    </row>
    <row r="165" spans="1:8" ht="17.100000000000001" customHeight="1">
      <c r="A165" s="130">
        <v>3</v>
      </c>
      <c r="B165" s="204" t="s">
        <v>408</v>
      </c>
      <c r="C165" s="130">
        <f>Distt.Minor!C234</f>
        <v>5</v>
      </c>
      <c r="D165" s="130">
        <f>Distt.Minor!D234</f>
        <v>2923.38</v>
      </c>
      <c r="E165" s="130">
        <f>Distt.Minor!E234</f>
        <v>0</v>
      </c>
      <c r="F165" s="130">
        <f>Distt.Minor!F234</f>
        <v>0</v>
      </c>
      <c r="G165" s="130">
        <f>Distt.Minor!G234</f>
        <v>8959224</v>
      </c>
      <c r="H165" s="130">
        <f>Distt.Minor!H234</f>
        <v>0</v>
      </c>
    </row>
    <row r="166" spans="1:8" ht="17.100000000000001" customHeight="1">
      <c r="A166" s="130">
        <v>4</v>
      </c>
      <c r="B166" s="204" t="s">
        <v>252</v>
      </c>
      <c r="C166" s="115">
        <f>Distt.Minor!C246</f>
        <v>3</v>
      </c>
      <c r="D166" s="115">
        <f>Distt.Minor!D246</f>
        <v>922.46699999999998</v>
      </c>
      <c r="E166" s="115">
        <f>Distt.Minor!E246</f>
        <v>173780.49</v>
      </c>
      <c r="F166" s="115">
        <f>Distt.Minor!F246</f>
        <v>130335367.5</v>
      </c>
      <c r="G166" s="115">
        <f>Distt.Minor!G246</f>
        <v>39106000</v>
      </c>
      <c r="H166" s="115">
        <f>Distt.Minor!H246</f>
        <v>80</v>
      </c>
    </row>
    <row r="167" spans="1:8" ht="17.100000000000001" customHeight="1">
      <c r="A167" s="130">
        <v>5</v>
      </c>
      <c r="B167" s="204" t="s">
        <v>253</v>
      </c>
      <c r="C167" s="115">
        <f>Distt.Minor!C289</f>
        <v>1</v>
      </c>
      <c r="D167" s="115">
        <f>Distt.Minor!D289</f>
        <v>178.5</v>
      </c>
      <c r="E167" s="115">
        <f>Distt.Minor!E289</f>
        <v>0</v>
      </c>
      <c r="F167" s="115">
        <f>Distt.Minor!F289</f>
        <v>0</v>
      </c>
      <c r="G167" s="115">
        <f>Distt.Minor!G289</f>
        <v>0</v>
      </c>
      <c r="H167" s="115">
        <f>Distt.Minor!H289</f>
        <v>0</v>
      </c>
    </row>
    <row r="168" spans="1:8" ht="17.100000000000001" customHeight="1">
      <c r="A168" s="130">
        <v>6</v>
      </c>
      <c r="B168" s="204" t="s">
        <v>257</v>
      </c>
      <c r="C168" s="209">
        <f>Distt.Minor!C383</f>
        <v>2</v>
      </c>
      <c r="D168" s="209">
        <f>Distt.Minor!D383</f>
        <v>1993.12</v>
      </c>
      <c r="E168" s="209">
        <f>Distt.Minor!E383</f>
        <v>190675.71</v>
      </c>
      <c r="F168" s="209">
        <f>Distt.Minor!F383</f>
        <v>113452048</v>
      </c>
      <c r="G168" s="209">
        <f>Distt.Minor!G383</f>
        <v>20545000</v>
      </c>
      <c r="H168" s="209">
        <f>Distt.Minor!H383</f>
        <v>1750</v>
      </c>
    </row>
    <row r="169" spans="1:8" ht="17.100000000000001" customHeight="1">
      <c r="A169" s="130">
        <v>7</v>
      </c>
      <c r="B169" s="204" t="s">
        <v>275</v>
      </c>
      <c r="C169" s="202">
        <f>Distt.Minor!C464</f>
        <v>13</v>
      </c>
      <c r="D169" s="202">
        <f>Distt.Minor!D464</f>
        <v>959.75</v>
      </c>
      <c r="E169" s="202">
        <f>Distt.Minor!E464</f>
        <v>297908.21999999997</v>
      </c>
      <c r="F169" s="202">
        <f>Distt.Minor!F464</f>
        <v>156401816</v>
      </c>
      <c r="G169" s="202">
        <f>Distt.Minor!G464</f>
        <v>62519000</v>
      </c>
      <c r="H169" s="202">
        <f>Distt.Minor!H464</f>
        <v>130</v>
      </c>
    </row>
    <row r="170" spans="1:8" ht="17.100000000000001" customHeight="1">
      <c r="A170" s="1003" t="s">
        <v>49</v>
      </c>
      <c r="B170" s="1004"/>
      <c r="C170" s="3">
        <f t="shared" ref="C170:H170" si="13">SUM(C163:C169)</f>
        <v>63</v>
      </c>
      <c r="D170" s="4">
        <f t="shared" si="13"/>
        <v>12782.437000000002</v>
      </c>
      <c r="E170" s="6">
        <f t="shared" si="13"/>
        <v>1816834.42</v>
      </c>
      <c r="F170" s="6">
        <f t="shared" si="13"/>
        <v>979314231.5</v>
      </c>
      <c r="G170" s="6">
        <f t="shared" si="13"/>
        <v>312662114</v>
      </c>
      <c r="H170" s="6">
        <f t="shared" si="13"/>
        <v>2485</v>
      </c>
    </row>
    <row r="171" spans="1:8" ht="17.100000000000001" customHeight="1">
      <c r="A171" s="34"/>
      <c r="B171" s="34"/>
      <c r="C171" s="34"/>
      <c r="D171" s="35"/>
      <c r="E171" s="36"/>
      <c r="F171" s="34"/>
      <c r="G171" s="36"/>
      <c r="H171" s="36"/>
    </row>
    <row r="172" spans="1:8" ht="17.100000000000001" customHeight="1">
      <c r="A172" s="1005" t="s">
        <v>393</v>
      </c>
      <c r="B172" s="1005"/>
      <c r="C172" s="1005"/>
      <c r="D172" s="1005"/>
      <c r="E172" s="1005"/>
      <c r="F172" s="1005"/>
      <c r="G172" s="1005"/>
      <c r="H172" s="1005"/>
    </row>
    <row r="173" spans="1:8" ht="17.100000000000001" customHeight="1">
      <c r="A173" s="839" t="s">
        <v>2</v>
      </c>
      <c r="B173" s="841" t="s">
        <v>76</v>
      </c>
      <c r="C173" s="731" t="s">
        <v>4</v>
      </c>
      <c r="D173" s="731" t="s">
        <v>5</v>
      </c>
      <c r="E173" s="731" t="s">
        <v>6</v>
      </c>
      <c r="F173" s="731" t="s">
        <v>7</v>
      </c>
      <c r="G173" s="731" t="s">
        <v>8</v>
      </c>
      <c r="H173" s="731" t="s">
        <v>9</v>
      </c>
    </row>
    <row r="174" spans="1:8" ht="17.100000000000001" customHeight="1">
      <c r="A174" s="1006"/>
      <c r="B174" s="879"/>
      <c r="C174" s="248" t="s">
        <v>10</v>
      </c>
      <c r="D174" s="248" t="s">
        <v>77</v>
      </c>
      <c r="E174" s="248" t="s">
        <v>78</v>
      </c>
      <c r="F174" s="56" t="s">
        <v>79</v>
      </c>
      <c r="G174" s="56" t="s">
        <v>79</v>
      </c>
      <c r="H174" s="248" t="s">
        <v>12</v>
      </c>
    </row>
    <row r="175" spans="1:8" ht="17.100000000000001" customHeight="1">
      <c r="A175" s="130">
        <v>1</v>
      </c>
      <c r="B175" s="2" t="s">
        <v>394</v>
      </c>
      <c r="C175" s="130">
        <f>Distt.Minor!C385</f>
        <v>2</v>
      </c>
      <c r="D175" s="130">
        <f>Distt.Minor!D385</f>
        <v>8</v>
      </c>
      <c r="E175" s="130">
        <f>Distt.Minor!E385</f>
        <v>1325</v>
      </c>
      <c r="F175" s="130">
        <f>Distt.Minor!F385</f>
        <v>357750</v>
      </c>
      <c r="G175" s="130">
        <f>Distt.Minor!G385</f>
        <v>70000</v>
      </c>
      <c r="H175" s="130">
        <f>Distt.Minor!H385</f>
        <v>30</v>
      </c>
    </row>
    <row r="176" spans="1:8" ht="17.100000000000001" customHeight="1">
      <c r="A176" s="1007" t="s">
        <v>49</v>
      </c>
      <c r="B176" s="1007"/>
      <c r="C176" s="3">
        <f t="shared" ref="C176:H176" si="14">SUM(C175:C175)</f>
        <v>2</v>
      </c>
      <c r="D176" s="4">
        <f t="shared" si="14"/>
        <v>8</v>
      </c>
      <c r="E176" s="6">
        <f t="shared" si="14"/>
        <v>1325</v>
      </c>
      <c r="F176" s="6">
        <f t="shared" si="14"/>
        <v>357750</v>
      </c>
      <c r="G176" s="6">
        <f t="shared" si="14"/>
        <v>70000</v>
      </c>
      <c r="H176" s="3">
        <f t="shared" si="14"/>
        <v>30</v>
      </c>
    </row>
    <row r="177" spans="1:8" ht="17.100000000000001" customHeight="1">
      <c r="A177" s="252"/>
      <c r="B177" s="252"/>
      <c r="C177" s="165"/>
      <c r="D177" s="166"/>
      <c r="E177" s="168"/>
      <c r="F177" s="168"/>
      <c r="G177" s="168"/>
      <c r="H177" s="165"/>
    </row>
    <row r="178" spans="1:8" ht="17.100000000000001" customHeight="1">
      <c r="A178" s="859" t="s">
        <v>31</v>
      </c>
      <c r="B178" s="859"/>
      <c r="C178" s="859"/>
      <c r="D178" s="859"/>
      <c r="E178" s="859"/>
      <c r="F178" s="859"/>
      <c r="G178" s="859"/>
      <c r="H178" s="859"/>
    </row>
    <row r="179" spans="1:8" ht="17.100000000000001" customHeight="1">
      <c r="A179" s="839" t="s">
        <v>2</v>
      </c>
      <c r="B179" s="841" t="s">
        <v>268</v>
      </c>
      <c r="C179" s="731" t="s">
        <v>4</v>
      </c>
      <c r="D179" s="731" t="s">
        <v>5</v>
      </c>
      <c r="E179" s="731" t="s">
        <v>6</v>
      </c>
      <c r="F179" s="731" t="s">
        <v>7</v>
      </c>
      <c r="G179" s="731" t="s">
        <v>8</v>
      </c>
      <c r="H179" s="731" t="s">
        <v>9</v>
      </c>
    </row>
    <row r="180" spans="1:8" ht="17.100000000000001" customHeight="1">
      <c r="A180" s="840"/>
      <c r="B180" s="842"/>
      <c r="C180" s="1" t="s">
        <v>10</v>
      </c>
      <c r="D180" s="1" t="s">
        <v>77</v>
      </c>
      <c r="E180" s="1" t="s">
        <v>78</v>
      </c>
      <c r="F180" s="52" t="s">
        <v>79</v>
      </c>
      <c r="G180" s="52" t="s">
        <v>79</v>
      </c>
      <c r="H180" s="1" t="s">
        <v>12</v>
      </c>
    </row>
    <row r="181" spans="1:8" ht="17.100000000000001" customHeight="1">
      <c r="A181" s="130">
        <v>1</v>
      </c>
      <c r="B181" s="2" t="s">
        <v>253</v>
      </c>
      <c r="C181" s="115">
        <f>Distt.Minor!C290</f>
        <v>1</v>
      </c>
      <c r="D181" s="115">
        <f>Distt.Minor!D290</f>
        <v>24.5</v>
      </c>
      <c r="E181" s="115">
        <f>Distt.Minor!E290</f>
        <v>350</v>
      </c>
      <c r="F181" s="115">
        <f>Distt.Minor!F290</f>
        <v>35000</v>
      </c>
      <c r="G181" s="115">
        <f>Distt.Minor!G290</f>
        <v>24500</v>
      </c>
      <c r="H181" s="115">
        <f>Distt.Minor!H290</f>
        <v>5</v>
      </c>
    </row>
    <row r="182" spans="1:8" ht="17.100000000000001" customHeight="1">
      <c r="A182" s="1003" t="s">
        <v>49</v>
      </c>
      <c r="B182" s="1004"/>
      <c r="C182" s="3">
        <f t="shared" ref="C182:H182" si="15">SUM(C181:C181)</f>
        <v>1</v>
      </c>
      <c r="D182" s="4">
        <f t="shared" si="15"/>
        <v>24.5</v>
      </c>
      <c r="E182" s="6">
        <f t="shared" si="15"/>
        <v>350</v>
      </c>
      <c r="F182" s="6">
        <f t="shared" si="15"/>
        <v>35000</v>
      </c>
      <c r="G182" s="6">
        <f t="shared" si="15"/>
        <v>24500</v>
      </c>
      <c r="H182" s="3">
        <f t="shared" si="15"/>
        <v>5</v>
      </c>
    </row>
    <row r="183" spans="1:8" ht="17.100000000000001" customHeight="1">
      <c r="A183" s="34"/>
      <c r="B183" s="34"/>
      <c r="C183" s="34"/>
      <c r="D183" s="35"/>
      <c r="E183" s="36"/>
      <c r="F183" s="34"/>
      <c r="G183" s="36"/>
      <c r="H183" s="36"/>
    </row>
    <row r="184" spans="1:8" ht="17.100000000000001" customHeight="1">
      <c r="A184" s="878" t="s">
        <v>58</v>
      </c>
      <c r="B184" s="878"/>
      <c r="C184" s="878"/>
      <c r="D184" s="878"/>
      <c r="E184" s="878"/>
      <c r="F184" s="878"/>
      <c r="G184" s="878"/>
      <c r="H184" s="878"/>
    </row>
    <row r="185" spans="1:8" ht="17.100000000000001" customHeight="1">
      <c r="A185" s="839" t="s">
        <v>2</v>
      </c>
      <c r="B185" s="841" t="s">
        <v>268</v>
      </c>
      <c r="C185" s="731" t="s">
        <v>4</v>
      </c>
      <c r="D185" s="731" t="s">
        <v>5</v>
      </c>
      <c r="E185" s="731" t="s">
        <v>6</v>
      </c>
      <c r="F185" s="731" t="s">
        <v>7</v>
      </c>
      <c r="G185" s="731" t="s">
        <v>8</v>
      </c>
      <c r="H185" s="731" t="s">
        <v>9</v>
      </c>
    </row>
    <row r="186" spans="1:8" ht="17.100000000000001" customHeight="1">
      <c r="A186" s="840"/>
      <c r="B186" s="842"/>
      <c r="C186" s="1" t="s">
        <v>10</v>
      </c>
      <c r="D186" s="1" t="s">
        <v>51</v>
      </c>
      <c r="E186" s="1" t="s">
        <v>78</v>
      </c>
      <c r="F186" s="52" t="s">
        <v>79</v>
      </c>
      <c r="G186" s="52" t="s">
        <v>79</v>
      </c>
      <c r="H186" s="1" t="s">
        <v>12</v>
      </c>
    </row>
    <row r="187" spans="1:8" ht="17.100000000000001" customHeight="1">
      <c r="A187" s="130">
        <v>1</v>
      </c>
      <c r="B187" s="602" t="s">
        <v>238</v>
      </c>
      <c r="C187" s="116">
        <f>Distt.Minor!C14</f>
        <v>3</v>
      </c>
      <c r="D187" s="116">
        <f>Distt.Minor!D14</f>
        <v>1801.71</v>
      </c>
      <c r="E187" s="116">
        <f>Distt.Minor!E14</f>
        <v>165981</v>
      </c>
      <c r="F187" s="116">
        <f>Distt.Minor!F14</f>
        <v>82990500</v>
      </c>
      <c r="G187" s="116">
        <f>Distt.Minor!G14</f>
        <v>12877571</v>
      </c>
      <c r="H187" s="116">
        <f>Distt.Minor!H14</f>
        <v>305</v>
      </c>
    </row>
    <row r="188" spans="1:8" ht="17.100000000000001" customHeight="1">
      <c r="A188" s="130">
        <v>2</v>
      </c>
      <c r="B188" s="602" t="s">
        <v>269</v>
      </c>
      <c r="C188" s="62">
        <f>Distt.Minor!C32</f>
        <v>0</v>
      </c>
      <c r="D188" s="62">
        <f>Distt.Minor!D32</f>
        <v>1096.56</v>
      </c>
      <c r="E188" s="62">
        <f>Distt.Minor!E32</f>
        <v>115656</v>
      </c>
      <c r="F188" s="62">
        <f>Distt.Minor!F32</f>
        <v>40479600</v>
      </c>
      <c r="G188" s="62">
        <f>Distt.Minor!G32</f>
        <v>7500000</v>
      </c>
      <c r="H188" s="62">
        <f>Distt.Minor!H32</f>
        <v>445</v>
      </c>
    </row>
    <row r="189" spans="1:8" ht="17.100000000000001" customHeight="1">
      <c r="A189" s="130">
        <v>3</v>
      </c>
      <c r="B189" s="602" t="s">
        <v>240</v>
      </c>
      <c r="C189" s="141">
        <f>Distt.Minor!C47</f>
        <v>0</v>
      </c>
      <c r="D189" s="141">
        <f>Distt.Minor!D47</f>
        <v>0</v>
      </c>
      <c r="E189" s="141">
        <f>Distt.Minor!E47</f>
        <v>0</v>
      </c>
      <c r="F189" s="141">
        <f>Distt.Minor!F47</f>
        <v>0</v>
      </c>
      <c r="G189" s="141">
        <f>Distt.Minor!G47</f>
        <v>0</v>
      </c>
      <c r="H189" s="141">
        <f>Distt.Minor!H47</f>
        <v>0</v>
      </c>
    </row>
    <row r="190" spans="1:8" ht="17.100000000000001" customHeight="1">
      <c r="A190" s="130">
        <v>4</v>
      </c>
      <c r="B190" s="602" t="s">
        <v>279</v>
      </c>
      <c r="C190" s="218">
        <f>Distt.Minor!C76</f>
        <v>1</v>
      </c>
      <c r="D190" s="218">
        <f>Distt.Minor!D76</f>
        <v>159.27000000000001</v>
      </c>
      <c r="E190" s="218">
        <f>Distt.Minor!E76</f>
        <v>99000</v>
      </c>
      <c r="F190" s="218">
        <f>Distt.Minor!F76</f>
        <v>39600000</v>
      </c>
      <c r="G190" s="218">
        <f>Distt.Minor!G76</f>
        <v>2970000</v>
      </c>
      <c r="H190" s="218">
        <f>Distt.Minor!H76</f>
        <v>100</v>
      </c>
    </row>
    <row r="191" spans="1:8" ht="17.100000000000001" customHeight="1">
      <c r="A191" s="130">
        <v>5</v>
      </c>
      <c r="B191" s="602" t="s">
        <v>241</v>
      </c>
      <c r="C191" s="141">
        <f>Distt.Minor!C63</f>
        <v>5</v>
      </c>
      <c r="D191" s="716">
        <f>Distt.Minor!D63</f>
        <v>27299.800899999998</v>
      </c>
      <c r="E191" s="141">
        <f>Distt.Minor!E63</f>
        <v>4047413</v>
      </c>
      <c r="F191" s="141">
        <f>Distt.Minor!F63</f>
        <v>1211534550</v>
      </c>
      <c r="G191" s="141">
        <f>Distt.Minor!G63</f>
        <v>326118762</v>
      </c>
      <c r="H191" s="141">
        <f>Distt.Minor!H63</f>
        <v>450</v>
      </c>
    </row>
    <row r="192" spans="1:8" ht="17.100000000000001" customHeight="1">
      <c r="A192" s="130">
        <v>7</v>
      </c>
      <c r="B192" s="602" t="s">
        <v>243</v>
      </c>
      <c r="C192" s="116">
        <f>Distt.Minor!C107</f>
        <v>6</v>
      </c>
      <c r="D192" s="116">
        <f>Distt.Minor!D107</f>
        <v>7652.3700000000008</v>
      </c>
      <c r="E192" s="116">
        <f>Distt.Minor!E107</f>
        <v>5082331</v>
      </c>
      <c r="F192" s="116">
        <f>Distt.Minor!F107</f>
        <v>1703373650</v>
      </c>
      <c r="G192" s="116">
        <f>Distt.Minor!G107</f>
        <v>289649737</v>
      </c>
      <c r="H192" s="116">
        <f>Distt.Minor!H107</f>
        <v>3000</v>
      </c>
    </row>
    <row r="193" spans="1:8" ht="17.100000000000001" customHeight="1">
      <c r="A193" s="130">
        <v>8</v>
      </c>
      <c r="B193" s="602" t="s">
        <v>244</v>
      </c>
      <c r="C193" s="116">
        <f>Distt.Minor!C125</f>
        <v>64</v>
      </c>
      <c r="D193" s="116">
        <f>Distt.Minor!D125</f>
        <v>197.15</v>
      </c>
      <c r="E193" s="116">
        <f>Distt.Minor!E125</f>
        <v>7313719</v>
      </c>
      <c r="F193" s="116">
        <f>Distt.Minor!F125</f>
        <v>731371900</v>
      </c>
      <c r="G193" s="116">
        <f>Distt.Minor!G125</f>
        <v>303031898</v>
      </c>
      <c r="H193" s="116">
        <f>Distt.Minor!H125</f>
        <v>800</v>
      </c>
    </row>
    <row r="194" spans="1:8" ht="17.100000000000001" customHeight="1">
      <c r="A194" s="130">
        <v>9</v>
      </c>
      <c r="B194" s="602" t="s">
        <v>245</v>
      </c>
      <c r="C194" s="141">
        <f>Distt.Minor!C145</f>
        <v>1</v>
      </c>
      <c r="D194" s="141">
        <f>Distt.Minor!D145</f>
        <v>28.28</v>
      </c>
      <c r="E194" s="141">
        <f>Distt.Minor!E145</f>
        <v>873937</v>
      </c>
      <c r="F194" s="141">
        <f>Distt.Minor!F145</f>
        <v>357316900</v>
      </c>
      <c r="G194" s="141">
        <f>Distt.Minor!G145</f>
        <v>3629950</v>
      </c>
      <c r="H194" s="141">
        <f>Distt.Minor!H145</f>
        <v>250</v>
      </c>
    </row>
    <row r="195" spans="1:8" ht="17.100000000000001" customHeight="1">
      <c r="A195" s="130">
        <v>10</v>
      </c>
      <c r="B195" s="602" t="s">
        <v>246</v>
      </c>
      <c r="C195" s="116">
        <f>Distt.Minor!C157</f>
        <v>0</v>
      </c>
      <c r="D195" s="116">
        <f>Distt.Minor!D157</f>
        <v>0</v>
      </c>
      <c r="E195" s="116">
        <f>Distt.Minor!E157</f>
        <v>140510</v>
      </c>
      <c r="F195" s="116">
        <f>Distt.Minor!F157</f>
        <v>23736400</v>
      </c>
      <c r="G195" s="116">
        <f>Distt.Minor!G157</f>
        <v>19417315</v>
      </c>
      <c r="H195" s="116">
        <f>Distt.Minor!H157</f>
        <v>0</v>
      </c>
    </row>
    <row r="196" spans="1:8" ht="17.100000000000001" customHeight="1">
      <c r="A196" s="130">
        <v>11</v>
      </c>
      <c r="B196" s="602" t="s">
        <v>247</v>
      </c>
      <c r="C196" s="115">
        <f>Distt.Minor!C196</f>
        <v>0</v>
      </c>
      <c r="D196" s="115">
        <f>Distt.Minor!D196</f>
        <v>0</v>
      </c>
      <c r="E196" s="115">
        <f>Distt.Minor!E196</f>
        <v>0</v>
      </c>
      <c r="F196" s="115">
        <f>Distt.Minor!F196</f>
        <v>0</v>
      </c>
      <c r="G196" s="115">
        <f>Distt.Minor!G196</f>
        <v>0</v>
      </c>
      <c r="H196" s="115">
        <f>Distt.Minor!H196</f>
        <v>0</v>
      </c>
    </row>
    <row r="197" spans="1:8" ht="17.100000000000001" customHeight="1">
      <c r="A197" s="130">
        <v>12</v>
      </c>
      <c r="B197" s="602" t="s">
        <v>282</v>
      </c>
      <c r="C197" s="141">
        <f>Distt.Minor!C210</f>
        <v>0</v>
      </c>
      <c r="D197" s="141">
        <f>Distt.Minor!D210</f>
        <v>0</v>
      </c>
      <c r="E197" s="141">
        <f>Distt.Minor!E210</f>
        <v>0</v>
      </c>
      <c r="F197" s="141">
        <f>Distt.Minor!F210</f>
        <v>0</v>
      </c>
      <c r="G197" s="141">
        <f>Distt.Minor!G210</f>
        <v>1718149</v>
      </c>
      <c r="H197" s="141">
        <f>Distt.Minor!H210</f>
        <v>0</v>
      </c>
    </row>
    <row r="198" spans="1:8" ht="17.100000000000001" customHeight="1">
      <c r="A198" s="130">
        <v>14</v>
      </c>
      <c r="B198" s="602" t="s">
        <v>250</v>
      </c>
      <c r="C198" s="116">
        <f>Distt.Minor!C269</f>
        <v>0</v>
      </c>
      <c r="D198" s="116">
        <f>Distt.Minor!D269</f>
        <v>0</v>
      </c>
      <c r="E198" s="116">
        <f>Distt.Minor!E269</f>
        <v>188995</v>
      </c>
      <c r="F198" s="116">
        <f>Distt.Minor!F269</f>
        <v>22679400</v>
      </c>
      <c r="G198" s="116">
        <f>Distt.Minor!G269</f>
        <v>26066000</v>
      </c>
      <c r="H198" s="116">
        <f>Distt.Minor!H269</f>
        <v>700</v>
      </c>
    </row>
    <row r="199" spans="1:8" ht="17.100000000000001" customHeight="1">
      <c r="A199" s="130">
        <v>15</v>
      </c>
      <c r="B199" s="602" t="s">
        <v>270</v>
      </c>
      <c r="C199" s="116">
        <f>Distt.Minor!C252</f>
        <v>2</v>
      </c>
      <c r="D199" s="116">
        <f>Distt.Minor!D252</f>
        <v>72</v>
      </c>
      <c r="E199" s="116">
        <f>Distt.Minor!E252</f>
        <v>90213</v>
      </c>
      <c r="F199" s="116">
        <f>Distt.Minor!F252</f>
        <v>13531950</v>
      </c>
      <c r="G199" s="116">
        <f>Distt.Minor!G252</f>
        <v>2022000</v>
      </c>
      <c r="H199" s="116">
        <f>Distt.Minor!H252</f>
        <v>60</v>
      </c>
    </row>
    <row r="200" spans="1:8" ht="17.100000000000001" customHeight="1">
      <c r="A200" s="130">
        <v>16</v>
      </c>
      <c r="B200" s="602" t="s">
        <v>253</v>
      </c>
      <c r="C200" s="141">
        <f>Distt.Minor!C287</f>
        <v>6</v>
      </c>
      <c r="D200" s="141">
        <f>Distt.Minor!D287</f>
        <v>23625.97</v>
      </c>
      <c r="E200" s="141">
        <f>Distt.Minor!E287</f>
        <v>4068333</v>
      </c>
      <c r="F200" s="141">
        <f>Distt.Minor!F287</f>
        <v>1017083250</v>
      </c>
      <c r="G200" s="141">
        <f>Distt.Minor!G287</f>
        <v>84197599</v>
      </c>
      <c r="H200" s="141">
        <f>Distt.Minor!H287</f>
        <v>400</v>
      </c>
    </row>
    <row r="201" spans="1:8" ht="17.100000000000001" customHeight="1">
      <c r="A201" s="130">
        <v>17</v>
      </c>
      <c r="B201" s="602" t="s">
        <v>283</v>
      </c>
      <c r="C201" s="230">
        <f>Distt.Minor!C304</f>
        <v>2</v>
      </c>
      <c r="D201" s="230">
        <f>Distt.Minor!D304</f>
        <v>2874.9</v>
      </c>
      <c r="E201" s="230">
        <f>Distt.Minor!E304</f>
        <v>690369</v>
      </c>
      <c r="F201" s="230">
        <f>Distt.Minor!F304</f>
        <v>172592250</v>
      </c>
      <c r="G201" s="230">
        <f>Distt.Minor!G304</f>
        <v>20116000</v>
      </c>
      <c r="H201" s="230">
        <f>Distt.Minor!H304</f>
        <v>504</v>
      </c>
    </row>
    <row r="202" spans="1:8" ht="17.100000000000001" customHeight="1">
      <c r="A202" s="130">
        <v>18</v>
      </c>
      <c r="B202" s="602" t="s">
        <v>254</v>
      </c>
      <c r="C202" s="201">
        <f>Distt.Minor!C319</f>
        <v>0</v>
      </c>
      <c r="D202" s="201">
        <f>Distt.Minor!D319</f>
        <v>0</v>
      </c>
      <c r="E202" s="201">
        <f>Distt.Minor!E319</f>
        <v>6979034</v>
      </c>
      <c r="F202" s="201">
        <f>Distt.Minor!F319</f>
        <v>837484080</v>
      </c>
      <c r="G202" s="201">
        <f>Distt.Minor!G319</f>
        <v>209371000</v>
      </c>
      <c r="H202" s="201">
        <f>Distt.Minor!H319</f>
        <v>1440</v>
      </c>
    </row>
    <row r="203" spans="1:8" ht="17.100000000000001" customHeight="1">
      <c r="A203" s="130">
        <v>19</v>
      </c>
      <c r="B203" s="602" t="s">
        <v>255</v>
      </c>
      <c r="C203" s="115">
        <f>Distt.Minor!C341</f>
        <v>4</v>
      </c>
      <c r="D203" s="115">
        <f>Distt.Minor!D341</f>
        <v>7297.96</v>
      </c>
      <c r="E203" s="115">
        <f>Distt.Minor!E341</f>
        <v>1565759</v>
      </c>
      <c r="F203" s="115">
        <f>Distt.Minor!F341</f>
        <v>99642180</v>
      </c>
      <c r="G203" s="115">
        <f>Distt.Minor!G341</f>
        <v>124171710</v>
      </c>
      <c r="H203" s="115">
        <f>Distt.Minor!H341</f>
        <v>2670</v>
      </c>
    </row>
    <row r="204" spans="1:8" ht="17.100000000000001" customHeight="1">
      <c r="A204" s="130">
        <v>20</v>
      </c>
      <c r="B204" s="602" t="s">
        <v>271</v>
      </c>
      <c r="C204" s="116">
        <f>Distt.Minor!C354</f>
        <v>0</v>
      </c>
      <c r="D204" s="116">
        <f>Distt.Minor!D354</f>
        <v>0</v>
      </c>
      <c r="E204" s="116">
        <f>Distt.Minor!E354</f>
        <v>0</v>
      </c>
      <c r="F204" s="116">
        <f>Distt.Minor!F354</f>
        <v>0</v>
      </c>
      <c r="G204" s="116">
        <f>Distt.Minor!G354</f>
        <v>7831000</v>
      </c>
      <c r="H204" s="116">
        <f>Distt.Minor!H354</f>
        <v>0</v>
      </c>
    </row>
    <row r="205" spans="1:8" ht="17.100000000000001" customHeight="1">
      <c r="A205" s="130">
        <v>21</v>
      </c>
      <c r="B205" s="602" t="s">
        <v>272</v>
      </c>
      <c r="C205" s="116">
        <f>Distt.Minor!C370</f>
        <v>0</v>
      </c>
      <c r="D205" s="116">
        <f>Distt.Minor!D370</f>
        <v>0</v>
      </c>
      <c r="E205" s="116">
        <f>Distt.Minor!E370</f>
        <v>996933</v>
      </c>
      <c r="F205" s="116">
        <f>Distt.Minor!F370</f>
        <v>418711860</v>
      </c>
      <c r="G205" s="116">
        <f>Distt.Minor!G370</f>
        <v>1390000</v>
      </c>
      <c r="H205" s="116">
        <f>Distt.Minor!H370</f>
        <v>40</v>
      </c>
    </row>
    <row r="206" spans="1:8" ht="17.100000000000001" customHeight="1">
      <c r="A206" s="130">
        <v>22</v>
      </c>
      <c r="B206" s="602" t="s">
        <v>257</v>
      </c>
      <c r="C206" s="116">
        <f>Distt.Minor!C384</f>
        <v>1</v>
      </c>
      <c r="D206" s="116">
        <f>Distt.Minor!D384</f>
        <v>3.9847000000000001</v>
      </c>
      <c r="E206" s="116">
        <f>Distt.Minor!E384</f>
        <v>945702</v>
      </c>
      <c r="F206" s="116">
        <f>Distt.Minor!F384</f>
        <v>94645650</v>
      </c>
      <c r="G206" s="116">
        <f>Distt.Minor!G384</f>
        <v>69307000</v>
      </c>
      <c r="H206" s="116">
        <f>Distt.Minor!H384</f>
        <v>895</v>
      </c>
    </row>
    <row r="207" spans="1:8" ht="17.100000000000001" customHeight="1">
      <c r="A207" s="130">
        <v>23</v>
      </c>
      <c r="B207" s="602" t="s">
        <v>258</v>
      </c>
      <c r="C207" s="116">
        <f>Distt.Minor!C401</f>
        <v>6</v>
      </c>
      <c r="D207" s="116">
        <f>Distt.Minor!D401</f>
        <v>21161</v>
      </c>
      <c r="E207" s="116">
        <f>Distt.Minor!E401</f>
        <v>9642966</v>
      </c>
      <c r="F207" s="116">
        <f>Distt.Minor!F401</f>
        <v>1037957500</v>
      </c>
      <c r="G207" s="116">
        <f>Distt.Minor!G401</f>
        <v>136049000</v>
      </c>
      <c r="H207" s="116">
        <f>Distt.Minor!H401</f>
        <v>930</v>
      </c>
    </row>
    <row r="208" spans="1:8" ht="17.100000000000001" customHeight="1">
      <c r="A208" s="130">
        <v>24</v>
      </c>
      <c r="B208" s="602" t="s">
        <v>259</v>
      </c>
      <c r="C208" s="141">
        <f>Distt.Minor!C417</f>
        <v>0</v>
      </c>
      <c r="D208" s="141">
        <f>Distt.Minor!D417</f>
        <v>0</v>
      </c>
      <c r="E208" s="141">
        <f>Distt.Minor!E417</f>
        <v>0</v>
      </c>
      <c r="F208" s="141">
        <f>Distt.Minor!F417</f>
        <v>0</v>
      </c>
      <c r="G208" s="141">
        <f>Distt.Minor!G417</f>
        <v>0</v>
      </c>
      <c r="H208" s="141">
        <f>Distt.Minor!H417</f>
        <v>0</v>
      </c>
    </row>
    <row r="209" spans="1:8" ht="17.100000000000001" customHeight="1">
      <c r="A209" s="130">
        <v>25</v>
      </c>
      <c r="B209" s="200" t="s">
        <v>273</v>
      </c>
      <c r="C209" s="141">
        <f>Distt.Minor!C437</f>
        <v>3</v>
      </c>
      <c r="D209" s="141">
        <f>Distt.Minor!D437</f>
        <v>1639.1888000000001</v>
      </c>
      <c r="E209" s="141">
        <f>Distt.Minor!E437</f>
        <v>897800</v>
      </c>
      <c r="F209" s="141">
        <f>Distt.Minor!F437</f>
        <v>374990000</v>
      </c>
      <c r="G209" s="141">
        <f>Distt.Minor!G437</f>
        <v>26962000</v>
      </c>
      <c r="H209" s="141">
        <f>Distt.Minor!H437</f>
        <v>4061</v>
      </c>
    </row>
    <row r="210" spans="1:8" ht="17.100000000000001" customHeight="1">
      <c r="A210" s="130">
        <v>26</v>
      </c>
      <c r="B210" s="603" t="s">
        <v>274</v>
      </c>
      <c r="C210" s="219">
        <f>Distt.Minor!C452</f>
        <v>4</v>
      </c>
      <c r="D210" s="219">
        <f>Distt.Minor!D452</f>
        <v>3164.34</v>
      </c>
      <c r="E210" s="219">
        <f>Distt.Minor!E452</f>
        <v>2863889</v>
      </c>
      <c r="F210" s="219">
        <f>Distt.Minor!F452</f>
        <v>859166700</v>
      </c>
      <c r="G210" s="219">
        <f>Distt.Minor!G452</f>
        <v>167895000</v>
      </c>
      <c r="H210" s="219">
        <f>Distt.Minor!H452</f>
        <v>1000</v>
      </c>
    </row>
    <row r="211" spans="1:8" ht="17.100000000000001" customHeight="1">
      <c r="A211" s="130">
        <v>28</v>
      </c>
      <c r="B211" s="602" t="s">
        <v>262</v>
      </c>
      <c r="C211" s="141">
        <f>Distt.Minor!C476</f>
        <v>0</v>
      </c>
      <c r="D211" s="141">
        <f>Distt.Minor!D476</f>
        <v>0</v>
      </c>
      <c r="E211" s="141">
        <f>Distt.Minor!E476</f>
        <v>609758</v>
      </c>
      <c r="F211" s="141">
        <f>Distt.Minor!F476</f>
        <v>18292740</v>
      </c>
      <c r="G211" s="141">
        <f>Distt.Minor!G476</f>
        <v>35712000</v>
      </c>
      <c r="H211" s="141">
        <f>Distt.Minor!H476</f>
        <v>1600</v>
      </c>
    </row>
    <row r="212" spans="1:8" ht="17.100000000000001" customHeight="1">
      <c r="A212" s="130">
        <v>29</v>
      </c>
      <c r="B212" s="602" t="s">
        <v>263</v>
      </c>
      <c r="C212" s="218">
        <f>Distt.Minor!C499</f>
        <v>0</v>
      </c>
      <c r="D212" s="218">
        <f>Distt.Minor!D499</f>
        <v>0</v>
      </c>
      <c r="E212" s="218">
        <f>Distt.Minor!E499</f>
        <v>691267</v>
      </c>
      <c r="F212" s="218">
        <f>Distt.Minor!F499</f>
        <v>152078740</v>
      </c>
      <c r="G212" s="218">
        <f>Distt.Minor!G499</f>
        <v>51052000</v>
      </c>
      <c r="H212" s="218">
        <f>Distt.Minor!H499</f>
        <v>600</v>
      </c>
    </row>
    <row r="213" spans="1:8" ht="17.100000000000001" customHeight="1">
      <c r="A213" s="130">
        <v>30</v>
      </c>
      <c r="B213" s="602" t="s">
        <v>276</v>
      </c>
      <c r="C213" s="141">
        <f>Distt.Minor!C513</f>
        <v>0</v>
      </c>
      <c r="D213" s="141">
        <f>Distt.Minor!D513</f>
        <v>0</v>
      </c>
      <c r="E213" s="141">
        <f>Distt.Minor!E513</f>
        <v>8771055</v>
      </c>
      <c r="F213" s="141">
        <f>Distt.Minor!F513</f>
        <v>438552750</v>
      </c>
      <c r="G213" s="141">
        <f>Distt.Minor!G513</f>
        <v>429336000</v>
      </c>
      <c r="H213" s="141">
        <f>Distt.Minor!H513</f>
        <v>1350</v>
      </c>
    </row>
    <row r="214" spans="1:8" ht="17.100000000000001" customHeight="1">
      <c r="A214" s="130">
        <v>31</v>
      </c>
      <c r="B214" s="602" t="s">
        <v>265</v>
      </c>
      <c r="C214" s="144">
        <f>Distt.Minor!C532</f>
        <v>0</v>
      </c>
      <c r="D214" s="144">
        <f>Distt.Minor!D532</f>
        <v>0</v>
      </c>
      <c r="E214" s="144">
        <f>Distt.Minor!E532</f>
        <v>0</v>
      </c>
      <c r="F214" s="144">
        <f>Distt.Minor!F532</f>
        <v>0</v>
      </c>
      <c r="G214" s="144">
        <f>Distt.Minor!G532</f>
        <v>1030389</v>
      </c>
      <c r="H214" s="144">
        <f>Distt.Minor!H532</f>
        <v>0</v>
      </c>
    </row>
    <row r="215" spans="1:8" ht="17.100000000000001" customHeight="1">
      <c r="A215" s="33"/>
      <c r="B215" s="33" t="s">
        <v>49</v>
      </c>
      <c r="C215" s="33">
        <f t="shared" ref="C215:H215" si="16">SUM(C187:C214)</f>
        <v>108</v>
      </c>
      <c r="D215" s="32">
        <f t="shared" si="16"/>
        <v>98074.484400000001</v>
      </c>
      <c r="E215" s="31">
        <f t="shared" si="16"/>
        <v>56840620</v>
      </c>
      <c r="F215" s="33">
        <f t="shared" si="16"/>
        <v>9747812550</v>
      </c>
      <c r="G215" s="33">
        <f t="shared" si="16"/>
        <v>2359422080</v>
      </c>
      <c r="H215" s="31">
        <f t="shared" si="16"/>
        <v>21600</v>
      </c>
    </row>
    <row r="216" spans="1:8" ht="17.100000000000001" customHeight="1">
      <c r="A216" s="38"/>
      <c r="B216" s="38"/>
      <c r="C216" s="34"/>
      <c r="D216" s="35"/>
      <c r="E216" s="36"/>
      <c r="F216" s="34"/>
      <c r="G216" s="36"/>
      <c r="H216" s="36"/>
    </row>
    <row r="217" spans="1:8" ht="17.100000000000001" customHeight="1">
      <c r="A217" s="38"/>
      <c r="B217" s="38"/>
      <c r="C217" s="34"/>
      <c r="D217" s="35"/>
      <c r="E217" s="36"/>
      <c r="F217" s="34"/>
      <c r="G217" s="36"/>
      <c r="H217" s="36"/>
    </row>
    <row r="218" spans="1:8" ht="17.100000000000001" customHeight="1">
      <c r="A218" s="878" t="s">
        <v>59</v>
      </c>
      <c r="B218" s="878"/>
      <c r="C218" s="878"/>
      <c r="D218" s="878"/>
      <c r="E218" s="878"/>
      <c r="F218" s="878"/>
      <c r="G218" s="878"/>
      <c r="H218" s="878"/>
    </row>
    <row r="219" spans="1:8" ht="17.100000000000001" customHeight="1">
      <c r="A219" s="839" t="s">
        <v>2</v>
      </c>
      <c r="B219" s="841" t="s">
        <v>268</v>
      </c>
      <c r="C219" s="731" t="s">
        <v>4</v>
      </c>
      <c r="D219" s="731" t="s">
        <v>5</v>
      </c>
      <c r="E219" s="731" t="s">
        <v>6</v>
      </c>
      <c r="F219" s="731" t="s">
        <v>7</v>
      </c>
      <c r="G219" s="731" t="s">
        <v>8</v>
      </c>
      <c r="H219" s="731" t="s">
        <v>9</v>
      </c>
    </row>
    <row r="220" spans="1:8" ht="17.100000000000001" customHeight="1">
      <c r="A220" s="840"/>
      <c r="B220" s="842"/>
      <c r="C220" s="1" t="s">
        <v>10</v>
      </c>
      <c r="D220" s="1" t="s">
        <v>51</v>
      </c>
      <c r="E220" s="1" t="s">
        <v>78</v>
      </c>
      <c r="F220" s="52" t="s">
        <v>79</v>
      </c>
      <c r="G220" s="52" t="s">
        <v>79</v>
      </c>
      <c r="H220" s="1" t="s">
        <v>12</v>
      </c>
    </row>
    <row r="221" spans="1:8" ht="17.100000000000001" customHeight="1">
      <c r="A221" s="130">
        <v>1</v>
      </c>
      <c r="B221" s="200" t="s">
        <v>240</v>
      </c>
      <c r="C221" s="141">
        <f>Distt.Minor!C45</f>
        <v>3</v>
      </c>
      <c r="D221" s="141">
        <f>Distt.Minor!D45</f>
        <v>4.8600000000000003</v>
      </c>
      <c r="E221" s="141">
        <f>Distt.Minor!E45</f>
        <v>0</v>
      </c>
      <c r="F221" s="141">
        <f>Distt.Minor!F45</f>
        <v>0</v>
      </c>
      <c r="G221" s="141">
        <f>Distt.Minor!G45</f>
        <v>708000</v>
      </c>
      <c r="H221" s="141">
        <f>Distt.Minor!H45</f>
        <v>50</v>
      </c>
    </row>
    <row r="222" spans="1:8" ht="17.100000000000001" customHeight="1">
      <c r="A222" s="130">
        <v>2</v>
      </c>
      <c r="B222" s="200" t="s">
        <v>243</v>
      </c>
      <c r="C222" s="141">
        <f>Distt.Minor!C103</f>
        <v>5</v>
      </c>
      <c r="D222" s="141">
        <f>Distt.Minor!D103</f>
        <v>4.5599999999999996</v>
      </c>
      <c r="E222" s="141">
        <f>Distt.Minor!E103</f>
        <v>4000</v>
      </c>
      <c r="F222" s="141">
        <f>Distt.Minor!F103</f>
        <v>1400000</v>
      </c>
      <c r="G222" s="141">
        <f>Distt.Minor!G103</f>
        <v>720710</v>
      </c>
      <c r="H222" s="141">
        <f>Distt.Minor!H103</f>
        <v>20</v>
      </c>
    </row>
    <row r="223" spans="1:8" ht="17.100000000000001" customHeight="1">
      <c r="A223" s="130">
        <v>3</v>
      </c>
      <c r="B223" s="200" t="s">
        <v>244</v>
      </c>
      <c r="C223" s="116">
        <f>Distt.Minor!C127</f>
        <v>12</v>
      </c>
      <c r="D223" s="116">
        <f>Distt.Minor!D127</f>
        <v>50.29</v>
      </c>
      <c r="E223" s="116">
        <f>Distt.Minor!E127</f>
        <v>25455</v>
      </c>
      <c r="F223" s="116">
        <f>Distt.Minor!F127</f>
        <v>6363750</v>
      </c>
      <c r="G223" s="116">
        <f>Distt.Minor!G127</f>
        <v>1925267</v>
      </c>
      <c r="H223" s="116">
        <f>Distt.Minor!H127</f>
        <v>25</v>
      </c>
    </row>
    <row r="224" spans="1:8" ht="17.100000000000001" customHeight="1">
      <c r="A224" s="130">
        <v>4</v>
      </c>
      <c r="B224" s="200" t="s">
        <v>280</v>
      </c>
      <c r="C224" s="202">
        <f>Distt.Minor!C144</f>
        <v>16</v>
      </c>
      <c r="D224" s="202">
        <f>Distt.Minor!D144</f>
        <v>37.013400000000004</v>
      </c>
      <c r="E224" s="202">
        <f>Distt.Minor!E144</f>
        <v>213730</v>
      </c>
      <c r="F224" s="202">
        <f>Distt.Minor!F144</f>
        <v>32059500</v>
      </c>
      <c r="G224" s="202">
        <f>Distt.Minor!G144</f>
        <v>28117150</v>
      </c>
      <c r="H224" s="202">
        <f>Distt.Minor!H144</f>
        <v>120</v>
      </c>
    </row>
    <row r="225" spans="1:8" ht="17.100000000000001" customHeight="1">
      <c r="A225" s="130">
        <v>5</v>
      </c>
      <c r="B225" s="200" t="s">
        <v>246</v>
      </c>
      <c r="C225" s="202">
        <f>Distt.Minor!C155</f>
        <v>18</v>
      </c>
      <c r="D225" s="202">
        <f>Distt.Minor!D155</f>
        <v>149.04999999999998</v>
      </c>
      <c r="E225" s="202">
        <f>Distt.Minor!E155</f>
        <v>0</v>
      </c>
      <c r="F225" s="202">
        <f>Distt.Minor!F155</f>
        <v>0</v>
      </c>
      <c r="G225" s="202">
        <f>Distt.Minor!G155</f>
        <v>1080153</v>
      </c>
      <c r="H225" s="202">
        <f>Distt.Minor!H155</f>
        <v>3</v>
      </c>
    </row>
    <row r="226" spans="1:8" ht="17.100000000000001" customHeight="1">
      <c r="A226" s="130">
        <v>6</v>
      </c>
      <c r="B226" s="200" t="s">
        <v>250</v>
      </c>
      <c r="C226" s="141">
        <f>Distt.Minor!C265</f>
        <v>11</v>
      </c>
      <c r="D226" s="141">
        <f>Distt.Minor!D265</f>
        <v>400.69929999999999</v>
      </c>
      <c r="E226" s="141">
        <f>Distt.Minor!E265</f>
        <v>168761.11</v>
      </c>
      <c r="F226" s="141">
        <f>Distt.Minor!F265</f>
        <v>26776666.5</v>
      </c>
      <c r="G226" s="141">
        <f>Distt.Minor!G265</f>
        <v>15673000</v>
      </c>
      <c r="H226" s="141">
        <f>Distt.Minor!H265</f>
        <v>45</v>
      </c>
    </row>
    <row r="227" spans="1:8" ht="17.100000000000001" customHeight="1">
      <c r="A227" s="130">
        <v>7</v>
      </c>
      <c r="B227" s="200" t="s">
        <v>283</v>
      </c>
      <c r="C227" s="201">
        <f>Distt.Minor!C303</f>
        <v>1</v>
      </c>
      <c r="D227" s="201">
        <f>Distt.Minor!D303</f>
        <v>1</v>
      </c>
      <c r="E227" s="201">
        <f>Distt.Minor!E303</f>
        <v>0</v>
      </c>
      <c r="F227" s="201">
        <f>Distt.Minor!F303</f>
        <v>0</v>
      </c>
      <c r="G227" s="201">
        <f>Distt.Minor!G303</f>
        <v>48000</v>
      </c>
      <c r="H227" s="201">
        <f>Distt.Minor!H303</f>
        <v>0</v>
      </c>
    </row>
    <row r="228" spans="1:8" ht="17.100000000000001" customHeight="1">
      <c r="A228" s="130">
        <v>8</v>
      </c>
      <c r="B228" s="200" t="s">
        <v>413</v>
      </c>
      <c r="C228" s="115">
        <f>Distt.Minor!C314</f>
        <v>1</v>
      </c>
      <c r="D228" s="115">
        <f>Distt.Minor!D314</f>
        <v>4.83</v>
      </c>
      <c r="E228" s="115">
        <f>Distt.Minor!E314</f>
        <v>9920</v>
      </c>
      <c r="F228" s="115">
        <f>Distt.Minor!F314</f>
        <v>3472000</v>
      </c>
      <c r="G228" s="115">
        <f>Distt.Minor!G314</f>
        <v>1359000</v>
      </c>
      <c r="H228" s="115">
        <f>Distt.Minor!H314</f>
        <v>8</v>
      </c>
    </row>
    <row r="229" spans="1:8" ht="17.100000000000001" customHeight="1">
      <c r="A229" s="130">
        <v>9</v>
      </c>
      <c r="B229" s="200" t="s">
        <v>255</v>
      </c>
      <c r="C229" s="116">
        <f>Distt.Minor!C333</f>
        <v>85</v>
      </c>
      <c r="D229" s="116">
        <f>Distt.Minor!D333</f>
        <v>1211.19</v>
      </c>
      <c r="E229" s="116">
        <f>Distt.Minor!E333</f>
        <v>1966850</v>
      </c>
      <c r="F229" s="116">
        <f>Distt.Minor!F333</f>
        <v>196685000</v>
      </c>
      <c r="G229" s="116">
        <f>Distt.Minor!G333</f>
        <v>193838000</v>
      </c>
      <c r="H229" s="116">
        <f>Distt.Minor!H333</f>
        <v>650</v>
      </c>
    </row>
    <row r="230" spans="1:8" ht="17.100000000000001" customHeight="1">
      <c r="A230" s="130">
        <v>10</v>
      </c>
      <c r="B230" s="200" t="s">
        <v>257</v>
      </c>
      <c r="C230" s="116">
        <f>Distt.Minor!C378</f>
        <v>185</v>
      </c>
      <c r="D230" s="116">
        <f>Distt.Minor!D378</f>
        <v>6414.9759999999997</v>
      </c>
      <c r="E230" s="116">
        <f>Distt.Minor!E378</f>
        <v>4749856</v>
      </c>
      <c r="F230" s="116">
        <f>Distt.Minor!F378</f>
        <v>1155051460</v>
      </c>
      <c r="G230" s="116">
        <f>Distt.Minor!G378</f>
        <v>585843000</v>
      </c>
      <c r="H230" s="116">
        <f>Distt.Minor!H378</f>
        <v>5417</v>
      </c>
    </row>
    <row r="231" spans="1:8" ht="17.100000000000001" customHeight="1">
      <c r="A231" s="130">
        <v>11</v>
      </c>
      <c r="B231" s="204" t="s">
        <v>259</v>
      </c>
      <c r="C231" s="141">
        <f>Distt.Minor!C414</f>
        <v>9</v>
      </c>
      <c r="D231" s="141">
        <f>Distt.Minor!D414</f>
        <v>10.27</v>
      </c>
      <c r="E231" s="141">
        <f>Distt.Minor!E414</f>
        <v>11240</v>
      </c>
      <c r="F231" s="141">
        <f>Distt.Minor!F414</f>
        <v>2135600</v>
      </c>
      <c r="G231" s="141">
        <f>Distt.Minor!G414</f>
        <v>3484000</v>
      </c>
      <c r="H231" s="141">
        <f>Distt.Minor!H414</f>
        <v>3</v>
      </c>
    </row>
    <row r="232" spans="1:8" ht="17.100000000000001" customHeight="1">
      <c r="A232" s="130">
        <v>12</v>
      </c>
      <c r="B232" s="200" t="s">
        <v>258</v>
      </c>
      <c r="C232" s="233">
        <f>Distt.Minor!C395</f>
        <v>47</v>
      </c>
      <c r="D232" s="246">
        <f>Distt.Minor!D395</f>
        <v>29.76</v>
      </c>
      <c r="E232" s="237">
        <f>Distt.Minor!E395</f>
        <v>1364050</v>
      </c>
      <c r="F232" s="237">
        <f>Distt.Minor!F395</f>
        <v>259169500</v>
      </c>
      <c r="G232" s="237">
        <f>Distt.Minor!G395</f>
        <v>265402000</v>
      </c>
      <c r="H232" s="237">
        <f>Distt.Minor!H395</f>
        <v>709</v>
      </c>
    </row>
    <row r="233" spans="1:8" ht="17.100000000000001" customHeight="1">
      <c r="A233" s="130">
        <v>13</v>
      </c>
      <c r="B233" s="200" t="s">
        <v>263</v>
      </c>
      <c r="C233" s="115">
        <f>Distt.Minor!C496</f>
        <v>7</v>
      </c>
      <c r="D233" s="115">
        <f>Distt.Minor!D496</f>
        <v>12.72</v>
      </c>
      <c r="E233" s="115">
        <f>Distt.Minor!E496</f>
        <v>7100</v>
      </c>
      <c r="F233" s="115">
        <f>Distt.Minor!F496</f>
        <v>1136000</v>
      </c>
      <c r="G233" s="115">
        <f>Distt.Minor!G496</f>
        <v>656000</v>
      </c>
      <c r="H233" s="115">
        <f>Distt.Minor!H496</f>
        <v>156</v>
      </c>
    </row>
    <row r="234" spans="1:8" ht="17.100000000000001" customHeight="1">
      <c r="A234" s="130">
        <v>14</v>
      </c>
      <c r="B234" s="200" t="s">
        <v>265</v>
      </c>
      <c r="C234" s="202">
        <f>Distt.Minor!C529</f>
        <v>38</v>
      </c>
      <c r="D234" s="202">
        <f>Distt.Minor!D529</f>
        <v>37.770000000000003</v>
      </c>
      <c r="E234" s="202">
        <f>Distt.Minor!E529</f>
        <v>63900</v>
      </c>
      <c r="F234" s="202">
        <f>Distt.Minor!F529</f>
        <v>22365000</v>
      </c>
      <c r="G234" s="202">
        <f>Distt.Minor!G529</f>
        <v>5751000</v>
      </c>
      <c r="H234" s="202">
        <f>Distt.Minor!H529</f>
        <v>228</v>
      </c>
    </row>
    <row r="235" spans="1:8" ht="17.100000000000001" customHeight="1">
      <c r="A235" s="1003" t="s">
        <v>49</v>
      </c>
      <c r="B235" s="1004"/>
      <c r="C235" s="33">
        <f t="shared" ref="C235:H235" si="17">SUM(C221:C234)</f>
        <v>438</v>
      </c>
      <c r="D235" s="32">
        <f t="shared" si="17"/>
        <v>8368.9886999999999</v>
      </c>
      <c r="E235" s="33">
        <f t="shared" si="17"/>
        <v>8584862.1099999994</v>
      </c>
      <c r="F235" s="31">
        <f t="shared" si="17"/>
        <v>1706614476.5</v>
      </c>
      <c r="G235" s="31">
        <f t="shared" si="17"/>
        <v>1104605280</v>
      </c>
      <c r="H235" s="33">
        <f t="shared" si="17"/>
        <v>7434</v>
      </c>
    </row>
    <row r="236" spans="1:8" ht="17.100000000000001" customHeight="1">
      <c r="A236" s="145"/>
      <c r="B236" s="145"/>
      <c r="C236" s="145"/>
      <c r="D236" s="39"/>
      <c r="E236" s="145"/>
      <c r="F236" s="145"/>
      <c r="G236" s="145"/>
      <c r="H236" s="145"/>
    </row>
    <row r="237" spans="1:8" ht="17.100000000000001" customHeight="1">
      <c r="A237" s="878" t="s">
        <v>142</v>
      </c>
      <c r="B237" s="878"/>
      <c r="C237" s="878"/>
      <c r="D237" s="878"/>
      <c r="E237" s="878"/>
      <c r="F237" s="878"/>
      <c r="G237" s="878"/>
      <c r="H237" s="878"/>
    </row>
    <row r="238" spans="1:8" ht="17.100000000000001" customHeight="1">
      <c r="A238" s="839" t="s">
        <v>2</v>
      </c>
      <c r="B238" s="841" t="s">
        <v>268</v>
      </c>
      <c r="C238" s="731" t="s">
        <v>4</v>
      </c>
      <c r="D238" s="731" t="s">
        <v>5</v>
      </c>
      <c r="E238" s="731" t="s">
        <v>6</v>
      </c>
      <c r="F238" s="731" t="s">
        <v>7</v>
      </c>
      <c r="G238" s="731" t="s">
        <v>8</v>
      </c>
      <c r="H238" s="731" t="s">
        <v>9</v>
      </c>
    </row>
    <row r="239" spans="1:8" ht="17.100000000000001" customHeight="1">
      <c r="A239" s="840"/>
      <c r="B239" s="842"/>
      <c r="C239" s="1" t="s">
        <v>10</v>
      </c>
      <c r="D239" s="1" t="s">
        <v>51</v>
      </c>
      <c r="E239" s="1" t="s">
        <v>78</v>
      </c>
      <c r="F239" s="52" t="s">
        <v>79</v>
      </c>
      <c r="G239" s="52" t="s">
        <v>79</v>
      </c>
      <c r="H239" s="1" t="s">
        <v>12</v>
      </c>
    </row>
    <row r="240" spans="1:8" ht="17.100000000000001" customHeight="1">
      <c r="A240" s="130">
        <v>1</v>
      </c>
      <c r="B240" s="200" t="s">
        <v>246</v>
      </c>
      <c r="C240" s="115">
        <f>Distt.Minor!C158</f>
        <v>4</v>
      </c>
      <c r="D240" s="115">
        <f>Distt.Minor!D158</f>
        <v>3.72</v>
      </c>
      <c r="E240" s="115">
        <f>Distt.Minor!E158</f>
        <v>230212</v>
      </c>
      <c r="F240" s="115">
        <f>Distt.Minor!F158</f>
        <v>149637800</v>
      </c>
      <c r="G240" s="115">
        <f>Distt.Minor!G158</f>
        <v>26533181</v>
      </c>
      <c r="H240" s="115">
        <f>Distt.Minor!H158</f>
        <v>0</v>
      </c>
    </row>
    <row r="241" spans="1:8" ht="17.100000000000001" customHeight="1">
      <c r="A241" s="130">
        <v>2</v>
      </c>
      <c r="B241" s="200" t="s">
        <v>252</v>
      </c>
      <c r="C241" s="116">
        <f>Distt.Minor!C245</f>
        <v>340</v>
      </c>
      <c r="D241" s="116">
        <f>Distt.Minor!D245</f>
        <v>340.56</v>
      </c>
      <c r="E241" s="116">
        <f>Distt.Minor!E245</f>
        <v>154367.6</v>
      </c>
      <c r="F241" s="116">
        <f>Distt.Minor!F245</f>
        <v>84902180</v>
      </c>
      <c r="G241" s="116">
        <f>Distt.Minor!G245</f>
        <v>33594000</v>
      </c>
      <c r="H241" s="116">
        <f>Distt.Minor!H245</f>
        <v>2580</v>
      </c>
    </row>
    <row r="242" spans="1:8" ht="17.100000000000001" customHeight="1">
      <c r="A242" s="130">
        <v>3</v>
      </c>
      <c r="B242" s="200" t="s">
        <v>283</v>
      </c>
      <c r="C242" s="201">
        <f>Distt.Minor!C302</f>
        <v>46</v>
      </c>
      <c r="D242" s="201">
        <f>Distt.Minor!D302</f>
        <v>192.94</v>
      </c>
      <c r="E242" s="201">
        <f>Distt.Minor!E302</f>
        <v>1481280</v>
      </c>
      <c r="F242" s="201">
        <f>Distt.Minor!F302</f>
        <v>1333152000</v>
      </c>
      <c r="G242" s="201">
        <f>Distt.Minor!G302</f>
        <v>12865000</v>
      </c>
      <c r="H242" s="201">
        <f>Distt.Minor!H302</f>
        <v>1905</v>
      </c>
    </row>
    <row r="243" spans="1:8" ht="17.100000000000001" customHeight="1">
      <c r="A243" s="130">
        <v>4</v>
      </c>
      <c r="B243" s="200" t="s">
        <v>272</v>
      </c>
      <c r="C243" s="221">
        <f>Distt.Minor!C367</f>
        <v>49</v>
      </c>
      <c r="D243" s="221">
        <f>Distt.Minor!D367</f>
        <v>1493.1</v>
      </c>
      <c r="E243" s="221">
        <f>Distt.Minor!E367</f>
        <v>1749591.56</v>
      </c>
      <c r="F243" s="221">
        <f>Distt.Minor!F367</f>
        <v>2974305652</v>
      </c>
      <c r="G243" s="221">
        <f>Distt.Minor!G367</f>
        <v>574127000</v>
      </c>
      <c r="H243" s="221">
        <f>Distt.Minor!H367</f>
        <v>66</v>
      </c>
    </row>
    <row r="244" spans="1:8" ht="17.100000000000001" customHeight="1">
      <c r="A244" s="130">
        <v>5</v>
      </c>
      <c r="B244" s="200" t="s">
        <v>263</v>
      </c>
      <c r="C244" s="202">
        <f>Distt.Minor!C497</f>
        <v>27</v>
      </c>
      <c r="D244" s="202">
        <f>Distt.Minor!D497</f>
        <v>26.18</v>
      </c>
      <c r="E244" s="202">
        <f>Distt.Minor!E497</f>
        <v>310500</v>
      </c>
      <c r="F244" s="202">
        <f>Distt.Minor!F497</f>
        <v>40365000</v>
      </c>
      <c r="G244" s="202">
        <f>Distt.Minor!G497</f>
        <v>7290000</v>
      </c>
      <c r="H244" s="202">
        <f>Distt.Minor!H497</f>
        <v>760</v>
      </c>
    </row>
    <row r="245" spans="1:8" ht="17.100000000000001" customHeight="1">
      <c r="A245" s="1003" t="s">
        <v>49</v>
      </c>
      <c r="B245" s="1004"/>
      <c r="C245" s="33">
        <f t="shared" ref="C245:H245" si="18">SUM(C240:C244)</f>
        <v>466</v>
      </c>
      <c r="D245" s="32">
        <f t="shared" si="18"/>
        <v>2056.5</v>
      </c>
      <c r="E245" s="33">
        <f t="shared" si="18"/>
        <v>3925951.16</v>
      </c>
      <c r="F245" s="33">
        <f t="shared" si="18"/>
        <v>4582362632</v>
      </c>
      <c r="G245" s="33">
        <f t="shared" si="18"/>
        <v>654409181</v>
      </c>
      <c r="H245" s="33">
        <f t="shared" si="18"/>
        <v>5311</v>
      </c>
    </row>
    <row r="246" spans="1:8" ht="17.100000000000001" customHeight="1">
      <c r="A246" s="38"/>
      <c r="B246" s="38"/>
      <c r="C246" s="34"/>
      <c r="D246" s="35"/>
      <c r="E246" s="36"/>
      <c r="F246" s="34"/>
      <c r="G246" s="36"/>
      <c r="H246" s="36"/>
    </row>
    <row r="247" spans="1:8" ht="17.100000000000001" customHeight="1">
      <c r="A247" s="878" t="s">
        <v>61</v>
      </c>
      <c r="B247" s="878"/>
      <c r="C247" s="878"/>
      <c r="D247" s="878"/>
      <c r="E247" s="878"/>
      <c r="F247" s="878"/>
      <c r="G247" s="878"/>
      <c r="H247" s="878"/>
    </row>
    <row r="248" spans="1:8" ht="17.100000000000001" customHeight="1">
      <c r="A248" s="839" t="s">
        <v>2</v>
      </c>
      <c r="B248" s="841" t="s">
        <v>268</v>
      </c>
      <c r="C248" s="731" t="s">
        <v>4</v>
      </c>
      <c r="D248" s="731" t="s">
        <v>5</v>
      </c>
      <c r="E248" s="731" t="s">
        <v>6</v>
      </c>
      <c r="F248" s="731" t="s">
        <v>7</v>
      </c>
      <c r="G248" s="731" t="s">
        <v>8</v>
      </c>
      <c r="H248" s="731" t="s">
        <v>9</v>
      </c>
    </row>
    <row r="249" spans="1:8" ht="17.100000000000001" customHeight="1">
      <c r="A249" s="840"/>
      <c r="B249" s="842"/>
      <c r="C249" s="1" t="s">
        <v>10</v>
      </c>
      <c r="D249" s="1" t="s">
        <v>51</v>
      </c>
      <c r="E249" s="1" t="s">
        <v>78</v>
      </c>
      <c r="F249" s="52" t="s">
        <v>79</v>
      </c>
      <c r="G249" s="52" t="s">
        <v>79</v>
      </c>
      <c r="H249" s="1" t="s">
        <v>12</v>
      </c>
    </row>
    <row r="250" spans="1:8" ht="17.100000000000001" customHeight="1">
      <c r="A250" s="130">
        <v>1</v>
      </c>
      <c r="B250" s="602" t="s">
        <v>238</v>
      </c>
      <c r="C250" s="216">
        <f>Distt.Minor!C8</f>
        <v>108</v>
      </c>
      <c r="D250" s="216">
        <f>Distt.Minor!D8</f>
        <v>183.31</v>
      </c>
      <c r="E250" s="216">
        <f>Distt.Minor!E8</f>
        <v>1632789.89</v>
      </c>
      <c r="F250" s="216">
        <f>Distt.Minor!F8</f>
        <v>1478634435</v>
      </c>
      <c r="G250" s="216">
        <f>Distt.Minor!G8</f>
        <v>308424351</v>
      </c>
      <c r="H250" s="216">
        <f>Distt.Minor!H8</f>
        <v>680</v>
      </c>
    </row>
    <row r="251" spans="1:8" ht="17.100000000000001" customHeight="1">
      <c r="A251" s="130">
        <v>2</v>
      </c>
      <c r="B251" s="602" t="s">
        <v>269</v>
      </c>
      <c r="C251" s="62">
        <f>Distt.Minor!C26</f>
        <v>79</v>
      </c>
      <c r="D251" s="62">
        <f>Distt.Minor!D26</f>
        <v>136.77940000000001</v>
      </c>
      <c r="E251" s="62">
        <f>Distt.Minor!E26</f>
        <v>1981651</v>
      </c>
      <c r="F251" s="62">
        <f>Distt.Minor!F26</f>
        <v>1769508200</v>
      </c>
      <c r="G251" s="62">
        <f>Distt.Minor!G26</f>
        <v>191186000</v>
      </c>
      <c r="H251" s="62">
        <f>Distt.Minor!H26</f>
        <v>550</v>
      </c>
    </row>
    <row r="252" spans="1:8" ht="17.100000000000001" customHeight="1">
      <c r="A252" s="130">
        <v>3</v>
      </c>
      <c r="B252" s="602" t="s">
        <v>240</v>
      </c>
      <c r="C252" s="141">
        <f>Distt.Minor!C44</f>
        <v>91</v>
      </c>
      <c r="D252" s="141">
        <f>Distt.Minor!D44</f>
        <v>139.22</v>
      </c>
      <c r="E252" s="141">
        <f>Distt.Minor!E44</f>
        <v>736688.33</v>
      </c>
      <c r="F252" s="141">
        <f>Distt.Minor!F44</f>
        <v>736688330</v>
      </c>
      <c r="G252" s="141">
        <f>Distt.Minor!G44</f>
        <v>180014000</v>
      </c>
      <c r="H252" s="141">
        <f>Distt.Minor!H44</f>
        <v>900</v>
      </c>
    </row>
    <row r="253" spans="1:8" ht="17.100000000000001" customHeight="1">
      <c r="A253" s="130">
        <v>4</v>
      </c>
      <c r="B253" s="602" t="s">
        <v>243</v>
      </c>
      <c r="C253" s="116">
        <f>Distt.Minor!C108</f>
        <v>27</v>
      </c>
      <c r="D253" s="116">
        <f>Distt.Minor!D108</f>
        <v>33</v>
      </c>
      <c r="E253" s="116">
        <f>Distt.Minor!E108</f>
        <v>13000</v>
      </c>
      <c r="F253" s="116">
        <f>Distt.Minor!F108</f>
        <v>19300000</v>
      </c>
      <c r="G253" s="116">
        <f>Distt.Minor!G108</f>
        <v>8549864</v>
      </c>
      <c r="H253" s="116">
        <f>Distt.Minor!H108</f>
        <v>116</v>
      </c>
    </row>
    <row r="254" spans="1:8" ht="17.100000000000001" customHeight="1">
      <c r="A254" s="130">
        <v>5</v>
      </c>
      <c r="B254" s="602" t="s">
        <v>245</v>
      </c>
      <c r="C254" s="141">
        <f>Distt.Minor!C142</f>
        <v>15</v>
      </c>
      <c r="D254" s="141">
        <f>Distt.Minor!D142</f>
        <v>40.96</v>
      </c>
      <c r="E254" s="141">
        <f>Distt.Minor!E142</f>
        <v>107776</v>
      </c>
      <c r="F254" s="141">
        <f>Distt.Minor!F142</f>
        <v>18914400</v>
      </c>
      <c r="G254" s="141">
        <f>Distt.Minor!G142</f>
        <v>10406840</v>
      </c>
      <c r="H254" s="141">
        <f>Distt.Minor!H142</f>
        <v>120</v>
      </c>
    </row>
    <row r="255" spans="1:8" ht="17.100000000000001" customHeight="1">
      <c r="A255" s="130">
        <v>6</v>
      </c>
      <c r="B255" s="602" t="s">
        <v>246</v>
      </c>
      <c r="C255" s="141">
        <f>Distt.Minor!C168</f>
        <v>25</v>
      </c>
      <c r="D255" s="141">
        <f>Distt.Minor!D168</f>
        <v>91.39</v>
      </c>
      <c r="E255" s="141">
        <f>Distt.Minor!E168</f>
        <v>14630</v>
      </c>
      <c r="F255" s="141">
        <f>Distt.Minor!F168</f>
        <v>17040800</v>
      </c>
      <c r="G255" s="141">
        <f>Distt.Minor!G168</f>
        <v>7550063</v>
      </c>
      <c r="H255" s="141">
        <f>Distt.Minor!H168</f>
        <v>4</v>
      </c>
    </row>
    <row r="256" spans="1:8" ht="17.100000000000001" customHeight="1">
      <c r="A256" s="130">
        <v>7</v>
      </c>
      <c r="B256" s="602" t="s">
        <v>281</v>
      </c>
      <c r="C256" s="130">
        <f>Distt.Minor!C181</f>
        <v>47</v>
      </c>
      <c r="D256" s="130">
        <f>Distt.Minor!D181</f>
        <v>103.9258</v>
      </c>
      <c r="E256" s="130">
        <f>Distt.Minor!E181</f>
        <v>58243</v>
      </c>
      <c r="F256" s="130">
        <f>Distt.Minor!F181</f>
        <v>203850500</v>
      </c>
      <c r="G256" s="130">
        <f>Distt.Minor!G181</f>
        <v>13978490</v>
      </c>
      <c r="H256" s="130">
        <f>Distt.Minor!H181</f>
        <v>4</v>
      </c>
    </row>
    <row r="257" spans="1:8" ht="17.100000000000001" customHeight="1">
      <c r="A257" s="130">
        <v>8</v>
      </c>
      <c r="B257" s="602" t="s">
        <v>247</v>
      </c>
      <c r="C257" s="141">
        <f>Distt.Minor!C193</f>
        <v>2</v>
      </c>
      <c r="D257" s="141">
        <f>Distt.Minor!D193</f>
        <v>5.2957999999999998</v>
      </c>
      <c r="E257" s="141">
        <f>Distt.Minor!E193</f>
        <v>0</v>
      </c>
      <c r="F257" s="141">
        <f>Distt.Minor!F193</f>
        <v>0</v>
      </c>
      <c r="G257" s="141">
        <f>Distt.Minor!G193</f>
        <v>242268</v>
      </c>
      <c r="H257" s="141">
        <f>Distt.Minor!H193</f>
        <v>0</v>
      </c>
    </row>
    <row r="258" spans="1:8" ht="17.100000000000001" customHeight="1">
      <c r="A258" s="130">
        <v>9</v>
      </c>
      <c r="B258" s="602" t="s">
        <v>248</v>
      </c>
      <c r="C258" s="130">
        <f>Distt.Minor!C220</f>
        <v>17</v>
      </c>
      <c r="D258" s="130">
        <f>Distt.Minor!D220</f>
        <v>17</v>
      </c>
      <c r="E258" s="130">
        <f>Distt.Minor!E220</f>
        <v>25052</v>
      </c>
      <c r="F258" s="130">
        <f>Distt.Minor!F220</f>
        <v>20041600</v>
      </c>
      <c r="G258" s="130">
        <f>Distt.Minor!G220</f>
        <v>4572480</v>
      </c>
      <c r="H258" s="130">
        <f>Distt.Minor!H220</f>
        <v>250</v>
      </c>
    </row>
    <row r="259" spans="1:8" ht="17.100000000000001" customHeight="1">
      <c r="A259" s="130">
        <v>10</v>
      </c>
      <c r="B259" s="602" t="s">
        <v>250</v>
      </c>
      <c r="C259" s="130">
        <f>Distt.Minor!C264</f>
        <v>31</v>
      </c>
      <c r="D259" s="130">
        <f>Distt.Minor!D264</f>
        <v>49.472200000000001</v>
      </c>
      <c r="E259" s="130">
        <f>Distt.Minor!E264</f>
        <v>215596.66</v>
      </c>
      <c r="F259" s="130">
        <f>Distt.Minor!F264</f>
        <v>170655994</v>
      </c>
      <c r="G259" s="130">
        <f>Distt.Minor!G264</f>
        <v>66217000</v>
      </c>
      <c r="H259" s="130">
        <f>Distt.Minor!H264</f>
        <v>584</v>
      </c>
    </row>
    <row r="260" spans="1:8" ht="17.100000000000001" customHeight="1">
      <c r="A260" s="130">
        <v>11</v>
      </c>
      <c r="B260" s="602" t="s">
        <v>270</v>
      </c>
      <c r="C260" s="130">
        <f>Distt.Minor!C244</f>
        <v>58</v>
      </c>
      <c r="D260" s="130">
        <f>Distt.Minor!D244</f>
        <v>206.3</v>
      </c>
      <c r="E260" s="130">
        <f>Distt.Minor!E244</f>
        <v>95477.86</v>
      </c>
      <c r="F260" s="130">
        <f>Distt.Minor!F244</f>
        <v>28486602</v>
      </c>
      <c r="G260" s="130">
        <f>Distt.Minor!G244</f>
        <v>22075000</v>
      </c>
      <c r="H260" s="130">
        <f>Distt.Minor!H244</f>
        <v>270</v>
      </c>
    </row>
    <row r="261" spans="1:8" ht="17.100000000000001" customHeight="1">
      <c r="A261" s="130">
        <v>12</v>
      </c>
      <c r="B261" s="602" t="s">
        <v>254</v>
      </c>
      <c r="C261" s="130">
        <f>Distt.Minor!C315</f>
        <v>9</v>
      </c>
      <c r="D261" s="130">
        <f>Distt.Minor!D315</f>
        <v>21.481999999999999</v>
      </c>
      <c r="E261" s="130">
        <f>Distt.Minor!E315</f>
        <v>22367</v>
      </c>
      <c r="F261" s="130">
        <f>Distt.Minor!F315</f>
        <v>20130300</v>
      </c>
      <c r="G261" s="130">
        <f>Distt.Minor!G315</f>
        <v>2013000</v>
      </c>
      <c r="H261" s="130">
        <f>Distt.Minor!H315</f>
        <v>15</v>
      </c>
    </row>
    <row r="262" spans="1:8" ht="17.100000000000001" customHeight="1">
      <c r="A262" s="130">
        <v>13</v>
      </c>
      <c r="B262" s="602" t="s">
        <v>255</v>
      </c>
      <c r="C262" s="130">
        <f>Distt.Minor!C338</f>
        <v>7</v>
      </c>
      <c r="D262" s="130">
        <f>Distt.Minor!D338</f>
        <v>27</v>
      </c>
      <c r="E262" s="130">
        <f>Distt.Minor!E338</f>
        <v>4062</v>
      </c>
      <c r="F262" s="130">
        <f>Distt.Minor!F338</f>
        <v>12186000</v>
      </c>
      <c r="G262" s="130">
        <f>Distt.Minor!G338</f>
        <v>3120700</v>
      </c>
      <c r="H262" s="130">
        <f>Distt.Minor!H338</f>
        <v>162</v>
      </c>
    </row>
    <row r="263" spans="1:8" ht="17.100000000000001" customHeight="1">
      <c r="A263" s="130">
        <v>14</v>
      </c>
      <c r="B263" s="602" t="s">
        <v>257</v>
      </c>
      <c r="C263" s="130">
        <f>Distt.Minor!C381</f>
        <v>1</v>
      </c>
      <c r="D263" s="130">
        <f>Distt.Minor!D381</f>
        <v>1</v>
      </c>
      <c r="E263" s="130">
        <f>Distt.Minor!E381</f>
        <v>636550</v>
      </c>
      <c r="F263" s="130">
        <f>Distt.Minor!F381</f>
        <v>4137550000</v>
      </c>
      <c r="G263" s="130">
        <f>Distt.Minor!G381</f>
        <v>261770000</v>
      </c>
      <c r="H263" s="130">
        <f>Distt.Minor!H381</f>
        <v>3570</v>
      </c>
    </row>
    <row r="264" spans="1:8" ht="17.100000000000001" customHeight="1">
      <c r="A264" s="130">
        <v>15</v>
      </c>
      <c r="B264" s="602" t="s">
        <v>258</v>
      </c>
      <c r="C264" s="199">
        <f>Distt.Minor!C396</f>
        <v>2</v>
      </c>
      <c r="D264" s="199">
        <f>Distt.Minor!D396</f>
        <v>115.38</v>
      </c>
      <c r="E264" s="199">
        <f>Distt.Minor!E396</f>
        <v>500</v>
      </c>
      <c r="F264" s="199">
        <f>Distt.Minor!F396</f>
        <v>45000</v>
      </c>
      <c r="G264" s="199">
        <f>Distt.Minor!G396</f>
        <v>2283000</v>
      </c>
      <c r="H264" s="199">
        <f>Distt.Minor!H396</f>
        <v>6</v>
      </c>
    </row>
    <row r="265" spans="1:8" ht="17.100000000000001" customHeight="1">
      <c r="A265" s="130">
        <v>16</v>
      </c>
      <c r="B265" s="602" t="s">
        <v>259</v>
      </c>
      <c r="C265" s="141">
        <f>Distt.Minor!C413</f>
        <v>14</v>
      </c>
      <c r="D265" s="141">
        <f>Distt.Minor!D413</f>
        <v>17</v>
      </c>
      <c r="E265" s="141">
        <f>Distt.Minor!E413</f>
        <v>4700</v>
      </c>
      <c r="F265" s="141">
        <f>Distt.Minor!F413</f>
        <v>3995000</v>
      </c>
      <c r="G265" s="141">
        <f>Distt.Minor!G413</f>
        <v>1902000</v>
      </c>
      <c r="H265" s="141">
        <f>Distt.Minor!H413</f>
        <v>19</v>
      </c>
    </row>
    <row r="266" spans="1:8" ht="17.100000000000001" customHeight="1">
      <c r="A266" s="130">
        <v>17</v>
      </c>
      <c r="B266" s="602" t="s">
        <v>273</v>
      </c>
      <c r="C266" s="116">
        <f>Distt.Minor!C432</f>
        <v>1034</v>
      </c>
      <c r="D266" s="116">
        <f>Distt.Minor!D432</f>
        <v>1022.6768000000001</v>
      </c>
      <c r="E266" s="116">
        <f>Distt.Minor!E432</f>
        <v>6663014.0899999999</v>
      </c>
      <c r="F266" s="116">
        <f>Distt.Minor!F432</f>
        <v>7677935115</v>
      </c>
      <c r="G266" s="116">
        <f>Distt.Minor!G432</f>
        <v>1522321400</v>
      </c>
      <c r="H266" s="116">
        <f>Distt.Minor!H432</f>
        <v>8369</v>
      </c>
    </row>
    <row r="267" spans="1:8" ht="17.100000000000001" customHeight="1">
      <c r="A267" s="130">
        <v>18</v>
      </c>
      <c r="B267" s="602" t="s">
        <v>262</v>
      </c>
      <c r="C267" s="130">
        <f>Distt.Minor!C472</f>
        <v>21</v>
      </c>
      <c r="D267" s="130">
        <f>Distt.Minor!D472</f>
        <v>562.88</v>
      </c>
      <c r="E267" s="130">
        <f>Distt.Minor!E472</f>
        <v>92863</v>
      </c>
      <c r="F267" s="130">
        <f>Distt.Minor!F472</f>
        <v>69741100</v>
      </c>
      <c r="G267" s="130">
        <f>Distt.Minor!G472</f>
        <v>17565734</v>
      </c>
      <c r="H267" s="130">
        <f>Distt.Minor!H472</f>
        <v>80</v>
      </c>
    </row>
    <row r="268" spans="1:8" ht="17.100000000000001" customHeight="1">
      <c r="A268" s="130">
        <v>19</v>
      </c>
      <c r="B268" s="602" t="s">
        <v>263</v>
      </c>
      <c r="C268" s="202">
        <f>Distt.Minor!C494</f>
        <v>83</v>
      </c>
      <c r="D268" s="202">
        <f>Distt.Minor!D494</f>
        <v>90.11</v>
      </c>
      <c r="E268" s="202">
        <f>Distt.Minor!E494</f>
        <v>820068</v>
      </c>
      <c r="F268" s="202">
        <f>Distt.Minor!F494</f>
        <v>787265280</v>
      </c>
      <c r="G268" s="202">
        <f>Distt.Minor!G494</f>
        <v>84350000</v>
      </c>
      <c r="H268" s="202">
        <f>Distt.Minor!H494</f>
        <v>450</v>
      </c>
    </row>
    <row r="269" spans="1:8" ht="17.100000000000001" customHeight="1">
      <c r="A269" s="130">
        <v>20</v>
      </c>
      <c r="B269" s="602" t="s">
        <v>265</v>
      </c>
      <c r="C269" s="141">
        <f>Distt.Minor!C524</f>
        <v>101</v>
      </c>
      <c r="D269" s="141">
        <f>Distt.Minor!D524</f>
        <v>151.31</v>
      </c>
      <c r="E269" s="141">
        <f>Distt.Minor!E524</f>
        <v>398730</v>
      </c>
      <c r="F269" s="141">
        <f>Distt.Minor!F524</f>
        <v>590508000</v>
      </c>
      <c r="G269" s="141">
        <f>Distt.Minor!G524</f>
        <v>96929163</v>
      </c>
      <c r="H269" s="141">
        <f>Distt.Minor!H524</f>
        <v>1320</v>
      </c>
    </row>
    <row r="270" spans="1:8" ht="17.100000000000001" customHeight="1">
      <c r="A270" s="1003" t="s">
        <v>49</v>
      </c>
      <c r="B270" s="1004"/>
      <c r="C270" s="33">
        <f t="shared" ref="C270:H270" si="19">SUM(C250:C269)</f>
        <v>1772</v>
      </c>
      <c r="D270" s="32">
        <f t="shared" si="19"/>
        <v>3015.4920000000002</v>
      </c>
      <c r="E270" s="31">
        <f t="shared" si="19"/>
        <v>13523758.83</v>
      </c>
      <c r="F270" s="33">
        <f t="shared" si="19"/>
        <v>17762476656</v>
      </c>
      <c r="G270" s="31">
        <f t="shared" si="19"/>
        <v>2805471353</v>
      </c>
      <c r="H270" s="31">
        <f t="shared" si="19"/>
        <v>17469</v>
      </c>
    </row>
    <row r="271" spans="1:8" ht="17.100000000000001" customHeight="1">
      <c r="A271" s="38"/>
      <c r="B271" s="38"/>
      <c r="C271" s="40"/>
      <c r="D271" s="41"/>
      <c r="E271" s="42"/>
      <c r="F271" s="40"/>
      <c r="G271" s="42"/>
      <c r="H271" s="42"/>
    </row>
    <row r="272" spans="1:8" ht="17.100000000000001" customHeight="1">
      <c r="A272" s="878" t="s">
        <v>144</v>
      </c>
      <c r="B272" s="878"/>
      <c r="C272" s="878"/>
      <c r="D272" s="878"/>
      <c r="E272" s="878"/>
      <c r="F272" s="878"/>
      <c r="G272" s="878"/>
      <c r="H272" s="878"/>
    </row>
    <row r="273" spans="1:8" ht="17.100000000000001" customHeight="1">
      <c r="A273" s="839" t="s">
        <v>2</v>
      </c>
      <c r="B273" s="841" t="s">
        <v>268</v>
      </c>
      <c r="C273" s="731" t="s">
        <v>4</v>
      </c>
      <c r="D273" s="731" t="s">
        <v>5</v>
      </c>
      <c r="E273" s="731" t="s">
        <v>6</v>
      </c>
      <c r="F273" s="731" t="s">
        <v>7</v>
      </c>
      <c r="G273" s="731" t="s">
        <v>8</v>
      </c>
      <c r="H273" s="731" t="s">
        <v>9</v>
      </c>
    </row>
    <row r="274" spans="1:8" ht="17.100000000000001" customHeight="1">
      <c r="A274" s="840"/>
      <c r="B274" s="842"/>
      <c r="C274" s="1" t="s">
        <v>10</v>
      </c>
      <c r="D274" s="1" t="s">
        <v>51</v>
      </c>
      <c r="E274" s="1" t="s">
        <v>78</v>
      </c>
      <c r="F274" s="52" t="s">
        <v>79</v>
      </c>
      <c r="G274" s="52" t="s">
        <v>79</v>
      </c>
      <c r="H274" s="1" t="s">
        <v>12</v>
      </c>
    </row>
    <row r="275" spans="1:8" ht="17.100000000000001" customHeight="1">
      <c r="A275" s="116">
        <v>1</v>
      </c>
      <c r="B275" s="602" t="s">
        <v>238</v>
      </c>
      <c r="C275" s="62">
        <f>Distt.Minor!C10</f>
        <v>222</v>
      </c>
      <c r="D275" s="62">
        <f>Distt.Minor!D10</f>
        <v>218</v>
      </c>
      <c r="E275" s="62">
        <f>Distt.Minor!E10</f>
        <v>3615195</v>
      </c>
      <c r="F275" s="62">
        <f>Distt.Minor!F10</f>
        <v>600476850</v>
      </c>
      <c r="G275" s="62">
        <f>Distt.Minor!G10</f>
        <v>60179555</v>
      </c>
      <c r="H275" s="62">
        <f>Distt.Minor!H10</f>
        <v>974</v>
      </c>
    </row>
    <row r="276" spans="1:8" ht="17.100000000000001" customHeight="1">
      <c r="A276" s="116">
        <v>2</v>
      </c>
      <c r="B276" s="602" t="s">
        <v>269</v>
      </c>
      <c r="C276" s="219">
        <f>Distt.Minor!C27</f>
        <v>159</v>
      </c>
      <c r="D276" s="219">
        <f>Distt.Minor!D27</f>
        <v>161.76320000000001</v>
      </c>
      <c r="E276" s="219">
        <f>Distt.Minor!E27</f>
        <v>2749127</v>
      </c>
      <c r="F276" s="219">
        <f>Distt.Minor!F27</f>
        <v>1231562490</v>
      </c>
      <c r="G276" s="219">
        <f>Distt.Minor!G27</f>
        <v>116433000</v>
      </c>
      <c r="H276" s="219">
        <f>Distt.Minor!H27</f>
        <v>1293</v>
      </c>
    </row>
    <row r="277" spans="1:8" ht="17.100000000000001" customHeight="1">
      <c r="A277" s="116">
        <v>3</v>
      </c>
      <c r="B277" s="602" t="s">
        <v>240</v>
      </c>
      <c r="C277" s="202">
        <f>Distt.Minor!C46</f>
        <v>23</v>
      </c>
      <c r="D277" s="202">
        <f>Distt.Minor!D46</f>
        <v>23</v>
      </c>
      <c r="E277" s="202">
        <f>Distt.Minor!E46</f>
        <v>686549</v>
      </c>
      <c r="F277" s="202">
        <f>Distt.Minor!F46</f>
        <v>137309800</v>
      </c>
      <c r="G277" s="202">
        <f>Distt.Minor!G46</f>
        <v>16252000</v>
      </c>
      <c r="H277" s="202">
        <f>Distt.Minor!H46</f>
        <v>250</v>
      </c>
    </row>
    <row r="278" spans="1:8" ht="17.100000000000001" customHeight="1">
      <c r="A278" s="116">
        <v>4</v>
      </c>
      <c r="B278" s="602" t="s">
        <v>279</v>
      </c>
      <c r="C278" s="216">
        <f>Distt.Minor!C74</f>
        <v>39</v>
      </c>
      <c r="D278" s="216">
        <f>Distt.Minor!D74</f>
        <v>39</v>
      </c>
      <c r="E278" s="216">
        <f>Distt.Minor!E74</f>
        <v>1082183</v>
      </c>
      <c r="F278" s="216">
        <f>Distt.Minor!F74</f>
        <v>216436600</v>
      </c>
      <c r="G278" s="216">
        <f>Distt.Minor!G74</f>
        <v>5957748</v>
      </c>
      <c r="H278" s="216">
        <f>Distt.Minor!H74</f>
        <v>410</v>
      </c>
    </row>
    <row r="279" spans="1:8" ht="17.100000000000001" customHeight="1">
      <c r="A279" s="116">
        <v>5</v>
      </c>
      <c r="B279" s="602" t="s">
        <v>241</v>
      </c>
      <c r="C279" s="141">
        <f>Distt.Minor!C61</f>
        <v>311</v>
      </c>
      <c r="D279" s="141">
        <f>Distt.Minor!D61</f>
        <v>307</v>
      </c>
      <c r="E279" s="141">
        <f>Distt.Minor!E61</f>
        <v>2377746</v>
      </c>
      <c r="F279" s="141">
        <f>Distt.Minor!F61</f>
        <v>474724000</v>
      </c>
      <c r="G279" s="141">
        <f>Distt.Minor!G61</f>
        <v>119373483</v>
      </c>
      <c r="H279" s="141">
        <f>Distt.Minor!H61</f>
        <v>1970</v>
      </c>
    </row>
    <row r="280" spans="1:8" ht="17.100000000000001" customHeight="1">
      <c r="A280" s="116">
        <v>6</v>
      </c>
      <c r="B280" s="602" t="s">
        <v>242</v>
      </c>
      <c r="C280" s="218">
        <f>Distt.Minor!C86</f>
        <v>572</v>
      </c>
      <c r="D280" s="218">
        <f>Distt.Minor!D86</f>
        <v>634.22649999999999</v>
      </c>
      <c r="E280" s="218">
        <f>Distt.Minor!E86</f>
        <v>19311894</v>
      </c>
      <c r="F280" s="218">
        <f>Distt.Minor!F86</f>
        <v>579386720</v>
      </c>
      <c r="G280" s="218">
        <f>Distt.Minor!G86</f>
        <v>616152150</v>
      </c>
      <c r="H280" s="218">
        <f>Distt.Minor!H86</f>
        <v>2886</v>
      </c>
    </row>
    <row r="281" spans="1:8" ht="17.100000000000001" customHeight="1">
      <c r="A281" s="116">
        <v>7</v>
      </c>
      <c r="B281" s="602" t="s">
        <v>243</v>
      </c>
      <c r="C281" s="219">
        <f>Distt.Minor!C101</f>
        <v>155</v>
      </c>
      <c r="D281" s="219">
        <f>Distt.Minor!D101</f>
        <v>155</v>
      </c>
      <c r="E281" s="219">
        <f>Distt.Minor!E101</f>
        <v>2164258</v>
      </c>
      <c r="F281" s="219">
        <f>Distt.Minor!F101</f>
        <v>540946100</v>
      </c>
      <c r="G281" s="219">
        <f>Distt.Minor!G101</f>
        <v>33106506</v>
      </c>
      <c r="H281" s="219">
        <f>Distt.Minor!H101</f>
        <v>3178</v>
      </c>
    </row>
    <row r="282" spans="1:8" ht="17.100000000000001" customHeight="1">
      <c r="A282" s="116">
        <v>8</v>
      </c>
      <c r="B282" s="602" t="s">
        <v>244</v>
      </c>
      <c r="C282" s="141">
        <f>Distt.Minor!C128</f>
        <v>10</v>
      </c>
      <c r="D282" s="141">
        <f>Distt.Minor!D128</f>
        <v>10</v>
      </c>
      <c r="E282" s="141">
        <f>Distt.Minor!E128</f>
        <v>10400</v>
      </c>
      <c r="F282" s="141">
        <f>Distt.Minor!F128</f>
        <v>832000</v>
      </c>
      <c r="G282" s="141">
        <f>Distt.Minor!G128</f>
        <v>258712</v>
      </c>
      <c r="H282" s="141">
        <f>Distt.Minor!H128</f>
        <v>30</v>
      </c>
    </row>
    <row r="283" spans="1:8" ht="17.100000000000001" customHeight="1">
      <c r="A283" s="116">
        <v>9</v>
      </c>
      <c r="B283" s="602" t="s">
        <v>245</v>
      </c>
      <c r="C283" s="116">
        <f>Distt.Minor!C141</f>
        <v>93</v>
      </c>
      <c r="D283" s="116">
        <f>Distt.Minor!D141</f>
        <v>94.6845</v>
      </c>
      <c r="E283" s="116">
        <f>Distt.Minor!E141</f>
        <v>870279</v>
      </c>
      <c r="F283" s="116">
        <f>Distt.Minor!F141</f>
        <v>167908650</v>
      </c>
      <c r="G283" s="116">
        <f>Distt.Minor!G141</f>
        <v>30838650</v>
      </c>
      <c r="H283" s="116">
        <f>Distt.Minor!H141</f>
        <v>636</v>
      </c>
    </row>
    <row r="284" spans="1:8" ht="17.100000000000001" customHeight="1">
      <c r="A284" s="116">
        <v>10</v>
      </c>
      <c r="B284" s="602" t="s">
        <v>246</v>
      </c>
      <c r="C284" s="210">
        <f>Distt.Minor!C156</f>
        <v>14</v>
      </c>
      <c r="D284" s="210">
        <f>Distt.Minor!D156</f>
        <v>14</v>
      </c>
      <c r="E284" s="210">
        <f>Distt.Minor!E156</f>
        <v>51056</v>
      </c>
      <c r="F284" s="210">
        <f>Distt.Minor!F156</f>
        <v>9644200</v>
      </c>
      <c r="G284" s="210">
        <f>Distt.Minor!G156</f>
        <v>1375404</v>
      </c>
      <c r="H284" s="210">
        <f>Distt.Minor!H156</f>
        <v>15</v>
      </c>
    </row>
    <row r="285" spans="1:8" ht="17.100000000000001" customHeight="1">
      <c r="A285" s="116">
        <v>11</v>
      </c>
      <c r="B285" s="602" t="s">
        <v>281</v>
      </c>
      <c r="C285" s="141">
        <f>Distt.Minor!C182</f>
        <v>158</v>
      </c>
      <c r="D285" s="141">
        <f>Distt.Minor!D182</f>
        <v>130.15</v>
      </c>
      <c r="E285" s="141">
        <f>Distt.Minor!E182</f>
        <v>4514155</v>
      </c>
      <c r="F285" s="141">
        <f>Distt.Minor!F182</f>
        <v>812547900</v>
      </c>
      <c r="G285" s="141">
        <f>Distt.Minor!G182</f>
        <v>131934377</v>
      </c>
      <c r="H285" s="141">
        <f>Distt.Minor!H182</f>
        <v>12</v>
      </c>
    </row>
    <row r="286" spans="1:8" ht="17.100000000000001" customHeight="1">
      <c r="A286" s="116">
        <v>12</v>
      </c>
      <c r="B286" s="602" t="s">
        <v>247</v>
      </c>
      <c r="C286" s="116">
        <f>Distt.Minor!C192</f>
        <v>104</v>
      </c>
      <c r="D286" s="116">
        <f>Distt.Minor!D192</f>
        <v>217.85</v>
      </c>
      <c r="E286" s="116">
        <f>Distt.Minor!E192</f>
        <v>989745</v>
      </c>
      <c r="F286" s="116">
        <f>Distt.Minor!F192</f>
        <v>227641350</v>
      </c>
      <c r="G286" s="116">
        <f>Distt.Minor!G192</f>
        <v>37762854</v>
      </c>
      <c r="H286" s="116">
        <f>Distt.Minor!H192</f>
        <v>200</v>
      </c>
    </row>
    <row r="287" spans="1:8" ht="17.100000000000001" customHeight="1">
      <c r="A287" s="116">
        <v>13</v>
      </c>
      <c r="B287" s="602" t="s">
        <v>282</v>
      </c>
      <c r="C287" s="222">
        <f>Distt.Minor!C208</f>
        <v>26</v>
      </c>
      <c r="D287" s="222">
        <f>Distt.Minor!D208</f>
        <v>168.73</v>
      </c>
      <c r="E287" s="222">
        <f>Distt.Minor!E208</f>
        <v>44158</v>
      </c>
      <c r="F287" s="222">
        <f>Distt.Minor!F208</f>
        <v>5519750</v>
      </c>
      <c r="G287" s="222">
        <f>Distt.Minor!G208</f>
        <v>418037</v>
      </c>
      <c r="H287" s="222">
        <f>Distt.Minor!H208</f>
        <v>125</v>
      </c>
    </row>
    <row r="288" spans="1:8" ht="17.100000000000001" customHeight="1">
      <c r="A288" s="116">
        <v>14</v>
      </c>
      <c r="B288" s="602" t="s">
        <v>248</v>
      </c>
      <c r="C288" s="202">
        <f>Distt.Minor!C219</f>
        <v>12</v>
      </c>
      <c r="D288" s="202">
        <f>Distt.Minor!D219</f>
        <v>12.28</v>
      </c>
      <c r="E288" s="202">
        <f>Distt.Minor!E219</f>
        <v>233748.3</v>
      </c>
      <c r="F288" s="202">
        <f>Distt.Minor!F219</f>
        <v>35062245.649999999</v>
      </c>
      <c r="G288" s="202">
        <f>Distt.Minor!G219</f>
        <v>5376211</v>
      </c>
      <c r="H288" s="202">
        <f>Distt.Minor!H219</f>
        <v>39</v>
      </c>
    </row>
    <row r="289" spans="1:8" ht="17.100000000000001" customHeight="1">
      <c r="A289" s="116">
        <v>15</v>
      </c>
      <c r="B289" s="602" t="s">
        <v>250</v>
      </c>
      <c r="C289" s="202">
        <f>Distt.Minor!C263</f>
        <v>984</v>
      </c>
      <c r="D289" s="202">
        <f>Distt.Minor!D263</f>
        <v>1002.51</v>
      </c>
      <c r="E289" s="202">
        <f>Distt.Minor!E263</f>
        <v>17289019.953000002</v>
      </c>
      <c r="F289" s="202">
        <f>Distt.Minor!F263</f>
        <v>1779682394.4000001</v>
      </c>
      <c r="G289" s="202">
        <f>Distt.Minor!G263</f>
        <v>538342000</v>
      </c>
      <c r="H289" s="202">
        <f>Distt.Minor!H263</f>
        <v>9734</v>
      </c>
    </row>
    <row r="290" spans="1:8" ht="17.100000000000001" customHeight="1">
      <c r="A290" s="116">
        <v>16</v>
      </c>
      <c r="B290" s="602" t="s">
        <v>270</v>
      </c>
      <c r="C290" s="141">
        <f>Distt.Minor!C250</f>
        <v>39</v>
      </c>
      <c r="D290" s="141">
        <f>Distt.Minor!D250</f>
        <v>41</v>
      </c>
      <c r="E290" s="141">
        <f>Distt.Minor!E250</f>
        <v>370189.12800000003</v>
      </c>
      <c r="F290" s="141">
        <f>Distt.Minor!F250</f>
        <v>48124586.899999999</v>
      </c>
      <c r="G290" s="141">
        <f>Distt.Minor!G250</f>
        <v>7160600</v>
      </c>
      <c r="H290" s="141">
        <f>Distt.Minor!H250</f>
        <v>140</v>
      </c>
    </row>
    <row r="291" spans="1:8" ht="17.100000000000001" customHeight="1">
      <c r="A291" s="116">
        <v>17</v>
      </c>
      <c r="B291" s="602" t="s">
        <v>253</v>
      </c>
      <c r="C291" s="116">
        <f>Distt.Minor!C288</f>
        <v>214</v>
      </c>
      <c r="D291" s="116">
        <f>Distt.Minor!D288</f>
        <v>220.5</v>
      </c>
      <c r="E291" s="116">
        <f>Distt.Minor!E288</f>
        <v>2450457</v>
      </c>
      <c r="F291" s="116">
        <f>Distt.Minor!F288</f>
        <v>441082260</v>
      </c>
      <c r="G291" s="116">
        <f>Distt.Minor!G288</f>
        <v>44720930</v>
      </c>
      <c r="H291" s="116">
        <f>Distt.Minor!H288</f>
        <v>1495</v>
      </c>
    </row>
    <row r="292" spans="1:8" ht="17.100000000000001" customHeight="1">
      <c r="A292" s="116">
        <v>18</v>
      </c>
      <c r="B292" s="602" t="s">
        <v>283</v>
      </c>
      <c r="C292" s="230">
        <f>Distt.Minor!C300</f>
        <v>19</v>
      </c>
      <c r="D292" s="230">
        <f>Distt.Minor!D300</f>
        <v>19.43</v>
      </c>
      <c r="E292" s="230">
        <f>Distt.Minor!E300</f>
        <v>1561013</v>
      </c>
      <c r="F292" s="230">
        <f>Distt.Minor!F300</f>
        <v>437083640</v>
      </c>
      <c r="G292" s="230">
        <f>Distt.Minor!G300</f>
        <v>16228000</v>
      </c>
      <c r="H292" s="230">
        <f>Distt.Minor!H300</f>
        <v>1627</v>
      </c>
    </row>
    <row r="293" spans="1:8" ht="17.100000000000001" customHeight="1">
      <c r="A293" s="116">
        <v>19</v>
      </c>
      <c r="B293" s="602" t="s">
        <v>254</v>
      </c>
      <c r="C293" s="141">
        <f>Distt.Minor!C318</f>
        <v>395</v>
      </c>
      <c r="D293" s="141">
        <f>Distt.Minor!D318</f>
        <v>564.73950000000002</v>
      </c>
      <c r="E293" s="141">
        <f>Distt.Minor!E318</f>
        <v>8748967</v>
      </c>
      <c r="F293" s="141">
        <f>Distt.Minor!F318</f>
        <v>2187241750</v>
      </c>
      <c r="G293" s="141">
        <f>Distt.Minor!G318</f>
        <v>320438000</v>
      </c>
      <c r="H293" s="141">
        <f>Distt.Minor!H318</f>
        <v>2390</v>
      </c>
    </row>
    <row r="294" spans="1:8" ht="17.100000000000001" customHeight="1">
      <c r="A294" s="116">
        <v>20</v>
      </c>
      <c r="B294" s="602" t="s">
        <v>255</v>
      </c>
      <c r="C294" s="116">
        <f>Distt.Minor!C337</f>
        <v>143</v>
      </c>
      <c r="D294" s="116">
        <f>Distt.Minor!D337</f>
        <v>143</v>
      </c>
      <c r="E294" s="116">
        <f>Distt.Minor!E337</f>
        <v>2311789</v>
      </c>
      <c r="F294" s="116">
        <f>Distt.Minor!F337</f>
        <v>331031175</v>
      </c>
      <c r="G294" s="116">
        <f>Distt.Minor!G337</f>
        <v>149132643</v>
      </c>
      <c r="H294" s="116">
        <f>Distt.Minor!H337</f>
        <v>10100</v>
      </c>
    </row>
    <row r="295" spans="1:8" ht="17.100000000000001" customHeight="1">
      <c r="A295" s="116">
        <v>21</v>
      </c>
      <c r="B295" s="602" t="s">
        <v>271</v>
      </c>
      <c r="C295" s="201">
        <f>Distt.Minor!C351</f>
        <v>87</v>
      </c>
      <c r="D295" s="201">
        <f>Distt.Minor!D351</f>
        <v>180.45</v>
      </c>
      <c r="E295" s="201">
        <f>Distt.Minor!E351</f>
        <v>668087</v>
      </c>
      <c r="F295" s="201">
        <f>Distt.Minor!F351</f>
        <v>60127830</v>
      </c>
      <c r="G295" s="201">
        <f>Distt.Minor!G351</f>
        <v>15366001</v>
      </c>
      <c r="H295" s="201">
        <f>Distt.Minor!H351</f>
        <v>900</v>
      </c>
    </row>
    <row r="296" spans="1:8" ht="17.100000000000001" customHeight="1">
      <c r="A296" s="116">
        <v>22</v>
      </c>
      <c r="B296" s="602" t="s">
        <v>272</v>
      </c>
      <c r="C296" s="115">
        <f>Distt.Minor!C369</f>
        <v>54</v>
      </c>
      <c r="D296" s="115">
        <f>Distt.Minor!D369</f>
        <v>54.6</v>
      </c>
      <c r="E296" s="115">
        <f>Distt.Minor!E369</f>
        <v>1513457</v>
      </c>
      <c r="F296" s="115">
        <f>Distt.Minor!F369</f>
        <v>309490600</v>
      </c>
      <c r="G296" s="115">
        <f>Distt.Minor!G369</f>
        <v>24746000</v>
      </c>
      <c r="H296" s="115">
        <f>Distt.Minor!H369</f>
        <v>189</v>
      </c>
    </row>
    <row r="297" spans="1:8" ht="17.100000000000001" customHeight="1">
      <c r="A297" s="116">
        <v>23</v>
      </c>
      <c r="B297" s="602" t="s">
        <v>257</v>
      </c>
      <c r="C297" s="223">
        <f>Distt.Minor!C379</f>
        <v>556</v>
      </c>
      <c r="D297" s="223">
        <f>Distt.Minor!D379</f>
        <v>554.90000000000009</v>
      </c>
      <c r="E297" s="223">
        <f>Distt.Minor!E379</f>
        <v>1386823</v>
      </c>
      <c r="F297" s="223">
        <f>Distt.Minor!F379</f>
        <v>99219700</v>
      </c>
      <c r="G297" s="223">
        <f>Distt.Minor!G379</f>
        <v>151152000</v>
      </c>
      <c r="H297" s="223">
        <f>Distt.Minor!H379</f>
        <v>6680</v>
      </c>
    </row>
    <row r="298" spans="1:8" ht="17.100000000000001" customHeight="1">
      <c r="A298" s="116">
        <v>24</v>
      </c>
      <c r="B298" s="604" t="s">
        <v>258</v>
      </c>
      <c r="C298" s="130">
        <f>Distt.Minor!C399</f>
        <v>227</v>
      </c>
      <c r="D298" s="130">
        <f>Distt.Minor!D399</f>
        <v>241.78</v>
      </c>
      <c r="E298" s="130">
        <f>Distt.Minor!E399</f>
        <v>3503947</v>
      </c>
      <c r="F298" s="130">
        <f>Distt.Minor!F399</f>
        <v>489862420</v>
      </c>
      <c r="G298" s="130">
        <f>Distt.Minor!G399</f>
        <v>55574084</v>
      </c>
      <c r="H298" s="130">
        <f>Distt.Minor!H399</f>
        <v>2187</v>
      </c>
    </row>
    <row r="299" spans="1:8" ht="17.100000000000001" customHeight="1">
      <c r="A299" s="116">
        <v>25</v>
      </c>
      <c r="B299" s="602" t="s">
        <v>259</v>
      </c>
      <c r="C299" s="224">
        <f>Distt.Minor!C415</f>
        <v>14</v>
      </c>
      <c r="D299" s="224">
        <f>Distt.Minor!D415</f>
        <v>16</v>
      </c>
      <c r="E299" s="224">
        <f>Distt.Minor!E415</f>
        <v>6900</v>
      </c>
      <c r="F299" s="224">
        <f>Distt.Minor!F415</f>
        <v>690000</v>
      </c>
      <c r="G299" s="224">
        <f>Distt.Minor!G415</f>
        <v>3420000</v>
      </c>
      <c r="H299" s="224">
        <f>Distt.Minor!H415</f>
        <v>2</v>
      </c>
    </row>
    <row r="300" spans="1:8" ht="17.100000000000001" customHeight="1">
      <c r="A300" s="116">
        <v>26</v>
      </c>
      <c r="B300" s="602" t="s">
        <v>273</v>
      </c>
      <c r="C300" s="116">
        <f>Distt.Minor!C434</f>
        <v>67</v>
      </c>
      <c r="D300" s="116">
        <f>Distt.Minor!D434</f>
        <v>67.95</v>
      </c>
      <c r="E300" s="116">
        <f>Distt.Minor!E434</f>
        <v>964825.95</v>
      </c>
      <c r="F300" s="116">
        <f>Distt.Minor!F434</f>
        <v>142736942</v>
      </c>
      <c r="G300" s="116">
        <f>Distt.Minor!G434</f>
        <v>20337000</v>
      </c>
      <c r="H300" s="116">
        <f>Distt.Minor!H434</f>
        <v>209</v>
      </c>
    </row>
    <row r="301" spans="1:8" ht="17.100000000000001" customHeight="1">
      <c r="A301" s="116">
        <v>27</v>
      </c>
      <c r="B301" s="603" t="s">
        <v>274</v>
      </c>
      <c r="C301" s="141">
        <f>Distt.Minor!C451</f>
        <v>122</v>
      </c>
      <c r="D301" s="141">
        <f>Distt.Minor!D451</f>
        <v>121.239</v>
      </c>
      <c r="E301" s="141">
        <f>Distt.Minor!E451</f>
        <v>221742</v>
      </c>
      <c r="F301" s="141">
        <f>Distt.Minor!F451</f>
        <v>66522600</v>
      </c>
      <c r="G301" s="141">
        <f>Distt.Minor!G451</f>
        <v>7026000</v>
      </c>
      <c r="H301" s="141">
        <f>Distt.Minor!H451</f>
        <v>1400</v>
      </c>
    </row>
    <row r="302" spans="1:8" ht="17.100000000000001" customHeight="1">
      <c r="A302" s="116">
        <v>28</v>
      </c>
      <c r="B302" s="602" t="s">
        <v>262</v>
      </c>
      <c r="C302" s="199">
        <f>Distt.Minor!C475</f>
        <v>453</v>
      </c>
      <c r="D302" s="199">
        <f>Distt.Minor!D475</f>
        <v>453</v>
      </c>
      <c r="E302" s="199">
        <f>Distt.Minor!E475</f>
        <v>9556943</v>
      </c>
      <c r="F302" s="199">
        <f>Distt.Minor!F475</f>
        <v>2389235750</v>
      </c>
      <c r="G302" s="199">
        <f>Distt.Minor!G475</f>
        <v>234365562</v>
      </c>
      <c r="H302" s="199">
        <f>Distt.Minor!H475</f>
        <v>1800</v>
      </c>
    </row>
    <row r="303" spans="1:8" ht="17.100000000000001" customHeight="1">
      <c r="A303" s="116">
        <v>29</v>
      </c>
      <c r="B303" s="602" t="s">
        <v>263</v>
      </c>
      <c r="C303" s="116">
        <f>Distt.Minor!C498</f>
        <v>92</v>
      </c>
      <c r="D303" s="116">
        <f>Distt.Minor!D498</f>
        <v>91.88</v>
      </c>
      <c r="E303" s="116">
        <f>Distt.Minor!E498</f>
        <v>520700</v>
      </c>
      <c r="F303" s="116">
        <f>Distt.Minor!F498</f>
        <v>83312000</v>
      </c>
      <c r="G303" s="116">
        <f>Distt.Minor!G498</f>
        <v>12917000</v>
      </c>
      <c r="H303" s="116">
        <f>Distt.Minor!H498</f>
        <v>510</v>
      </c>
    </row>
    <row r="304" spans="1:8" ht="17.100000000000001" customHeight="1">
      <c r="A304" s="116">
        <v>30</v>
      </c>
      <c r="B304" s="602" t="s">
        <v>276</v>
      </c>
      <c r="C304" s="141">
        <f>Distt.Minor!C509</f>
        <v>59</v>
      </c>
      <c r="D304" s="141">
        <f>Distt.Minor!D509</f>
        <v>53.92</v>
      </c>
      <c r="E304" s="141">
        <f>Distt.Minor!E509</f>
        <v>20284</v>
      </c>
      <c r="F304" s="141">
        <f>Distt.Minor!F509</f>
        <v>1014200</v>
      </c>
      <c r="G304" s="141">
        <f>Distt.Minor!G509</f>
        <v>1907000</v>
      </c>
      <c r="H304" s="141">
        <f>Distt.Minor!H509</f>
        <v>155</v>
      </c>
    </row>
    <row r="305" spans="1:8" ht="17.100000000000001" customHeight="1">
      <c r="A305" s="116">
        <v>31</v>
      </c>
      <c r="B305" s="602" t="s">
        <v>265</v>
      </c>
      <c r="C305" s="116">
        <f>Distt.Minor!C530</f>
        <v>153</v>
      </c>
      <c r="D305" s="116">
        <f>Distt.Minor!D530</f>
        <v>168.47</v>
      </c>
      <c r="E305" s="116">
        <f>Distt.Minor!E530</f>
        <v>3187870.33</v>
      </c>
      <c r="F305" s="116">
        <f>Distt.Minor!F530</f>
        <v>1108591283</v>
      </c>
      <c r="G305" s="116">
        <f>Distt.Minor!G530</f>
        <v>75064341</v>
      </c>
      <c r="H305" s="116">
        <f>Distt.Minor!H530</f>
        <v>772</v>
      </c>
    </row>
    <row r="306" spans="1:8" ht="17.100000000000001" customHeight="1">
      <c r="A306" s="1003" t="s">
        <v>49</v>
      </c>
      <c r="B306" s="1004"/>
      <c r="C306" s="33">
        <f t="shared" ref="C306:H306" si="20">SUM(C275:C305)</f>
        <v>5576</v>
      </c>
      <c r="D306" s="32">
        <f t="shared" si="20"/>
        <v>6181.0527000000002</v>
      </c>
      <c r="E306" s="31">
        <f t="shared" si="20"/>
        <v>92983507.660999998</v>
      </c>
      <c r="F306" s="31">
        <f t="shared" si="20"/>
        <v>15015047786.949999</v>
      </c>
      <c r="G306" s="31">
        <f t="shared" si="20"/>
        <v>2853315848</v>
      </c>
      <c r="H306" s="31">
        <f t="shared" si="20"/>
        <v>52308</v>
      </c>
    </row>
    <row r="307" spans="1:8" ht="17.100000000000001" customHeight="1">
      <c r="A307" s="145"/>
      <c r="B307" s="145"/>
      <c r="C307" s="145"/>
      <c r="D307" s="145"/>
      <c r="E307" s="145"/>
      <c r="F307" s="145"/>
      <c r="G307" s="145"/>
      <c r="H307" s="145"/>
    </row>
    <row r="308" spans="1:8" ht="17.100000000000001" customHeight="1">
      <c r="A308" s="859" t="s">
        <v>36</v>
      </c>
      <c r="B308" s="859"/>
      <c r="C308" s="859"/>
      <c r="D308" s="859"/>
      <c r="E308" s="859"/>
      <c r="F308" s="859"/>
      <c r="G308" s="859"/>
      <c r="H308" s="859"/>
    </row>
    <row r="309" spans="1:8" ht="17.100000000000001" customHeight="1">
      <c r="A309" s="839" t="s">
        <v>2</v>
      </c>
      <c r="B309" s="841" t="s">
        <v>268</v>
      </c>
      <c r="C309" s="731" t="s">
        <v>4</v>
      </c>
      <c r="D309" s="731" t="s">
        <v>5</v>
      </c>
      <c r="E309" s="731" t="s">
        <v>6</v>
      </c>
      <c r="F309" s="731" t="s">
        <v>7</v>
      </c>
      <c r="G309" s="731" t="s">
        <v>8</v>
      </c>
      <c r="H309" s="731" t="s">
        <v>9</v>
      </c>
    </row>
    <row r="310" spans="1:8" ht="17.100000000000001" customHeight="1">
      <c r="A310" s="840"/>
      <c r="B310" s="842"/>
      <c r="C310" s="1" t="s">
        <v>10</v>
      </c>
      <c r="D310" s="1" t="s">
        <v>77</v>
      </c>
      <c r="E310" s="1" t="s">
        <v>78</v>
      </c>
      <c r="F310" s="52" t="s">
        <v>79</v>
      </c>
      <c r="G310" s="52" t="s">
        <v>79</v>
      </c>
      <c r="H310" s="1" t="s">
        <v>12</v>
      </c>
    </row>
    <row r="311" spans="1:8" ht="17.100000000000001" customHeight="1">
      <c r="A311" s="130">
        <v>1</v>
      </c>
      <c r="B311" s="2" t="s">
        <v>238</v>
      </c>
      <c r="C311" s="115">
        <f>Distt.Minor!C17</f>
        <v>7</v>
      </c>
      <c r="D311" s="115">
        <f>Distt.Minor!D17</f>
        <v>33.6</v>
      </c>
      <c r="E311" s="115">
        <f>Distt.Minor!E17</f>
        <v>816</v>
      </c>
      <c r="F311" s="115">
        <f>Distt.Minor!F17</f>
        <v>1176000</v>
      </c>
      <c r="G311" s="115">
        <f>Distt.Minor!G17</f>
        <v>124051</v>
      </c>
      <c r="H311" s="115">
        <f>Distt.Minor!H17</f>
        <v>7</v>
      </c>
    </row>
    <row r="312" spans="1:8" ht="17.100000000000001" customHeight="1">
      <c r="A312" s="130">
        <v>2</v>
      </c>
      <c r="B312" s="2" t="s">
        <v>243</v>
      </c>
      <c r="C312" s="199">
        <f>Distt.Minor!C109</f>
        <v>3</v>
      </c>
      <c r="D312" s="199">
        <f>Distt.Minor!D109</f>
        <v>121.38</v>
      </c>
      <c r="E312" s="199">
        <f>Distt.Minor!E109</f>
        <v>2308</v>
      </c>
      <c r="F312" s="199">
        <f>Distt.Minor!F109</f>
        <v>3000400</v>
      </c>
      <c r="G312" s="199">
        <f>Distt.Minor!G109</f>
        <v>16000</v>
      </c>
      <c r="H312" s="199">
        <f>Distt.Minor!H109</f>
        <v>15</v>
      </c>
    </row>
    <row r="313" spans="1:8" ht="17.100000000000001" customHeight="1">
      <c r="A313" s="130">
        <v>3</v>
      </c>
      <c r="B313" s="18" t="s">
        <v>250</v>
      </c>
      <c r="C313" s="199">
        <f>Distt.Minor!C278</f>
        <v>5</v>
      </c>
      <c r="D313" s="199">
        <f>Distt.Minor!D278</f>
        <v>53.13</v>
      </c>
      <c r="E313" s="199">
        <f>Distt.Minor!E278</f>
        <v>0</v>
      </c>
      <c r="F313" s="199">
        <f>Distt.Minor!F278</f>
        <v>0</v>
      </c>
      <c r="G313" s="199">
        <f>Distt.Minor!G278</f>
        <v>10000</v>
      </c>
      <c r="H313" s="199">
        <f>Distt.Minor!H278</f>
        <v>0</v>
      </c>
    </row>
    <row r="314" spans="1:8" ht="17.100000000000001" customHeight="1">
      <c r="A314" s="1003" t="s">
        <v>49</v>
      </c>
      <c r="B314" s="1004"/>
      <c r="C314" s="3">
        <f t="shared" ref="C314:H314" si="21">SUM(C311:C313)</f>
        <v>15</v>
      </c>
      <c r="D314" s="4">
        <f t="shared" si="21"/>
        <v>208.10999999999999</v>
      </c>
      <c r="E314" s="6">
        <f t="shared" si="21"/>
        <v>3124</v>
      </c>
      <c r="F314" s="6">
        <f t="shared" si="21"/>
        <v>4176400</v>
      </c>
      <c r="G314" s="6">
        <f t="shared" si="21"/>
        <v>150051</v>
      </c>
      <c r="H314" s="3">
        <f t="shared" si="21"/>
        <v>22</v>
      </c>
    </row>
    <row r="315" spans="1:8" ht="17.100000000000001" customHeight="1">
      <c r="A315" s="145"/>
      <c r="B315" s="145"/>
      <c r="C315" s="145"/>
      <c r="D315" s="145"/>
      <c r="E315" s="145"/>
      <c r="F315" s="145"/>
      <c r="G315" s="145"/>
      <c r="H315" s="145"/>
    </row>
    <row r="316" spans="1:8" ht="17.100000000000001" customHeight="1">
      <c r="A316" s="859" t="s">
        <v>375</v>
      </c>
      <c r="B316" s="859"/>
      <c r="C316" s="859"/>
      <c r="D316" s="859"/>
      <c r="E316" s="859"/>
      <c r="F316" s="859"/>
      <c r="G316" s="859"/>
      <c r="H316" s="859"/>
    </row>
    <row r="317" spans="1:8" ht="17.100000000000001" customHeight="1">
      <c r="A317" s="839" t="s">
        <v>2</v>
      </c>
      <c r="B317" s="841" t="s">
        <v>268</v>
      </c>
      <c r="C317" s="731" t="s">
        <v>4</v>
      </c>
      <c r="D317" s="731" t="s">
        <v>5</v>
      </c>
      <c r="E317" s="731" t="s">
        <v>6</v>
      </c>
      <c r="F317" s="731" t="s">
        <v>7</v>
      </c>
      <c r="G317" s="731" t="s">
        <v>8</v>
      </c>
      <c r="H317" s="731" t="s">
        <v>9</v>
      </c>
    </row>
    <row r="318" spans="1:8" ht="17.100000000000001" customHeight="1">
      <c r="A318" s="840"/>
      <c r="B318" s="842"/>
      <c r="C318" s="1" t="s">
        <v>10</v>
      </c>
      <c r="D318" s="1" t="s">
        <v>77</v>
      </c>
      <c r="E318" s="1" t="s">
        <v>78</v>
      </c>
      <c r="F318" s="52" t="s">
        <v>79</v>
      </c>
      <c r="G318" s="52" t="s">
        <v>79</v>
      </c>
      <c r="H318" s="1" t="s">
        <v>12</v>
      </c>
    </row>
    <row r="319" spans="1:8" ht="17.100000000000001" customHeight="1">
      <c r="A319" s="130">
        <v>1</v>
      </c>
      <c r="B319" s="2" t="s">
        <v>242</v>
      </c>
      <c r="C319" s="115">
        <f>Distt.Minor!C89</f>
        <v>2</v>
      </c>
      <c r="D319" s="115">
        <f>Distt.Minor!D89</f>
        <v>965.94</v>
      </c>
      <c r="E319" s="115">
        <f>Distt.Minor!E89</f>
        <v>30</v>
      </c>
      <c r="F319" s="115">
        <f>Distt.Minor!F89</f>
        <v>1500</v>
      </c>
      <c r="G319" s="115">
        <f>Distt.Minor!G89</f>
        <v>1500</v>
      </c>
      <c r="H319" s="115">
        <f>Distt.Minor!H89</f>
        <v>2</v>
      </c>
    </row>
    <row r="320" spans="1:8" ht="17.100000000000001" customHeight="1">
      <c r="A320" s="130">
        <v>2</v>
      </c>
      <c r="B320" s="2" t="s">
        <v>285</v>
      </c>
      <c r="C320" s="199">
        <f>Distt.Minor!C350</f>
        <v>4</v>
      </c>
      <c r="D320" s="199">
        <f>Distt.Minor!D350</f>
        <v>23.56</v>
      </c>
      <c r="E320" s="199">
        <f>Distt.Minor!E350</f>
        <v>900</v>
      </c>
      <c r="F320" s="199">
        <f>Distt.Minor!F350</f>
        <v>270000</v>
      </c>
      <c r="G320" s="199">
        <f>Distt.Minor!G350</f>
        <v>90000</v>
      </c>
      <c r="H320" s="199">
        <f>Distt.Minor!H350</f>
        <v>25</v>
      </c>
    </row>
    <row r="321" spans="1:8" ht="17.100000000000001" customHeight="1">
      <c r="A321" s="1003" t="s">
        <v>49</v>
      </c>
      <c r="B321" s="1004"/>
      <c r="C321" s="3">
        <f t="shared" ref="C321:H321" si="22">SUM(C319:C320)</f>
        <v>6</v>
      </c>
      <c r="D321" s="4">
        <f t="shared" si="22"/>
        <v>989.5</v>
      </c>
      <c r="E321" s="6">
        <f t="shared" si="22"/>
        <v>930</v>
      </c>
      <c r="F321" s="6">
        <f t="shared" si="22"/>
        <v>271500</v>
      </c>
      <c r="G321" s="6">
        <f t="shared" si="22"/>
        <v>91500</v>
      </c>
      <c r="H321" s="3">
        <f t="shared" si="22"/>
        <v>27</v>
      </c>
    </row>
    <row r="322" spans="1:8" ht="17.100000000000001" customHeight="1">
      <c r="A322" s="145"/>
      <c r="B322" s="145"/>
      <c r="C322" s="145"/>
      <c r="D322" s="145"/>
      <c r="E322" s="145"/>
      <c r="F322" s="145"/>
      <c r="G322" s="145"/>
      <c r="H322" s="145"/>
    </row>
    <row r="323" spans="1:8" ht="17.100000000000001" customHeight="1">
      <c r="A323" s="878" t="s">
        <v>64</v>
      </c>
      <c r="B323" s="878"/>
      <c r="C323" s="878"/>
      <c r="D323" s="878"/>
      <c r="E323" s="878"/>
      <c r="F323" s="878"/>
      <c r="G323" s="878"/>
      <c r="H323" s="878"/>
    </row>
    <row r="324" spans="1:8" ht="17.100000000000001" customHeight="1">
      <c r="A324" s="839" t="s">
        <v>2</v>
      </c>
      <c r="B324" s="841" t="s">
        <v>268</v>
      </c>
      <c r="C324" s="731" t="s">
        <v>4</v>
      </c>
      <c r="D324" s="731" t="s">
        <v>5</v>
      </c>
      <c r="E324" s="731" t="s">
        <v>6</v>
      </c>
      <c r="F324" s="731" t="s">
        <v>7</v>
      </c>
      <c r="G324" s="731" t="s">
        <v>8</v>
      </c>
      <c r="H324" s="731" t="s">
        <v>9</v>
      </c>
    </row>
    <row r="325" spans="1:8" ht="17.100000000000001" customHeight="1">
      <c r="A325" s="840"/>
      <c r="B325" s="842"/>
      <c r="C325" s="1" t="s">
        <v>10</v>
      </c>
      <c r="D325" s="1" t="s">
        <v>51</v>
      </c>
      <c r="E325" s="1" t="s">
        <v>78</v>
      </c>
      <c r="F325" s="52" t="s">
        <v>79</v>
      </c>
      <c r="G325" s="52" t="s">
        <v>79</v>
      </c>
      <c r="H325" s="1" t="s">
        <v>12</v>
      </c>
    </row>
    <row r="326" spans="1:8" ht="17.100000000000001" customHeight="1">
      <c r="A326" s="130">
        <v>1</v>
      </c>
      <c r="B326" s="200" t="s">
        <v>238</v>
      </c>
      <c r="C326" s="130">
        <f>Distt.Minor!C18</f>
        <v>0</v>
      </c>
      <c r="D326" s="130">
        <f>Distt.Minor!D18</f>
        <v>0</v>
      </c>
      <c r="E326" s="130">
        <f>Distt.Minor!E18</f>
        <v>1034230</v>
      </c>
      <c r="F326" s="130">
        <f>Distt.Minor!F18</f>
        <v>36190500</v>
      </c>
      <c r="G326" s="130">
        <f>Distt.Minor!G18</f>
        <v>3292615</v>
      </c>
      <c r="H326" s="130">
        <f>Distt.Minor!H18</f>
        <v>50</v>
      </c>
    </row>
    <row r="327" spans="1:8" ht="17.100000000000001" customHeight="1">
      <c r="A327" s="130">
        <v>2</v>
      </c>
      <c r="B327" s="200" t="s">
        <v>279</v>
      </c>
      <c r="C327" s="218">
        <f>Distt.Minor!C77</f>
        <v>0</v>
      </c>
      <c r="D327" s="218">
        <f>Distt.Minor!D77</f>
        <v>0</v>
      </c>
      <c r="E327" s="218">
        <f>Distt.Minor!E77</f>
        <v>232658</v>
      </c>
      <c r="F327" s="218">
        <f>Distt.Minor!F77</f>
        <v>18612640</v>
      </c>
      <c r="G327" s="218">
        <f>Distt.Minor!G77</f>
        <v>697974</v>
      </c>
      <c r="H327" s="218">
        <f>Distt.Minor!H77</f>
        <v>0</v>
      </c>
    </row>
    <row r="328" spans="1:8" ht="17.100000000000001" customHeight="1">
      <c r="A328" s="130">
        <v>3</v>
      </c>
      <c r="B328" s="239" t="s">
        <v>246</v>
      </c>
      <c r="C328" s="141">
        <f>Distt.Minor!C163</f>
        <v>0</v>
      </c>
      <c r="D328" s="141">
        <f>Distt.Minor!D163</f>
        <v>0</v>
      </c>
      <c r="E328" s="141">
        <f>Distt.Minor!E163</f>
        <v>516488</v>
      </c>
      <c r="F328" s="141">
        <f>Distt.Minor!F163</f>
        <v>56813680</v>
      </c>
      <c r="G328" s="141">
        <f>Distt.Minor!G163</f>
        <v>12584234</v>
      </c>
      <c r="H328" s="141">
        <f>Distt.Minor!H163</f>
        <v>0</v>
      </c>
    </row>
    <row r="329" spans="1:8" ht="17.100000000000001" customHeight="1">
      <c r="A329" s="130">
        <v>4</v>
      </c>
      <c r="B329" s="239" t="s">
        <v>247</v>
      </c>
      <c r="C329" s="141">
        <f>Distt.Minor!C195</f>
        <v>0</v>
      </c>
      <c r="D329" s="141">
        <f>Distt.Minor!D195</f>
        <v>0</v>
      </c>
      <c r="E329" s="141">
        <f>Distt.Minor!E195</f>
        <v>25000</v>
      </c>
      <c r="F329" s="141">
        <f>Distt.Minor!F195</f>
        <v>750000</v>
      </c>
      <c r="G329" s="141">
        <f>Distt.Minor!G195</f>
        <v>87500</v>
      </c>
      <c r="H329" s="141">
        <f>Distt.Minor!H195</f>
        <v>0</v>
      </c>
    </row>
    <row r="330" spans="1:8" ht="17.100000000000001" customHeight="1">
      <c r="A330" s="130">
        <v>5</v>
      </c>
      <c r="B330" s="200" t="s">
        <v>255</v>
      </c>
      <c r="C330" s="141">
        <f>Distt.Minor!C339</f>
        <v>7</v>
      </c>
      <c r="D330" s="141">
        <f>Distt.Minor!D339</f>
        <v>7</v>
      </c>
      <c r="E330" s="141">
        <f>Distt.Minor!E339</f>
        <v>58680</v>
      </c>
      <c r="F330" s="141">
        <f>Distt.Minor!F339</f>
        <v>2640600</v>
      </c>
      <c r="G330" s="141">
        <f>Distt.Minor!G339</f>
        <v>2407000</v>
      </c>
      <c r="H330" s="141">
        <f>Distt.Minor!H339</f>
        <v>840</v>
      </c>
    </row>
    <row r="331" spans="1:8" ht="17.100000000000001" customHeight="1">
      <c r="A331" s="130">
        <v>6</v>
      </c>
      <c r="B331" s="200" t="s">
        <v>258</v>
      </c>
      <c r="C331" s="141">
        <f>Distt.Minor!C400</f>
        <v>0</v>
      </c>
      <c r="D331" s="141">
        <f>Distt.Minor!D400</f>
        <v>0</v>
      </c>
      <c r="E331" s="141">
        <f>Distt.Minor!E400</f>
        <v>2512021</v>
      </c>
      <c r="F331" s="141">
        <f>Distt.Minor!F400</f>
        <v>173694390</v>
      </c>
      <c r="G331" s="141">
        <f>Distt.Minor!G400</f>
        <v>30109500</v>
      </c>
      <c r="H331" s="141">
        <f>Distt.Minor!H400</f>
        <v>15</v>
      </c>
    </row>
    <row r="332" spans="1:8" ht="17.100000000000001" customHeight="1">
      <c r="A332" s="130">
        <v>7</v>
      </c>
      <c r="B332" s="200" t="s">
        <v>252</v>
      </c>
      <c r="C332" s="141">
        <f>Distt.Minor!C254</f>
        <v>0</v>
      </c>
      <c r="D332" s="141">
        <f>Distt.Minor!D254</f>
        <v>0</v>
      </c>
      <c r="E332" s="141">
        <f>Distt.Minor!E254</f>
        <v>930000</v>
      </c>
      <c r="F332" s="141">
        <f>Distt.Minor!F254</f>
        <v>37200000</v>
      </c>
      <c r="G332" s="141">
        <f>Distt.Minor!G254</f>
        <v>6190600</v>
      </c>
      <c r="H332" s="141">
        <f>Distt.Minor!H254</f>
        <v>0</v>
      </c>
    </row>
    <row r="333" spans="1:8" ht="17.100000000000001" customHeight="1">
      <c r="A333" s="130">
        <v>8</v>
      </c>
      <c r="B333" s="200" t="s">
        <v>283</v>
      </c>
      <c r="C333" s="201">
        <f>Distt.Minor!C306</f>
        <v>0</v>
      </c>
      <c r="D333" s="201">
        <f>Distt.Minor!D306</f>
        <v>0</v>
      </c>
      <c r="E333" s="201">
        <f>Distt.Minor!E306</f>
        <v>1387766</v>
      </c>
      <c r="F333" s="201">
        <f>Distt.Minor!F306</f>
        <v>34694150</v>
      </c>
      <c r="G333" s="201">
        <f>Distt.Minor!G306</f>
        <v>24675000</v>
      </c>
      <c r="H333" s="201">
        <f>Distt.Minor!H306</f>
        <v>350</v>
      </c>
    </row>
    <row r="334" spans="1:8" ht="17.100000000000001" customHeight="1">
      <c r="A334" s="130">
        <v>9</v>
      </c>
      <c r="B334" s="200" t="s">
        <v>285</v>
      </c>
      <c r="C334" s="141">
        <f>Distt.Minor!C356</f>
        <v>0</v>
      </c>
      <c r="D334" s="141">
        <f>Distt.Minor!D356</f>
        <v>0</v>
      </c>
      <c r="E334" s="141">
        <f>Distt.Minor!E356</f>
        <v>0</v>
      </c>
      <c r="F334" s="141">
        <f>Distt.Minor!F356</f>
        <v>0</v>
      </c>
      <c r="G334" s="141">
        <f>Distt.Minor!G356</f>
        <v>2489000</v>
      </c>
      <c r="H334" s="141">
        <f>Distt.Minor!H356</f>
        <v>0</v>
      </c>
    </row>
    <row r="335" spans="1:8" ht="17.100000000000001" customHeight="1">
      <c r="A335" s="130">
        <v>10</v>
      </c>
      <c r="B335" s="204" t="s">
        <v>259</v>
      </c>
      <c r="C335" s="116">
        <f>Distt.Minor!C419</f>
        <v>0</v>
      </c>
      <c r="D335" s="116">
        <f>Distt.Minor!D419</f>
        <v>0</v>
      </c>
      <c r="E335" s="116">
        <f>Distt.Minor!E419</f>
        <v>0</v>
      </c>
      <c r="F335" s="116">
        <f>Distt.Minor!F419</f>
        <v>0</v>
      </c>
      <c r="G335" s="116">
        <f>Distt.Minor!G419</f>
        <v>24000</v>
      </c>
      <c r="H335" s="116">
        <f>Distt.Minor!H419</f>
        <v>0</v>
      </c>
    </row>
    <row r="336" spans="1:8" ht="17.100000000000001" customHeight="1">
      <c r="A336" s="1003" t="s">
        <v>49</v>
      </c>
      <c r="B336" s="1004"/>
      <c r="C336" s="33">
        <f t="shared" ref="C336:H336" si="23">SUM(C326:C335)</f>
        <v>7</v>
      </c>
      <c r="D336" s="31">
        <f t="shared" si="23"/>
        <v>7</v>
      </c>
      <c r="E336" s="31">
        <f t="shared" si="23"/>
        <v>6696843</v>
      </c>
      <c r="F336" s="33">
        <f t="shared" si="23"/>
        <v>360595960</v>
      </c>
      <c r="G336" s="31">
        <f t="shared" si="23"/>
        <v>82557423</v>
      </c>
      <c r="H336" s="31">
        <f t="shared" si="23"/>
        <v>1255</v>
      </c>
    </row>
    <row r="337" spans="1:8" ht="17.100000000000001" customHeight="1">
      <c r="A337" s="145"/>
      <c r="B337" s="145"/>
      <c r="C337" s="145"/>
      <c r="D337" s="145"/>
      <c r="E337" s="145"/>
      <c r="F337" s="145"/>
      <c r="G337" s="145"/>
      <c r="H337" s="145"/>
    </row>
    <row r="338" spans="1:8" ht="17.100000000000001" customHeight="1">
      <c r="A338" s="878" t="s">
        <v>145</v>
      </c>
      <c r="B338" s="878"/>
      <c r="C338" s="878"/>
      <c r="D338" s="878"/>
      <c r="E338" s="878"/>
      <c r="F338" s="878"/>
      <c r="G338" s="878"/>
      <c r="H338" s="878"/>
    </row>
    <row r="339" spans="1:8" ht="17.100000000000001" customHeight="1">
      <c r="A339" s="1008" t="s">
        <v>2</v>
      </c>
      <c r="B339" s="841" t="s">
        <v>268</v>
      </c>
      <c r="C339" s="731" t="s">
        <v>4</v>
      </c>
      <c r="D339" s="731" t="s">
        <v>5</v>
      </c>
      <c r="E339" s="731" t="s">
        <v>6</v>
      </c>
      <c r="F339" s="731" t="s">
        <v>7</v>
      </c>
      <c r="G339" s="731" t="s">
        <v>8</v>
      </c>
      <c r="H339" s="731" t="s">
        <v>9</v>
      </c>
    </row>
    <row r="340" spans="1:8" ht="17.100000000000001" customHeight="1">
      <c r="A340" s="1009"/>
      <c r="B340" s="842"/>
      <c r="C340" s="30" t="s">
        <v>10</v>
      </c>
      <c r="D340" s="30" t="s">
        <v>51</v>
      </c>
      <c r="E340" s="30" t="s">
        <v>78</v>
      </c>
      <c r="F340" s="67" t="s">
        <v>79</v>
      </c>
      <c r="G340" s="67" t="s">
        <v>79</v>
      </c>
      <c r="H340" s="30" t="s">
        <v>12</v>
      </c>
    </row>
    <row r="341" spans="1:8" ht="17.100000000000001" customHeight="1">
      <c r="A341" s="190">
        <v>1</v>
      </c>
      <c r="B341" s="227" t="s">
        <v>279</v>
      </c>
      <c r="C341" s="184">
        <f>Distt.Minor!C78</f>
        <v>0</v>
      </c>
      <c r="D341" s="184">
        <f>Distt.Minor!D78</f>
        <v>0</v>
      </c>
      <c r="E341" s="184">
        <f>Distt.Minor!E78</f>
        <v>90635</v>
      </c>
      <c r="F341" s="184">
        <f>Distt.Minor!F78</f>
        <v>24471450</v>
      </c>
      <c r="G341" s="184">
        <f>Distt.Minor!G78</f>
        <v>2084605</v>
      </c>
      <c r="H341" s="184">
        <f>Distt.Minor!H78</f>
        <v>0</v>
      </c>
    </row>
    <row r="342" spans="1:8" ht="17.100000000000001" customHeight="1">
      <c r="A342" s="190">
        <v>2</v>
      </c>
      <c r="B342" s="200" t="s">
        <v>246</v>
      </c>
      <c r="C342" s="178">
        <f>Distt.Minor!C166+Distt.Minor!C165</f>
        <v>0</v>
      </c>
      <c r="D342" s="178">
        <f>Distt.Minor!D166+Distt.Minor!D165</f>
        <v>0</v>
      </c>
      <c r="E342" s="178">
        <f>Distt.Minor!E166+Distt.Minor!E165</f>
        <v>323665</v>
      </c>
      <c r="F342" s="178">
        <f>Distt.Minor!F166+Distt.Minor!F165</f>
        <v>42730670</v>
      </c>
      <c r="G342" s="178">
        <f>Distt.Minor!G166+Distt.Minor!G165</f>
        <v>7944654</v>
      </c>
      <c r="H342" s="178">
        <f>Distt.Minor!H166+Distt.Minor!H165</f>
        <v>0</v>
      </c>
    </row>
    <row r="343" spans="1:8" ht="17.100000000000001" customHeight="1">
      <c r="A343" s="190">
        <v>3</v>
      </c>
      <c r="B343" s="200" t="s">
        <v>255</v>
      </c>
      <c r="C343" s="191">
        <f>Distt.Minor!C340</f>
        <v>0</v>
      </c>
      <c r="D343" s="191">
        <f>Distt.Minor!D340</f>
        <v>0</v>
      </c>
      <c r="E343" s="191">
        <f>Distt.Minor!E340</f>
        <v>216480</v>
      </c>
      <c r="F343" s="191">
        <f>Distt.Minor!F340</f>
        <v>27060000</v>
      </c>
      <c r="G343" s="191">
        <f>Distt.Minor!G340</f>
        <v>3474000</v>
      </c>
      <c r="H343" s="191">
        <f>Distt.Minor!H340</f>
        <v>1800</v>
      </c>
    </row>
    <row r="344" spans="1:8" ht="17.100000000000001" customHeight="1">
      <c r="A344" s="190">
        <v>4</v>
      </c>
      <c r="B344" s="200" t="s">
        <v>252</v>
      </c>
      <c r="C344" s="692">
        <f>Distt.Minor!C255</f>
        <v>0</v>
      </c>
      <c r="D344" s="692">
        <f>Distt.Minor!D255</f>
        <v>0</v>
      </c>
      <c r="E344" s="692">
        <f>Distt.Minor!E255</f>
        <v>85000</v>
      </c>
      <c r="F344" s="692">
        <f>Distt.Minor!F255</f>
        <v>8500000</v>
      </c>
      <c r="G344" s="692">
        <f>Distt.Minor!G255</f>
        <v>12381300</v>
      </c>
      <c r="H344" s="692">
        <f>Distt.Minor!H255</f>
        <v>0</v>
      </c>
    </row>
    <row r="345" spans="1:8" ht="17.100000000000001" customHeight="1">
      <c r="A345" s="190">
        <v>5</v>
      </c>
      <c r="B345" s="204" t="s">
        <v>416</v>
      </c>
      <c r="C345" s="173">
        <f>Distt.Minor!C424</f>
        <v>0</v>
      </c>
      <c r="D345" s="173">
        <f>Distt.Minor!D424</f>
        <v>0</v>
      </c>
      <c r="E345" s="173">
        <f>Distt.Minor!E424</f>
        <v>0</v>
      </c>
      <c r="F345" s="173">
        <f>Distt.Minor!F424</f>
        <v>0</v>
      </c>
      <c r="G345" s="173">
        <f>Distt.Minor!G424</f>
        <v>15000</v>
      </c>
      <c r="H345" s="173">
        <f>Distt.Minor!H424</f>
        <v>0</v>
      </c>
    </row>
    <row r="346" spans="1:8" ht="17.100000000000001" customHeight="1">
      <c r="A346" s="190">
        <v>6</v>
      </c>
      <c r="B346" s="200" t="s">
        <v>283</v>
      </c>
      <c r="C346" s="188">
        <f>Distt.Minor!C305</f>
        <v>0</v>
      </c>
      <c r="D346" s="188">
        <f>Distt.Minor!D305</f>
        <v>0</v>
      </c>
      <c r="E346" s="188">
        <f>Distt.Minor!E305</f>
        <v>125081</v>
      </c>
      <c r="F346" s="188">
        <f>Distt.Minor!F305</f>
        <v>12508100</v>
      </c>
      <c r="G346" s="188">
        <f>Distt.Minor!G305</f>
        <v>8212000</v>
      </c>
      <c r="H346" s="188">
        <f>Distt.Minor!H305</f>
        <v>125</v>
      </c>
    </row>
    <row r="347" spans="1:8" ht="17.100000000000001" customHeight="1">
      <c r="A347" s="190">
        <v>7</v>
      </c>
      <c r="B347" s="693" t="s">
        <v>265</v>
      </c>
      <c r="C347" s="173">
        <f>Distt.Minor!C528</f>
        <v>0</v>
      </c>
      <c r="D347" s="173">
        <f>Distt.Minor!D528</f>
        <v>0</v>
      </c>
      <c r="E347" s="173">
        <f>Distt.Minor!E528</f>
        <v>0</v>
      </c>
      <c r="F347" s="173">
        <f>Distt.Minor!F528</f>
        <v>0</v>
      </c>
      <c r="G347" s="173">
        <f>Distt.Minor!G528</f>
        <v>0</v>
      </c>
      <c r="H347" s="173">
        <f>Distt.Minor!H528</f>
        <v>0</v>
      </c>
    </row>
    <row r="348" spans="1:8" ht="17.100000000000001" customHeight="1">
      <c r="A348" s="1003" t="s">
        <v>49</v>
      </c>
      <c r="B348" s="1004"/>
      <c r="C348" s="33">
        <f t="shared" ref="C348:H348" si="24">SUM(C341:C347)</f>
        <v>0</v>
      </c>
      <c r="D348" s="31">
        <f t="shared" si="24"/>
        <v>0</v>
      </c>
      <c r="E348" s="31">
        <f t="shared" si="24"/>
        <v>840861</v>
      </c>
      <c r="F348" s="31">
        <f t="shared" si="24"/>
        <v>115270220</v>
      </c>
      <c r="G348" s="31">
        <f t="shared" si="24"/>
        <v>34111559</v>
      </c>
      <c r="H348" s="31">
        <f t="shared" si="24"/>
        <v>1925</v>
      </c>
    </row>
    <row r="349" spans="1:8" ht="17.100000000000001" customHeight="1">
      <c r="A349" s="145"/>
      <c r="B349" s="145"/>
      <c r="C349" s="145"/>
      <c r="D349" s="145"/>
      <c r="E349" s="145"/>
      <c r="F349" s="145"/>
      <c r="G349" s="145"/>
      <c r="H349" s="145"/>
    </row>
    <row r="350" spans="1:8" ht="17.100000000000001" customHeight="1">
      <c r="A350" s="859" t="s">
        <v>120</v>
      </c>
      <c r="B350" s="859"/>
      <c r="C350" s="859"/>
      <c r="D350" s="859"/>
      <c r="E350" s="859"/>
      <c r="F350" s="859"/>
      <c r="G350" s="859"/>
      <c r="H350" s="859"/>
    </row>
    <row r="351" spans="1:8" ht="17.100000000000001" customHeight="1">
      <c r="A351" s="839" t="s">
        <v>2</v>
      </c>
      <c r="B351" s="841" t="s">
        <v>268</v>
      </c>
      <c r="C351" s="731" t="s">
        <v>4</v>
      </c>
      <c r="D351" s="731" t="s">
        <v>5</v>
      </c>
      <c r="E351" s="731" t="s">
        <v>6</v>
      </c>
      <c r="F351" s="731" t="s">
        <v>7</v>
      </c>
      <c r="G351" s="731" t="s">
        <v>8</v>
      </c>
      <c r="H351" s="731" t="s">
        <v>9</v>
      </c>
    </row>
    <row r="352" spans="1:8" ht="17.100000000000001" customHeight="1">
      <c r="A352" s="840"/>
      <c r="B352" s="842"/>
      <c r="C352" s="1" t="s">
        <v>10</v>
      </c>
      <c r="D352" s="1" t="s">
        <v>77</v>
      </c>
      <c r="E352" s="1" t="s">
        <v>78</v>
      </c>
      <c r="F352" s="52" t="s">
        <v>79</v>
      </c>
      <c r="G352" s="52" t="s">
        <v>79</v>
      </c>
      <c r="H352" s="1" t="s">
        <v>12</v>
      </c>
    </row>
    <row r="353" spans="1:8" ht="17.100000000000001" customHeight="1">
      <c r="A353" s="130">
        <v>1</v>
      </c>
      <c r="B353" s="204" t="s">
        <v>242</v>
      </c>
      <c r="C353" s="199">
        <f>Distt.Minor!C92</f>
        <v>3</v>
      </c>
      <c r="D353" s="199">
        <f>Distt.Minor!D92</f>
        <v>14.52</v>
      </c>
      <c r="E353" s="199">
        <f>Distt.Minor!E92</f>
        <v>227</v>
      </c>
      <c r="F353" s="199">
        <f>Distt.Minor!F92</f>
        <v>6371</v>
      </c>
      <c r="G353" s="199">
        <f>Distt.Minor!G92</f>
        <v>6371</v>
      </c>
      <c r="H353" s="199">
        <f>Distt.Minor!H92</f>
        <v>10</v>
      </c>
    </row>
    <row r="354" spans="1:8" ht="17.100000000000001" customHeight="1">
      <c r="A354" s="130">
        <v>2</v>
      </c>
      <c r="B354" s="204" t="s">
        <v>243</v>
      </c>
      <c r="C354" s="199">
        <f>Distt.Minor!C113</f>
        <v>9</v>
      </c>
      <c r="D354" s="199">
        <f>Distt.Minor!D113</f>
        <v>39.235799999999998</v>
      </c>
      <c r="E354" s="199">
        <f>Distt.Minor!E113</f>
        <v>182843</v>
      </c>
      <c r="F354" s="199">
        <f>Distt.Minor!F113</f>
        <v>72919200</v>
      </c>
      <c r="G354" s="199">
        <f>Distt.Minor!G113</f>
        <v>2596227</v>
      </c>
      <c r="H354" s="199">
        <f>Distt.Minor!H113</f>
        <v>62</v>
      </c>
    </row>
    <row r="355" spans="1:8" ht="17.100000000000001" customHeight="1">
      <c r="A355" s="130">
        <v>3</v>
      </c>
      <c r="B355" s="204" t="s">
        <v>245</v>
      </c>
      <c r="C355" s="199">
        <f>Distt.Minor!C147</f>
        <v>4</v>
      </c>
      <c r="D355" s="199">
        <f>Distt.Minor!D147</f>
        <v>74.492999999999995</v>
      </c>
      <c r="E355" s="199">
        <f>Distt.Minor!E147</f>
        <v>9225</v>
      </c>
      <c r="F355" s="199">
        <f>Distt.Minor!F147</f>
        <v>2306250</v>
      </c>
      <c r="G355" s="199">
        <f>Distt.Minor!G147</f>
        <v>296000</v>
      </c>
      <c r="H355" s="199">
        <f>Distt.Minor!H147</f>
        <v>8</v>
      </c>
    </row>
    <row r="356" spans="1:8" ht="17.100000000000001" customHeight="1">
      <c r="A356" s="130">
        <v>4</v>
      </c>
      <c r="B356" s="204" t="s">
        <v>246</v>
      </c>
      <c r="C356" s="130">
        <f>Distt.Minor!C171</f>
        <v>46</v>
      </c>
      <c r="D356" s="130">
        <f>Distt.Minor!D171</f>
        <v>549.30020000000002</v>
      </c>
      <c r="E356" s="130">
        <f>Distt.Minor!E171</f>
        <v>961408.75</v>
      </c>
      <c r="F356" s="130">
        <f>Distt.Minor!F171</f>
        <v>227279312.5</v>
      </c>
      <c r="G356" s="130">
        <f>Distt.Minor!G171</f>
        <v>50957182</v>
      </c>
      <c r="H356" s="130">
        <f>Distt.Minor!H171</f>
        <v>420</v>
      </c>
    </row>
    <row r="357" spans="1:8" ht="17.100000000000001" customHeight="1">
      <c r="A357" s="130">
        <v>5</v>
      </c>
      <c r="B357" s="204" t="s">
        <v>252</v>
      </c>
      <c r="C357" s="130">
        <f>Distt.Minor!C248</f>
        <v>3</v>
      </c>
      <c r="D357" s="130">
        <f>Distt.Minor!D248</f>
        <v>14.7544</v>
      </c>
      <c r="E357" s="130">
        <f>Distt.Minor!E248</f>
        <v>0</v>
      </c>
      <c r="F357" s="130">
        <f>Distt.Minor!F248</f>
        <v>0</v>
      </c>
      <c r="G357" s="130">
        <f>Distt.Minor!G248</f>
        <v>0</v>
      </c>
      <c r="H357" s="130">
        <f>Distt.Minor!H248</f>
        <v>5</v>
      </c>
    </row>
    <row r="358" spans="1:8" ht="17.100000000000001" customHeight="1">
      <c r="A358" s="130">
        <v>6</v>
      </c>
      <c r="B358" s="204" t="s">
        <v>259</v>
      </c>
      <c r="C358" s="199">
        <f>Distt.Minor!C421</f>
        <v>27</v>
      </c>
      <c r="D358" s="199">
        <f>Distt.Minor!D421</f>
        <v>508.24</v>
      </c>
      <c r="E358" s="199">
        <f>Distt.Minor!E421</f>
        <v>477400</v>
      </c>
      <c r="F358" s="199">
        <f>Distt.Minor!F421</f>
        <v>57288000</v>
      </c>
      <c r="G358" s="199">
        <f>Distt.Minor!G421</f>
        <v>27053000</v>
      </c>
      <c r="H358" s="199">
        <f>Distt.Minor!H421</f>
        <v>30</v>
      </c>
    </row>
    <row r="359" spans="1:8" ht="17.100000000000001" customHeight="1">
      <c r="A359" s="130">
        <v>7</v>
      </c>
      <c r="B359" s="204" t="s">
        <v>262</v>
      </c>
      <c r="C359" s="199">
        <f>Distt.Minor!C485</f>
        <v>2</v>
      </c>
      <c r="D359" s="199">
        <f>Distt.Minor!D485</f>
        <v>8.1015999999999995</v>
      </c>
      <c r="E359" s="199">
        <f>Distt.Minor!E485</f>
        <v>23975</v>
      </c>
      <c r="F359" s="199">
        <f>Distt.Minor!F485</f>
        <v>2397500</v>
      </c>
      <c r="G359" s="199">
        <f>Distt.Minor!G485</f>
        <v>596944</v>
      </c>
      <c r="H359" s="199">
        <f>Distt.Minor!H485</f>
        <v>15</v>
      </c>
    </row>
    <row r="360" spans="1:8" ht="17.100000000000001" customHeight="1">
      <c r="A360" s="130">
        <v>8</v>
      </c>
      <c r="B360" s="204" t="s">
        <v>265</v>
      </c>
      <c r="C360" s="117">
        <f>Distt.Minor!C537</f>
        <v>2</v>
      </c>
      <c r="D360" s="117">
        <f>Distt.Minor!D537</f>
        <v>49</v>
      </c>
      <c r="E360" s="117">
        <f>Distt.Minor!E537</f>
        <v>51333</v>
      </c>
      <c r="F360" s="117">
        <f>Distt.Minor!F537</f>
        <v>13346580</v>
      </c>
      <c r="G360" s="117">
        <f>Distt.Minor!G537</f>
        <v>1232000</v>
      </c>
      <c r="H360" s="117">
        <f>Distt.Minor!H537</f>
        <v>19</v>
      </c>
    </row>
    <row r="361" spans="1:8" ht="17.100000000000001" customHeight="1">
      <c r="A361" s="1003" t="s">
        <v>49</v>
      </c>
      <c r="B361" s="1004"/>
      <c r="C361" s="3">
        <f t="shared" ref="C361:H361" si="25">SUM(C353:C360)</f>
        <v>96</v>
      </c>
      <c r="D361" s="4">
        <f t="shared" si="25"/>
        <v>1257.645</v>
      </c>
      <c r="E361" s="6">
        <f t="shared" si="25"/>
        <v>1706411.75</v>
      </c>
      <c r="F361" s="6">
        <f t="shared" si="25"/>
        <v>375543213.5</v>
      </c>
      <c r="G361" s="6">
        <f t="shared" si="25"/>
        <v>82737724</v>
      </c>
      <c r="H361" s="3">
        <f t="shared" si="25"/>
        <v>569</v>
      </c>
    </row>
    <row r="362" spans="1:8" ht="17.100000000000001" customHeight="1">
      <c r="A362" s="145"/>
      <c r="B362" s="145"/>
      <c r="C362" s="145"/>
      <c r="D362" s="145"/>
      <c r="E362" s="145"/>
      <c r="F362" s="145"/>
      <c r="G362" s="145"/>
      <c r="H362" s="145"/>
    </row>
    <row r="363" spans="1:8" ht="17.100000000000001" customHeight="1">
      <c r="A363" s="878" t="s">
        <v>66</v>
      </c>
      <c r="B363" s="878"/>
      <c r="C363" s="878"/>
      <c r="D363" s="878"/>
      <c r="E363" s="878"/>
      <c r="F363" s="878"/>
      <c r="G363" s="878"/>
      <c r="H363" s="878"/>
    </row>
    <row r="364" spans="1:8" ht="17.100000000000001" customHeight="1">
      <c r="A364" s="839" t="s">
        <v>2</v>
      </c>
      <c r="B364" s="841" t="s">
        <v>268</v>
      </c>
      <c r="C364" s="731" t="s">
        <v>4</v>
      </c>
      <c r="D364" s="731" t="s">
        <v>5</v>
      </c>
      <c r="E364" s="731" t="s">
        <v>6</v>
      </c>
      <c r="F364" s="731" t="s">
        <v>7</v>
      </c>
      <c r="G364" s="731" t="s">
        <v>8</v>
      </c>
      <c r="H364" s="731" t="s">
        <v>9</v>
      </c>
    </row>
    <row r="365" spans="1:8" ht="17.100000000000001" customHeight="1">
      <c r="A365" s="840"/>
      <c r="B365" s="842"/>
      <c r="C365" s="1" t="s">
        <v>10</v>
      </c>
      <c r="D365" s="1" t="s">
        <v>51</v>
      </c>
      <c r="E365" s="1" t="s">
        <v>78</v>
      </c>
      <c r="F365" s="52" t="s">
        <v>79</v>
      </c>
      <c r="G365" s="52" t="s">
        <v>79</v>
      </c>
      <c r="H365" s="1" t="s">
        <v>12</v>
      </c>
    </row>
    <row r="366" spans="1:8" ht="17.100000000000001" customHeight="1">
      <c r="A366" s="204">
        <v>1</v>
      </c>
      <c r="B366" s="200" t="s">
        <v>238</v>
      </c>
      <c r="C366" s="62">
        <f>Distt.Minor!C12</f>
        <v>6</v>
      </c>
      <c r="D366" s="62">
        <f>Distt.Minor!D12</f>
        <v>13.5</v>
      </c>
      <c r="E366" s="62">
        <f>Distt.Minor!E12</f>
        <v>563260</v>
      </c>
      <c r="F366" s="62">
        <f>Distt.Minor!F12</f>
        <v>53717200</v>
      </c>
      <c r="G366" s="62">
        <f>Distt.Minor!G12</f>
        <v>3139000</v>
      </c>
      <c r="H366" s="62">
        <f>Distt.Minor!H12</f>
        <v>57</v>
      </c>
    </row>
    <row r="367" spans="1:8" ht="17.100000000000001" customHeight="1">
      <c r="A367" s="204">
        <v>2</v>
      </c>
      <c r="B367" s="200" t="s">
        <v>269</v>
      </c>
      <c r="C367" s="141">
        <f>Distt.Minor!C29</f>
        <v>1</v>
      </c>
      <c r="D367" s="141">
        <f>Distt.Minor!D29</f>
        <v>4.9275000000000002</v>
      </c>
      <c r="E367" s="141">
        <f>Distt.Minor!E29</f>
        <v>0</v>
      </c>
      <c r="F367" s="141">
        <f>Distt.Minor!F29</f>
        <v>0</v>
      </c>
      <c r="G367" s="141">
        <f>Distt.Minor!G29</f>
        <v>30000</v>
      </c>
      <c r="H367" s="141">
        <f>Distt.Minor!H29</f>
        <v>0</v>
      </c>
    </row>
    <row r="368" spans="1:8" ht="17.100000000000001" customHeight="1">
      <c r="A368" s="204">
        <v>3</v>
      </c>
      <c r="B368" s="200" t="s">
        <v>412</v>
      </c>
      <c r="C368" s="141">
        <f>Distt.Minor!C159</f>
        <v>0</v>
      </c>
      <c r="D368" s="141">
        <f>Distt.Minor!D159</f>
        <v>0</v>
      </c>
      <c r="E368" s="141">
        <f>Distt.Minor!E159</f>
        <v>3151680</v>
      </c>
      <c r="F368" s="141">
        <f>Distt.Minor!F159</f>
        <v>126067200</v>
      </c>
      <c r="G368" s="141">
        <f>Distt.Minor!G159</f>
        <v>88196983</v>
      </c>
      <c r="H368" s="141">
        <f>Distt.Minor!H159</f>
        <v>3200</v>
      </c>
    </row>
    <row r="369" spans="1:8" ht="17.100000000000001" customHeight="1">
      <c r="A369" s="204">
        <v>4</v>
      </c>
      <c r="B369" s="200" t="s">
        <v>248</v>
      </c>
      <c r="C369" s="141">
        <f>Distt.Minor!C221</f>
        <v>0</v>
      </c>
      <c r="D369" s="141">
        <f>Distt.Minor!D221</f>
        <v>0</v>
      </c>
      <c r="E369" s="141">
        <f>Distt.Minor!E221</f>
        <v>9657.91</v>
      </c>
      <c r="F369" s="141">
        <f>Distt.Minor!F221</f>
        <v>7634530</v>
      </c>
      <c r="G369" s="141">
        <f>Distt.Minor!G221</f>
        <v>227793</v>
      </c>
      <c r="H369" s="141">
        <f>Distt.Minor!H221</f>
        <v>35</v>
      </c>
    </row>
    <row r="370" spans="1:8" ht="17.100000000000001" customHeight="1">
      <c r="A370" s="204">
        <v>5</v>
      </c>
      <c r="B370" s="200" t="s">
        <v>409</v>
      </c>
      <c r="C370" s="115">
        <f>Distt.Minor!C321</f>
        <v>1</v>
      </c>
      <c r="D370" s="115">
        <f>Distt.Minor!D321</f>
        <v>1</v>
      </c>
      <c r="E370" s="115">
        <f>Distt.Minor!E321</f>
        <v>0</v>
      </c>
      <c r="F370" s="115">
        <f>Distt.Minor!F321</f>
        <v>0</v>
      </c>
      <c r="G370" s="115">
        <f>Distt.Minor!G321</f>
        <v>77000</v>
      </c>
      <c r="H370" s="115">
        <f>Distt.Minor!H321</f>
        <v>0</v>
      </c>
    </row>
    <row r="371" spans="1:8" ht="17.100000000000001" customHeight="1">
      <c r="A371" s="204">
        <v>6</v>
      </c>
      <c r="B371" s="200" t="s">
        <v>243</v>
      </c>
      <c r="C371" s="141">
        <f>Distt.Minor!C104</f>
        <v>7</v>
      </c>
      <c r="D371" s="141">
        <f>Distt.Minor!D104</f>
        <v>6.82</v>
      </c>
      <c r="E371" s="141">
        <f>Distt.Minor!E104</f>
        <v>700</v>
      </c>
      <c r="F371" s="141">
        <f>Distt.Minor!F104</f>
        <v>490000</v>
      </c>
      <c r="G371" s="141">
        <f>Distt.Minor!G104</f>
        <v>82280</v>
      </c>
      <c r="H371" s="141">
        <f>Distt.Minor!H104</f>
        <v>34</v>
      </c>
    </row>
    <row r="372" spans="1:8" ht="17.100000000000001" customHeight="1">
      <c r="A372" s="204">
        <v>7</v>
      </c>
      <c r="B372" s="204" t="s">
        <v>259</v>
      </c>
      <c r="C372" s="141">
        <f>Distt.Minor!C416</f>
        <v>8</v>
      </c>
      <c r="D372" s="141">
        <f>Distt.Minor!D416</f>
        <v>54</v>
      </c>
      <c r="E372" s="141">
        <f>Distt.Minor!E416</f>
        <v>2129.6190000000001</v>
      </c>
      <c r="F372" s="141">
        <f>Distt.Minor!F416</f>
        <v>8731437.9000000004</v>
      </c>
      <c r="G372" s="141">
        <f>Distt.Minor!G416</f>
        <v>2476000</v>
      </c>
      <c r="H372" s="141">
        <f>Distt.Minor!H416</f>
        <v>12</v>
      </c>
    </row>
    <row r="373" spans="1:8" ht="17.100000000000001" customHeight="1">
      <c r="A373" s="204">
        <v>8</v>
      </c>
      <c r="B373" s="200" t="s">
        <v>273</v>
      </c>
      <c r="C373" s="141">
        <f>Distt.Minor!C443</f>
        <v>1</v>
      </c>
      <c r="D373" s="141">
        <f>Distt.Minor!D443</f>
        <v>2.5</v>
      </c>
      <c r="E373" s="141">
        <f>Distt.Minor!E443</f>
        <v>0</v>
      </c>
      <c r="F373" s="141">
        <f>Distt.Minor!F443</f>
        <v>0</v>
      </c>
      <c r="G373" s="141">
        <f>Distt.Minor!G443</f>
        <v>47000</v>
      </c>
      <c r="H373" s="141">
        <f>Distt.Minor!H443</f>
        <v>0</v>
      </c>
    </row>
    <row r="374" spans="1:8" ht="17.100000000000001" customHeight="1">
      <c r="A374" s="204">
        <v>9</v>
      </c>
      <c r="B374" s="200" t="s">
        <v>258</v>
      </c>
      <c r="C374" s="141">
        <f>Distt.Minor!C402</f>
        <v>0</v>
      </c>
      <c r="D374" s="141">
        <f>Distt.Minor!D402</f>
        <v>0</v>
      </c>
      <c r="E374" s="141">
        <f>Distt.Minor!E402</f>
        <v>2026000</v>
      </c>
      <c r="F374" s="141">
        <f>Distt.Minor!F402</f>
        <v>67780000</v>
      </c>
      <c r="G374" s="141">
        <f>Distt.Minor!G402</f>
        <v>6755000</v>
      </c>
      <c r="H374" s="141">
        <f>Distt.Minor!H402</f>
        <v>368</v>
      </c>
    </row>
    <row r="375" spans="1:8" ht="17.100000000000001" customHeight="1">
      <c r="A375" s="204">
        <v>10</v>
      </c>
      <c r="B375" s="603" t="s">
        <v>274</v>
      </c>
      <c r="C375" s="141">
        <f>Distt.Minor!C454</f>
        <v>2</v>
      </c>
      <c r="D375" s="141">
        <f>Distt.Minor!D454</f>
        <v>2</v>
      </c>
      <c r="E375" s="141">
        <f>Distt.Minor!E454</f>
        <v>0</v>
      </c>
      <c r="F375" s="141">
        <f>Distt.Minor!F454</f>
        <v>0</v>
      </c>
      <c r="G375" s="141">
        <f>Distt.Minor!G454</f>
        <v>0</v>
      </c>
      <c r="H375" s="141">
        <f>Distt.Minor!H454</f>
        <v>0</v>
      </c>
    </row>
    <row r="376" spans="1:8" ht="17.100000000000001" customHeight="1">
      <c r="A376" s="204">
        <v>11</v>
      </c>
      <c r="B376" s="200" t="s">
        <v>276</v>
      </c>
      <c r="C376" s="198">
        <f>Distt.Minor!C510</f>
        <v>20</v>
      </c>
      <c r="D376" s="198">
        <f>Distt.Minor!D510</f>
        <v>21.1</v>
      </c>
      <c r="E376" s="198">
        <f>Distt.Minor!E510</f>
        <v>0</v>
      </c>
      <c r="F376" s="198">
        <f>Distt.Minor!F510</f>
        <v>0</v>
      </c>
      <c r="G376" s="198">
        <f>Distt.Minor!G510</f>
        <v>519000</v>
      </c>
      <c r="H376" s="198">
        <f>Distt.Minor!H510</f>
        <v>85</v>
      </c>
    </row>
    <row r="377" spans="1:8" ht="17.100000000000001" customHeight="1">
      <c r="A377" s="204">
        <v>12</v>
      </c>
      <c r="B377" s="200" t="s">
        <v>265</v>
      </c>
      <c r="C377" s="116">
        <f>Distt.Minor!C531</f>
        <v>9</v>
      </c>
      <c r="D377" s="116">
        <f>Distt.Minor!D531</f>
        <v>17.739999999999998</v>
      </c>
      <c r="E377" s="116">
        <f>Distt.Minor!E531</f>
        <v>8533</v>
      </c>
      <c r="F377" s="116">
        <f>Distt.Minor!F531</f>
        <v>4266500</v>
      </c>
      <c r="G377" s="116">
        <f>Distt.Minor!G531</f>
        <v>512000</v>
      </c>
      <c r="H377" s="116">
        <f>Distt.Minor!H531</f>
        <v>40</v>
      </c>
    </row>
    <row r="378" spans="1:8" ht="17.100000000000001" customHeight="1">
      <c r="A378" s="1003" t="s">
        <v>49</v>
      </c>
      <c r="B378" s="1004"/>
      <c r="C378" s="33">
        <f t="shared" ref="C378:H378" si="26">SUM(C366:C377)</f>
        <v>55</v>
      </c>
      <c r="D378" s="32">
        <f t="shared" si="26"/>
        <v>123.58749999999999</v>
      </c>
      <c r="E378" s="31">
        <f t="shared" si="26"/>
        <v>5761960.5290000001</v>
      </c>
      <c r="F378" s="31">
        <f t="shared" si="26"/>
        <v>268686867.89999998</v>
      </c>
      <c r="G378" s="31">
        <f t="shared" si="26"/>
        <v>102062056</v>
      </c>
      <c r="H378" s="31">
        <f t="shared" si="26"/>
        <v>3831</v>
      </c>
    </row>
    <row r="379" spans="1:8" ht="17.100000000000001" customHeight="1">
      <c r="A379" s="145"/>
      <c r="B379" s="145"/>
      <c r="C379" s="145"/>
      <c r="D379" s="145"/>
      <c r="E379" s="145"/>
      <c r="F379" s="145"/>
      <c r="G379" s="145"/>
      <c r="H379" s="145"/>
    </row>
    <row r="380" spans="1:8" ht="17.100000000000001" customHeight="1">
      <c r="A380" s="859" t="s">
        <v>121</v>
      </c>
      <c r="B380" s="859"/>
      <c r="C380" s="859"/>
      <c r="D380" s="859"/>
      <c r="E380" s="859"/>
      <c r="F380" s="859"/>
      <c r="G380" s="859"/>
      <c r="H380" s="859"/>
    </row>
    <row r="381" spans="1:8" ht="17.100000000000001" customHeight="1">
      <c r="A381" s="839" t="s">
        <v>2</v>
      </c>
      <c r="B381" s="841" t="s">
        <v>268</v>
      </c>
      <c r="C381" s="731" t="s">
        <v>4</v>
      </c>
      <c r="D381" s="731" t="s">
        <v>5</v>
      </c>
      <c r="E381" s="731" t="s">
        <v>6</v>
      </c>
      <c r="F381" s="731" t="s">
        <v>7</v>
      </c>
      <c r="G381" s="731" t="s">
        <v>8</v>
      </c>
      <c r="H381" s="731" t="s">
        <v>9</v>
      </c>
    </row>
    <row r="382" spans="1:8" ht="17.100000000000001" customHeight="1">
      <c r="A382" s="840"/>
      <c r="B382" s="842"/>
      <c r="C382" s="1" t="s">
        <v>10</v>
      </c>
      <c r="D382" s="1" t="s">
        <v>77</v>
      </c>
      <c r="E382" s="1" t="s">
        <v>78</v>
      </c>
      <c r="F382" s="52" t="s">
        <v>79</v>
      </c>
      <c r="G382" s="52" t="s">
        <v>79</v>
      </c>
      <c r="H382" s="1" t="s">
        <v>12</v>
      </c>
    </row>
    <row r="383" spans="1:8" ht="17.100000000000001" customHeight="1">
      <c r="A383" s="130">
        <v>1</v>
      </c>
      <c r="B383" s="2" t="s">
        <v>265</v>
      </c>
      <c r="C383" s="199">
        <f>Distt.Minor!C536</f>
        <v>8</v>
      </c>
      <c r="D383" s="199">
        <f>Distt.Minor!D536</f>
        <v>58.66</v>
      </c>
      <c r="E383" s="199">
        <f>Distt.Minor!E536</f>
        <v>4413</v>
      </c>
      <c r="F383" s="199">
        <f>Distt.Minor!F536</f>
        <v>1566615</v>
      </c>
      <c r="G383" s="199">
        <f>Distt.Minor!G536</f>
        <v>321000</v>
      </c>
      <c r="H383" s="199">
        <f>Distt.Minor!H536</f>
        <v>18</v>
      </c>
    </row>
    <row r="384" spans="1:8" ht="17.100000000000001" customHeight="1">
      <c r="A384" s="1003" t="s">
        <v>49</v>
      </c>
      <c r="B384" s="1004"/>
      <c r="C384" s="3">
        <f t="shared" ref="C384:H384" si="27">SUM(C383:C383)</f>
        <v>8</v>
      </c>
      <c r="D384" s="4">
        <f t="shared" si="27"/>
        <v>58.66</v>
      </c>
      <c r="E384" s="4">
        <f t="shared" si="27"/>
        <v>4413</v>
      </c>
      <c r="F384" s="3">
        <f t="shared" si="27"/>
        <v>1566615</v>
      </c>
      <c r="G384" s="3">
        <f t="shared" si="27"/>
        <v>321000</v>
      </c>
      <c r="H384" s="3">
        <f t="shared" si="27"/>
        <v>18</v>
      </c>
    </row>
    <row r="385" spans="1:8" ht="17.100000000000001" customHeight="1">
      <c r="A385" s="145"/>
      <c r="B385" s="145"/>
      <c r="C385" s="145"/>
      <c r="D385" s="145"/>
      <c r="E385" s="145"/>
      <c r="F385" s="145"/>
      <c r="G385" s="145"/>
      <c r="H385" s="145"/>
    </row>
    <row r="386" spans="1:8" ht="17.100000000000001" customHeight="1">
      <c r="A386" s="145"/>
      <c r="B386" s="145"/>
      <c r="C386" s="145"/>
      <c r="D386" s="29" t="s">
        <v>67</v>
      </c>
      <c r="E386" s="145"/>
      <c r="F386" s="145"/>
      <c r="G386" s="145"/>
      <c r="H386" s="145"/>
    </row>
    <row r="387" spans="1:8" ht="17.100000000000001" customHeight="1">
      <c r="A387" s="839" t="s">
        <v>2</v>
      </c>
      <c r="B387" s="841" t="s">
        <v>268</v>
      </c>
      <c r="C387" s="731" t="s">
        <v>4</v>
      </c>
      <c r="D387" s="731" t="s">
        <v>5</v>
      </c>
      <c r="E387" s="731" t="s">
        <v>6</v>
      </c>
      <c r="F387" s="731" t="s">
        <v>7</v>
      </c>
      <c r="G387" s="731" t="s">
        <v>8</v>
      </c>
      <c r="H387" s="731" t="s">
        <v>9</v>
      </c>
    </row>
    <row r="388" spans="1:8" ht="17.100000000000001" customHeight="1">
      <c r="A388" s="840"/>
      <c r="B388" s="842"/>
      <c r="C388" s="1" t="s">
        <v>10</v>
      </c>
      <c r="D388" s="1" t="s">
        <v>51</v>
      </c>
      <c r="E388" s="1" t="s">
        <v>78</v>
      </c>
      <c r="F388" s="52" t="s">
        <v>79</v>
      </c>
      <c r="G388" s="52" t="s">
        <v>79</v>
      </c>
      <c r="H388" s="1" t="s">
        <v>12</v>
      </c>
    </row>
    <row r="389" spans="1:8" ht="17.100000000000001" customHeight="1">
      <c r="A389" s="130">
        <v>1</v>
      </c>
      <c r="B389" s="200" t="s">
        <v>238</v>
      </c>
      <c r="C389" s="62">
        <f>Distt.Minor!C11</f>
        <v>1</v>
      </c>
      <c r="D389" s="62">
        <f>Distt.Minor!D11</f>
        <v>1</v>
      </c>
      <c r="E389" s="62">
        <f>Distt.Minor!E11</f>
        <v>0</v>
      </c>
      <c r="F389" s="62">
        <f>Distt.Minor!F11</f>
        <v>0</v>
      </c>
      <c r="G389" s="62">
        <f>Distt.Minor!G11</f>
        <v>131950</v>
      </c>
      <c r="H389" s="62">
        <f>Distt.Minor!H11</f>
        <v>0</v>
      </c>
    </row>
    <row r="390" spans="1:8" ht="17.100000000000001" customHeight="1">
      <c r="A390" s="130">
        <v>2</v>
      </c>
      <c r="B390" s="200" t="s">
        <v>254</v>
      </c>
      <c r="C390" s="143">
        <f>Distt.Minor!C317</f>
        <v>11</v>
      </c>
      <c r="D390" s="143">
        <f>Distt.Minor!D317</f>
        <v>14.914</v>
      </c>
      <c r="E390" s="143">
        <f>Distt.Minor!E317</f>
        <v>11100</v>
      </c>
      <c r="F390" s="143">
        <f>Distt.Minor!F317</f>
        <v>2775000</v>
      </c>
      <c r="G390" s="143">
        <f>Distt.Minor!G317</f>
        <v>666000</v>
      </c>
      <c r="H390" s="143">
        <f>Distt.Minor!H317</f>
        <v>5</v>
      </c>
    </row>
    <row r="391" spans="1:8" ht="17.100000000000001" customHeight="1">
      <c r="A391" s="130">
        <v>3</v>
      </c>
      <c r="B391" s="200" t="s">
        <v>250</v>
      </c>
      <c r="C391" s="141">
        <f>Distt.Minor!C275</f>
        <v>2</v>
      </c>
      <c r="D391" s="141">
        <f>Distt.Minor!D275</f>
        <v>9.3077000000000005</v>
      </c>
      <c r="E391" s="141">
        <f>Distt.Minor!E275</f>
        <v>0</v>
      </c>
      <c r="F391" s="141">
        <f>Distt.Minor!F275</f>
        <v>0</v>
      </c>
      <c r="G391" s="141">
        <f>Distt.Minor!G275</f>
        <v>0</v>
      </c>
      <c r="H391" s="141">
        <f>Distt.Minor!H275</f>
        <v>0</v>
      </c>
    </row>
    <row r="392" spans="1:8" ht="17.100000000000001" customHeight="1">
      <c r="A392" s="130">
        <v>4</v>
      </c>
      <c r="B392" s="200" t="s">
        <v>262</v>
      </c>
      <c r="C392" s="141">
        <f>Distt.Minor!C474</f>
        <v>30</v>
      </c>
      <c r="D392" s="141">
        <f>Distt.Minor!D474</f>
        <v>30</v>
      </c>
      <c r="E392" s="141">
        <f>Distt.Minor!E474</f>
        <v>2596</v>
      </c>
      <c r="F392" s="141">
        <f>Distt.Minor!F474</f>
        <v>649000</v>
      </c>
      <c r="G392" s="141">
        <f>Distt.Minor!G474</f>
        <v>577000</v>
      </c>
      <c r="H392" s="141">
        <f>Distt.Minor!H474</f>
        <v>13</v>
      </c>
    </row>
    <row r="393" spans="1:8" ht="17.100000000000001" customHeight="1">
      <c r="A393" s="130">
        <v>5</v>
      </c>
      <c r="B393" s="200" t="s">
        <v>265</v>
      </c>
      <c r="C393" s="116">
        <f>Distt.Minor!C543</f>
        <v>1</v>
      </c>
      <c r="D393" s="116">
        <f>Distt.Minor!D543</f>
        <v>1</v>
      </c>
      <c r="E393" s="116">
        <f>Distt.Minor!E543</f>
        <v>210</v>
      </c>
      <c r="F393" s="116">
        <f>Distt.Minor!F543</f>
        <v>17500</v>
      </c>
      <c r="G393" s="116">
        <f>Distt.Minor!G543</f>
        <v>12600</v>
      </c>
      <c r="H393" s="116">
        <f>Distt.Minor!H543</f>
        <v>2</v>
      </c>
    </row>
    <row r="394" spans="1:8" ht="17.100000000000001" customHeight="1">
      <c r="A394" s="1003" t="s">
        <v>49</v>
      </c>
      <c r="B394" s="1004"/>
      <c r="C394" s="33">
        <f t="shared" ref="C394:H394" si="28">SUM(C389:C393)</f>
        <v>45</v>
      </c>
      <c r="D394" s="32">
        <f t="shared" si="28"/>
        <v>56.221699999999998</v>
      </c>
      <c r="E394" s="31">
        <f t="shared" si="28"/>
        <v>13906</v>
      </c>
      <c r="F394" s="31">
        <f t="shared" si="28"/>
        <v>3441500</v>
      </c>
      <c r="G394" s="31">
        <f t="shared" si="28"/>
        <v>1387550</v>
      </c>
      <c r="H394" s="31">
        <f t="shared" si="28"/>
        <v>20</v>
      </c>
    </row>
    <row r="395" spans="1:8" ht="17.100000000000001" customHeight="1">
      <c r="A395" s="145"/>
      <c r="B395" s="145"/>
      <c r="C395" s="145"/>
      <c r="D395" s="145"/>
      <c r="E395" s="145"/>
      <c r="F395" s="145"/>
      <c r="G395" s="145"/>
      <c r="H395" s="145"/>
    </row>
    <row r="396" spans="1:8" ht="17.100000000000001" customHeight="1">
      <c r="A396" s="859" t="s">
        <v>39</v>
      </c>
      <c r="B396" s="859"/>
      <c r="C396" s="859"/>
      <c r="D396" s="859"/>
      <c r="E396" s="859"/>
      <c r="F396" s="859"/>
      <c r="G396" s="859"/>
      <c r="H396" s="859"/>
    </row>
    <row r="397" spans="1:8" ht="17.100000000000001" customHeight="1">
      <c r="A397" s="839" t="s">
        <v>2</v>
      </c>
      <c r="B397" s="841" t="s">
        <v>268</v>
      </c>
      <c r="C397" s="731" t="s">
        <v>4</v>
      </c>
      <c r="D397" s="731" t="s">
        <v>5</v>
      </c>
      <c r="E397" s="731" t="s">
        <v>6</v>
      </c>
      <c r="F397" s="731" t="s">
        <v>7</v>
      </c>
      <c r="G397" s="731" t="s">
        <v>8</v>
      </c>
      <c r="H397" s="731" t="s">
        <v>9</v>
      </c>
    </row>
    <row r="398" spans="1:8" ht="17.100000000000001" customHeight="1">
      <c r="A398" s="840"/>
      <c r="B398" s="842"/>
      <c r="C398" s="1" t="s">
        <v>10</v>
      </c>
      <c r="D398" s="1" t="s">
        <v>77</v>
      </c>
      <c r="E398" s="1" t="s">
        <v>78</v>
      </c>
      <c r="F398" s="52" t="s">
        <v>79</v>
      </c>
      <c r="G398" s="52" t="s">
        <v>79</v>
      </c>
      <c r="H398" s="1" t="s">
        <v>12</v>
      </c>
    </row>
    <row r="399" spans="1:8" ht="17.100000000000001" customHeight="1">
      <c r="A399" s="130">
        <v>1</v>
      </c>
      <c r="B399" s="204" t="s">
        <v>238</v>
      </c>
      <c r="C399" s="143">
        <f>Distt.Minor!C16</f>
        <v>63</v>
      </c>
      <c r="D399" s="143">
        <f>Distt.Minor!D16</f>
        <v>613.25</v>
      </c>
      <c r="E399" s="143">
        <f>Distt.Minor!E16</f>
        <v>17935</v>
      </c>
      <c r="F399" s="143">
        <f>Distt.Minor!F16</f>
        <v>9864250</v>
      </c>
      <c r="G399" s="143">
        <f>Distt.Minor!G16</f>
        <v>4748150</v>
      </c>
      <c r="H399" s="143">
        <f>Distt.Minor!H16</f>
        <v>95</v>
      </c>
    </row>
    <row r="400" spans="1:8" ht="17.100000000000001" customHeight="1">
      <c r="A400" s="130">
        <v>2</v>
      </c>
      <c r="B400" s="204" t="s">
        <v>243</v>
      </c>
      <c r="C400" s="211">
        <f>Distt.Minor!C115</f>
        <v>2</v>
      </c>
      <c r="D400" s="211">
        <f>Distt.Minor!D115</f>
        <v>9.7200000000000006</v>
      </c>
      <c r="E400" s="211">
        <f>Distt.Minor!E115</f>
        <v>69171</v>
      </c>
      <c r="F400" s="211">
        <f>Distt.Minor!F115</f>
        <v>34585500</v>
      </c>
      <c r="G400" s="211">
        <f>Distt.Minor!G115</f>
        <v>0</v>
      </c>
      <c r="H400" s="211">
        <f>Distt.Minor!H115</f>
        <v>8</v>
      </c>
    </row>
    <row r="401" spans="1:8" ht="17.100000000000001" customHeight="1">
      <c r="A401" s="130">
        <v>3</v>
      </c>
      <c r="B401" s="18" t="s">
        <v>246</v>
      </c>
      <c r="C401" s="136">
        <f>Distt.Minor!C172</f>
        <v>32</v>
      </c>
      <c r="D401" s="136">
        <f>Distt.Minor!D172</f>
        <v>144.92590000000001</v>
      </c>
      <c r="E401" s="136">
        <f>Distt.Minor!E172</f>
        <v>11598</v>
      </c>
      <c r="F401" s="136">
        <f>Distt.Minor!F172</f>
        <v>3479400</v>
      </c>
      <c r="G401" s="136">
        <f>Distt.Minor!G172</f>
        <v>4255130</v>
      </c>
      <c r="H401" s="136">
        <f>Distt.Minor!H172</f>
        <v>117</v>
      </c>
    </row>
    <row r="402" spans="1:8" ht="17.100000000000001" customHeight="1">
      <c r="A402" s="130">
        <v>4</v>
      </c>
      <c r="B402" s="204" t="s">
        <v>247</v>
      </c>
      <c r="C402" s="199">
        <f>Distt.Minor!C197</f>
        <v>1</v>
      </c>
      <c r="D402" s="199">
        <f>Distt.Minor!D197</f>
        <v>99.39</v>
      </c>
      <c r="E402" s="199">
        <f>Distt.Minor!E197</f>
        <v>0</v>
      </c>
      <c r="F402" s="199">
        <f>Distt.Minor!F197</f>
        <v>0</v>
      </c>
      <c r="G402" s="199">
        <f>Distt.Minor!G197</f>
        <v>0</v>
      </c>
      <c r="H402" s="199">
        <f>Distt.Minor!H197</f>
        <v>0</v>
      </c>
    </row>
    <row r="403" spans="1:8" ht="17.100000000000001" customHeight="1">
      <c r="A403" s="130">
        <v>5</v>
      </c>
      <c r="B403" s="204" t="s">
        <v>250</v>
      </c>
      <c r="C403" s="208">
        <f>Distt.Minor!C274</f>
        <v>39</v>
      </c>
      <c r="D403" s="208">
        <f>Distt.Minor!D274</f>
        <v>288.99369999999999</v>
      </c>
      <c r="E403" s="208">
        <f>Distt.Minor!E274</f>
        <v>32260</v>
      </c>
      <c r="F403" s="208">
        <f>Distt.Minor!F274</f>
        <v>6452000</v>
      </c>
      <c r="G403" s="208">
        <f>Distt.Minor!G274</f>
        <v>4606000</v>
      </c>
      <c r="H403" s="208">
        <f>Distt.Minor!H274</f>
        <v>180</v>
      </c>
    </row>
    <row r="404" spans="1:8" ht="17.100000000000001" customHeight="1">
      <c r="A404" s="130">
        <v>6</v>
      </c>
      <c r="B404" s="691" t="s">
        <v>259</v>
      </c>
      <c r="C404" s="711">
        <f>Distt.Minor!C423</f>
        <v>8</v>
      </c>
      <c r="D404" s="711">
        <f>Distt.Minor!D423</f>
        <v>32</v>
      </c>
      <c r="E404" s="711">
        <f>Distt.Minor!E423</f>
        <v>0</v>
      </c>
      <c r="F404" s="711">
        <f>Distt.Minor!F423</f>
        <v>0</v>
      </c>
      <c r="G404" s="711">
        <f>Distt.Minor!G423</f>
        <v>0</v>
      </c>
      <c r="H404" s="711">
        <f>Distt.Minor!H423</f>
        <v>0</v>
      </c>
    </row>
    <row r="405" spans="1:8" ht="17.100000000000001" customHeight="1">
      <c r="A405" s="130">
        <v>7</v>
      </c>
      <c r="B405" s="204" t="s">
        <v>423</v>
      </c>
      <c r="C405" s="199">
        <f>Distt.Minor!C387</f>
        <v>4</v>
      </c>
      <c r="D405" s="199">
        <f>Distt.Minor!D387</f>
        <v>19</v>
      </c>
      <c r="E405" s="199">
        <f>Distt.Minor!E387</f>
        <v>2338</v>
      </c>
      <c r="F405" s="199">
        <f>Distt.Minor!F387</f>
        <v>1052100</v>
      </c>
      <c r="G405" s="199">
        <f>Distt.Minor!G387</f>
        <v>230000</v>
      </c>
      <c r="H405" s="199">
        <f>Distt.Minor!H387</f>
        <v>10</v>
      </c>
    </row>
    <row r="406" spans="1:8" ht="17.100000000000001" customHeight="1">
      <c r="A406" s="130">
        <v>8</v>
      </c>
      <c r="B406" s="204" t="s">
        <v>258</v>
      </c>
      <c r="C406" s="208">
        <f>Distt.Minor!C405</f>
        <v>12</v>
      </c>
      <c r="D406" s="208">
        <f>Distt.Minor!D405</f>
        <v>112.38</v>
      </c>
      <c r="E406" s="208">
        <f>Distt.Minor!E405</f>
        <v>6983</v>
      </c>
      <c r="F406" s="208">
        <f>Distt.Minor!F405</f>
        <v>2793200</v>
      </c>
      <c r="G406" s="208">
        <f>Distt.Minor!G405</f>
        <v>419000</v>
      </c>
      <c r="H406" s="208">
        <f>Distt.Minor!H405</f>
        <v>50</v>
      </c>
    </row>
    <row r="407" spans="1:8" ht="17.100000000000001" customHeight="1">
      <c r="A407" s="130">
        <v>9</v>
      </c>
      <c r="B407" s="204" t="s">
        <v>260</v>
      </c>
      <c r="C407" s="130">
        <f>Distt.Minor!C440</f>
        <v>858</v>
      </c>
      <c r="D407" s="130">
        <f>Distt.Minor!D440</f>
        <v>3996.04</v>
      </c>
      <c r="E407" s="130">
        <f>Distt.Minor!E440</f>
        <v>939185.66999999993</v>
      </c>
      <c r="F407" s="130">
        <f>Distt.Minor!F440</f>
        <v>292631033.30000001</v>
      </c>
      <c r="G407" s="130">
        <f>Distt.Minor!G440</f>
        <v>55367144</v>
      </c>
      <c r="H407" s="130">
        <f>Distt.Minor!H440</f>
        <v>5247</v>
      </c>
    </row>
    <row r="408" spans="1:8" ht="17.100000000000001" customHeight="1">
      <c r="A408" s="130">
        <v>10</v>
      </c>
      <c r="B408" s="204" t="s">
        <v>274</v>
      </c>
      <c r="C408" s="130">
        <f>Distt.Minor!C453</f>
        <v>7</v>
      </c>
      <c r="D408" s="130">
        <f>Distt.Minor!D453</f>
        <v>545.33000000000004</v>
      </c>
      <c r="E408" s="130">
        <f>Distt.Minor!E453</f>
        <v>10100</v>
      </c>
      <c r="F408" s="130">
        <f>Distt.Minor!F453</f>
        <v>3030000</v>
      </c>
      <c r="G408" s="130">
        <f>Distt.Minor!G453</f>
        <v>124000</v>
      </c>
      <c r="H408" s="130">
        <f>Distt.Minor!H453</f>
        <v>0</v>
      </c>
    </row>
    <row r="409" spans="1:8" ht="17.100000000000001" customHeight="1">
      <c r="A409" s="130">
        <v>11</v>
      </c>
      <c r="B409" s="18" t="s">
        <v>263</v>
      </c>
      <c r="C409" s="130">
        <f>Distt.Minor!C501</f>
        <v>19</v>
      </c>
      <c r="D409" s="130">
        <f>Distt.Minor!D501</f>
        <v>86.6</v>
      </c>
      <c r="E409" s="130">
        <f>Distt.Minor!E501</f>
        <v>21500</v>
      </c>
      <c r="F409" s="130">
        <f>Distt.Minor!F501</f>
        <v>5590000</v>
      </c>
      <c r="G409" s="130">
        <f>Distt.Minor!G501</f>
        <v>2017000</v>
      </c>
      <c r="H409" s="130">
        <f>Distt.Minor!H501</f>
        <v>220</v>
      </c>
    </row>
    <row r="410" spans="1:8" ht="17.100000000000001" customHeight="1">
      <c r="A410" s="130">
        <v>12</v>
      </c>
      <c r="B410" s="18" t="s">
        <v>262</v>
      </c>
      <c r="C410" s="130">
        <f>Distt.Minor!C483</f>
        <v>28</v>
      </c>
      <c r="D410" s="130">
        <f>Distt.Minor!D483</f>
        <v>317.0009</v>
      </c>
      <c r="E410" s="130">
        <f>Distt.Minor!E483</f>
        <v>122185</v>
      </c>
      <c r="F410" s="130">
        <f>Distt.Minor!F483</f>
        <v>25037000</v>
      </c>
      <c r="G410" s="130">
        <f>Distt.Minor!G483</f>
        <v>22433844</v>
      </c>
      <c r="H410" s="130">
        <f>Distt.Minor!H483</f>
        <v>565</v>
      </c>
    </row>
    <row r="411" spans="1:8" ht="17.100000000000001" customHeight="1">
      <c r="A411" s="130">
        <v>13</v>
      </c>
      <c r="B411" s="204" t="s">
        <v>276</v>
      </c>
      <c r="C411" s="130">
        <f>Distt.Minor!C514</f>
        <v>59</v>
      </c>
      <c r="D411" s="130">
        <f>Distt.Minor!D514</f>
        <v>302.54750000000001</v>
      </c>
      <c r="E411" s="130">
        <f>Distt.Minor!E514</f>
        <v>254321</v>
      </c>
      <c r="F411" s="130">
        <f>Distt.Minor!F514</f>
        <v>76296300</v>
      </c>
      <c r="G411" s="130">
        <f>Distt.Minor!G514</f>
        <v>14582000</v>
      </c>
      <c r="H411" s="130">
        <f>Distt.Minor!H514</f>
        <v>105</v>
      </c>
    </row>
    <row r="412" spans="1:8" ht="17.100000000000001" customHeight="1">
      <c r="A412" s="130">
        <v>14</v>
      </c>
      <c r="B412" s="204" t="s">
        <v>265</v>
      </c>
      <c r="C412" s="199">
        <f>Distt.Minor!C541</f>
        <v>102</v>
      </c>
      <c r="D412" s="199">
        <f>Distt.Minor!D541</f>
        <v>402.5</v>
      </c>
      <c r="E412" s="199">
        <f>Distt.Minor!E541</f>
        <v>12016</v>
      </c>
      <c r="F412" s="199">
        <f>Distt.Minor!F541</f>
        <v>3004000</v>
      </c>
      <c r="G412" s="199">
        <f>Distt.Minor!G541</f>
        <v>846000</v>
      </c>
      <c r="H412" s="199">
        <f>Distt.Minor!H541</f>
        <v>185</v>
      </c>
    </row>
    <row r="413" spans="1:8" ht="17.100000000000001" customHeight="1">
      <c r="A413" s="1003" t="s">
        <v>49</v>
      </c>
      <c r="B413" s="1004"/>
      <c r="C413" s="3">
        <f t="shared" ref="C413:H413" si="29">SUM(C399:C412)</f>
        <v>1234</v>
      </c>
      <c r="D413" s="4">
        <f t="shared" si="29"/>
        <v>6969.6779999999999</v>
      </c>
      <c r="E413" s="6">
        <f t="shared" si="29"/>
        <v>1499592.67</v>
      </c>
      <c r="F413" s="6">
        <f t="shared" si="29"/>
        <v>463814783.30000001</v>
      </c>
      <c r="G413" s="6">
        <f t="shared" si="29"/>
        <v>109628268</v>
      </c>
      <c r="H413" s="6">
        <f t="shared" si="29"/>
        <v>6782</v>
      </c>
    </row>
    <row r="414" spans="1:8" ht="17.100000000000001" customHeight="1">
      <c r="A414" s="145"/>
      <c r="B414" s="145"/>
      <c r="C414" s="145"/>
      <c r="D414" s="145"/>
      <c r="E414" s="145"/>
      <c r="F414" s="145"/>
      <c r="G414" s="145"/>
      <c r="H414" s="145"/>
    </row>
    <row r="415" spans="1:8" ht="17.100000000000001" customHeight="1">
      <c r="A415" s="145"/>
      <c r="B415" s="145"/>
      <c r="C415" s="145"/>
      <c r="D415" s="29" t="s">
        <v>68</v>
      </c>
      <c r="E415" s="145"/>
      <c r="F415" s="145"/>
      <c r="G415" s="145"/>
      <c r="H415" s="145"/>
    </row>
    <row r="416" spans="1:8" ht="17.100000000000001" customHeight="1">
      <c r="A416" s="839" t="s">
        <v>2</v>
      </c>
      <c r="B416" s="841" t="s">
        <v>268</v>
      </c>
      <c r="C416" s="731" t="s">
        <v>4</v>
      </c>
      <c r="D416" s="731" t="s">
        <v>5</v>
      </c>
      <c r="E416" s="731" t="s">
        <v>6</v>
      </c>
      <c r="F416" s="731" t="s">
        <v>7</v>
      </c>
      <c r="G416" s="731" t="s">
        <v>8</v>
      </c>
      <c r="H416" s="731" t="s">
        <v>9</v>
      </c>
    </row>
    <row r="417" spans="1:8" ht="17.100000000000001" customHeight="1">
      <c r="A417" s="840"/>
      <c r="B417" s="842"/>
      <c r="C417" s="1" t="s">
        <v>10</v>
      </c>
      <c r="D417" s="1" t="s">
        <v>51</v>
      </c>
      <c r="E417" s="1" t="s">
        <v>78</v>
      </c>
      <c r="F417" s="52" t="s">
        <v>79</v>
      </c>
      <c r="G417" s="52" t="s">
        <v>79</v>
      </c>
      <c r="H417" s="1" t="s">
        <v>12</v>
      </c>
    </row>
    <row r="418" spans="1:8" ht="17.100000000000001" customHeight="1">
      <c r="A418" s="130">
        <v>1</v>
      </c>
      <c r="B418" s="200" t="s">
        <v>255</v>
      </c>
      <c r="C418" s="116">
        <f>Distt.Minor!C334</f>
        <v>182</v>
      </c>
      <c r="D418" s="116">
        <f>Distt.Minor!D334</f>
        <v>184.86</v>
      </c>
      <c r="E418" s="116">
        <f>Distt.Minor!E334</f>
        <v>1416402</v>
      </c>
      <c r="F418" s="116">
        <f>Distt.Minor!F334</f>
        <v>106230150</v>
      </c>
      <c r="G418" s="116">
        <f>Distt.Minor!G334</f>
        <v>76056000</v>
      </c>
      <c r="H418" s="116">
        <f>Distt.Minor!H334</f>
        <v>705</v>
      </c>
    </row>
    <row r="419" spans="1:8" ht="17.100000000000001" customHeight="1">
      <c r="A419" s="130">
        <v>2</v>
      </c>
      <c r="B419" s="200" t="s">
        <v>253</v>
      </c>
      <c r="C419" s="116">
        <f>Distt.Minor!C291</f>
        <v>5</v>
      </c>
      <c r="D419" s="116">
        <f>Distt.Minor!D291</f>
        <v>7.5</v>
      </c>
      <c r="E419" s="116">
        <f>Distt.Minor!E291</f>
        <v>55725</v>
      </c>
      <c r="F419" s="116">
        <f>Distt.Minor!F291</f>
        <v>11702250</v>
      </c>
      <c r="G419" s="116">
        <f>Distt.Minor!G291</f>
        <v>105000</v>
      </c>
      <c r="H419" s="116">
        <f>Distt.Minor!H291</f>
        <v>72</v>
      </c>
    </row>
    <row r="420" spans="1:8" ht="17.100000000000001" customHeight="1">
      <c r="A420" s="130">
        <v>3</v>
      </c>
      <c r="B420" s="200" t="s">
        <v>258</v>
      </c>
      <c r="C420" s="115">
        <f>Distt.Minor!C397</f>
        <v>30</v>
      </c>
      <c r="D420" s="115">
        <f>Distt.Minor!D397</f>
        <v>638.04999999999995</v>
      </c>
      <c r="E420" s="115">
        <f>Distt.Minor!E397</f>
        <v>26384</v>
      </c>
      <c r="F420" s="115">
        <f>Distt.Minor!F397</f>
        <v>2110720</v>
      </c>
      <c r="G420" s="115">
        <f>Distt.Minor!G397</f>
        <v>1715000</v>
      </c>
      <c r="H420" s="115">
        <f>Distt.Minor!H397</f>
        <v>60</v>
      </c>
    </row>
    <row r="421" spans="1:8" ht="17.100000000000001" customHeight="1">
      <c r="A421" s="1003" t="s">
        <v>49</v>
      </c>
      <c r="B421" s="1004"/>
      <c r="C421" s="33">
        <f t="shared" ref="C421:H421" si="30">SUM(C418:C420)</f>
        <v>217</v>
      </c>
      <c r="D421" s="32">
        <f t="shared" si="30"/>
        <v>830.41</v>
      </c>
      <c r="E421" s="31">
        <f t="shared" si="30"/>
        <v>1498511</v>
      </c>
      <c r="F421" s="33">
        <f t="shared" si="30"/>
        <v>120043120</v>
      </c>
      <c r="G421" s="31">
        <f t="shared" si="30"/>
        <v>77876000</v>
      </c>
      <c r="H421" s="31">
        <f t="shared" si="30"/>
        <v>837</v>
      </c>
    </row>
    <row r="422" spans="1:8" ht="17.100000000000001" customHeight="1">
      <c r="A422" s="145"/>
      <c r="B422" s="145"/>
      <c r="C422" s="145"/>
      <c r="D422" s="145"/>
      <c r="E422" s="145"/>
      <c r="F422" s="145"/>
      <c r="G422" s="145"/>
      <c r="H422" s="145"/>
    </row>
    <row r="423" spans="1:8" ht="17.100000000000001" customHeight="1">
      <c r="A423" s="145"/>
      <c r="B423" s="145"/>
      <c r="C423" s="145"/>
      <c r="D423" s="29" t="s">
        <v>69</v>
      </c>
      <c r="E423" s="145"/>
      <c r="F423" s="145"/>
      <c r="G423" s="145"/>
      <c r="H423" s="145"/>
    </row>
    <row r="424" spans="1:8" ht="17.100000000000001" customHeight="1">
      <c r="A424" s="839" t="s">
        <v>2</v>
      </c>
      <c r="B424" s="841" t="s">
        <v>268</v>
      </c>
      <c r="C424" s="731" t="s">
        <v>4</v>
      </c>
      <c r="D424" s="731" t="s">
        <v>5</v>
      </c>
      <c r="E424" s="731" t="s">
        <v>6</v>
      </c>
      <c r="F424" s="731" t="s">
        <v>7</v>
      </c>
      <c r="G424" s="731" t="s">
        <v>8</v>
      </c>
      <c r="H424" s="731" t="s">
        <v>9</v>
      </c>
    </row>
    <row r="425" spans="1:8" ht="17.100000000000001" customHeight="1">
      <c r="A425" s="840"/>
      <c r="B425" s="842"/>
      <c r="C425" s="1" t="s">
        <v>10</v>
      </c>
      <c r="D425" s="1" t="s">
        <v>51</v>
      </c>
      <c r="E425" s="1" t="s">
        <v>78</v>
      </c>
      <c r="F425" s="52" t="s">
        <v>79</v>
      </c>
      <c r="G425" s="52" t="s">
        <v>79</v>
      </c>
      <c r="H425" s="1" t="s">
        <v>12</v>
      </c>
    </row>
    <row r="426" spans="1:8" ht="17.100000000000001" customHeight="1">
      <c r="A426" s="130">
        <v>1</v>
      </c>
      <c r="B426" s="200" t="s">
        <v>411</v>
      </c>
      <c r="C426" s="116">
        <f>Distt.Minor!C233</f>
        <v>0</v>
      </c>
      <c r="D426" s="116">
        <f>Distt.Minor!D233</f>
        <v>0</v>
      </c>
      <c r="E426" s="116">
        <f>Distt.Minor!E233</f>
        <v>0</v>
      </c>
      <c r="F426" s="116">
        <f>Distt.Minor!F233</f>
        <v>0</v>
      </c>
      <c r="G426" s="116">
        <f>Distt.Minor!G233</f>
        <v>0</v>
      </c>
      <c r="H426" s="116">
        <f>Distt.Minor!H233</f>
        <v>0</v>
      </c>
    </row>
    <row r="427" spans="1:8" ht="17.100000000000001" customHeight="1">
      <c r="A427" s="1003" t="s">
        <v>49</v>
      </c>
      <c r="B427" s="1004"/>
      <c r="C427" s="33">
        <f t="shared" ref="C427:H427" si="31">SUM(C426)</f>
        <v>0</v>
      </c>
      <c r="D427" s="32">
        <f t="shared" si="31"/>
        <v>0</v>
      </c>
      <c r="E427" s="31">
        <f t="shared" si="31"/>
        <v>0</v>
      </c>
      <c r="F427" s="33">
        <f t="shared" si="31"/>
        <v>0</v>
      </c>
      <c r="G427" s="31">
        <f t="shared" si="31"/>
        <v>0</v>
      </c>
      <c r="H427" s="31">
        <f t="shared" si="31"/>
        <v>0</v>
      </c>
    </row>
    <row r="428" spans="1:8" ht="17.100000000000001" customHeight="1">
      <c r="A428" s="145"/>
      <c r="B428" s="145"/>
      <c r="C428" s="145"/>
      <c r="D428" s="145"/>
      <c r="E428" s="145"/>
      <c r="F428" s="145"/>
      <c r="G428" s="145"/>
      <c r="H428" s="145"/>
    </row>
    <row r="429" spans="1:8" ht="17.100000000000001" customHeight="1">
      <c r="A429" s="145"/>
      <c r="B429" s="145"/>
      <c r="C429" s="145"/>
      <c r="D429" s="145"/>
      <c r="E429" s="145"/>
      <c r="F429" s="145"/>
      <c r="G429" s="145"/>
      <c r="H429" s="145"/>
    </row>
    <row r="430" spans="1:8" ht="17.100000000000001" customHeight="1">
      <c r="A430" s="145"/>
      <c r="B430" s="145"/>
      <c r="C430" s="145"/>
      <c r="D430" s="29" t="s">
        <v>70</v>
      </c>
      <c r="E430" s="145"/>
      <c r="F430" s="145"/>
      <c r="G430" s="145"/>
      <c r="H430" s="145"/>
    </row>
    <row r="431" spans="1:8" ht="17.100000000000001" customHeight="1">
      <c r="A431" s="839" t="s">
        <v>2</v>
      </c>
      <c r="B431" s="841" t="s">
        <v>268</v>
      </c>
      <c r="C431" s="731" t="s">
        <v>4</v>
      </c>
      <c r="D431" s="731" t="s">
        <v>5</v>
      </c>
      <c r="E431" s="731" t="s">
        <v>6</v>
      </c>
      <c r="F431" s="731" t="s">
        <v>7</v>
      </c>
      <c r="G431" s="731" t="s">
        <v>8</v>
      </c>
      <c r="H431" s="731" t="s">
        <v>9</v>
      </c>
    </row>
    <row r="432" spans="1:8" ht="17.100000000000001" customHeight="1">
      <c r="A432" s="840"/>
      <c r="B432" s="842"/>
      <c r="C432" s="1" t="s">
        <v>10</v>
      </c>
      <c r="D432" s="1" t="s">
        <v>51</v>
      </c>
      <c r="E432" s="1" t="s">
        <v>78</v>
      </c>
      <c r="F432" s="52" t="s">
        <v>79</v>
      </c>
      <c r="G432" s="52" t="s">
        <v>79</v>
      </c>
      <c r="H432" s="1" t="s">
        <v>12</v>
      </c>
    </row>
    <row r="433" spans="1:8" ht="17.100000000000001" customHeight="1">
      <c r="A433" s="130">
        <v>1</v>
      </c>
      <c r="B433" s="200" t="s">
        <v>279</v>
      </c>
      <c r="C433" s="202">
        <f>Distt.Minor!C75</f>
        <v>2</v>
      </c>
      <c r="D433" s="202">
        <f>Distt.Minor!D75</f>
        <v>2</v>
      </c>
      <c r="E433" s="202">
        <f>Distt.Minor!E75</f>
        <v>180</v>
      </c>
      <c r="F433" s="202">
        <f>Distt.Minor!F75</f>
        <v>153000</v>
      </c>
      <c r="G433" s="202">
        <f>Distt.Minor!G75</f>
        <v>56252</v>
      </c>
      <c r="H433" s="202">
        <f>Distt.Minor!H75</f>
        <v>10</v>
      </c>
    </row>
    <row r="434" spans="1:8" ht="17.100000000000001" customHeight="1">
      <c r="A434" s="130">
        <v>2</v>
      </c>
      <c r="B434" s="200" t="s">
        <v>241</v>
      </c>
      <c r="C434" s="218">
        <f>Distt.Minor!C60</f>
        <v>1</v>
      </c>
      <c r="D434" s="218">
        <f>Distt.Minor!D60</f>
        <v>2</v>
      </c>
      <c r="E434" s="218">
        <f>Distt.Minor!E60</f>
        <v>0</v>
      </c>
      <c r="F434" s="218">
        <f>Distt.Minor!F60</f>
        <v>0</v>
      </c>
      <c r="G434" s="218">
        <f>Distt.Minor!G60</f>
        <v>147000</v>
      </c>
      <c r="H434" s="218">
        <f>Distt.Minor!H60</f>
        <v>1</v>
      </c>
    </row>
    <row r="435" spans="1:8" ht="17.100000000000001" customHeight="1">
      <c r="A435" s="130">
        <v>3</v>
      </c>
      <c r="B435" s="200" t="s">
        <v>243</v>
      </c>
      <c r="C435" s="215">
        <f>Distt.Minor!C117</f>
        <v>0</v>
      </c>
      <c r="D435" s="215">
        <f>Distt.Minor!D117</f>
        <v>0</v>
      </c>
      <c r="E435" s="215">
        <f>Distt.Minor!E117</f>
        <v>1142989</v>
      </c>
      <c r="F435" s="215">
        <f>Distt.Minor!F117</f>
        <v>1142989000</v>
      </c>
      <c r="G435" s="215">
        <f>Distt.Minor!G117</f>
        <v>228152000</v>
      </c>
      <c r="H435" s="215">
        <f>Distt.Minor!H117</f>
        <v>12000</v>
      </c>
    </row>
    <row r="436" spans="1:8" ht="17.100000000000001" customHeight="1">
      <c r="A436" s="130">
        <v>4</v>
      </c>
      <c r="B436" s="200" t="s">
        <v>242</v>
      </c>
      <c r="C436" s="219">
        <f>Distt.Minor!C87</f>
        <v>43</v>
      </c>
      <c r="D436" s="219">
        <f>Distt.Minor!D87</f>
        <v>334.3372</v>
      </c>
      <c r="E436" s="219">
        <f>Distt.Minor!E87</f>
        <v>5869</v>
      </c>
      <c r="F436" s="219">
        <f>Distt.Minor!F87</f>
        <v>909695</v>
      </c>
      <c r="G436" s="219">
        <f>Distt.Minor!G87</f>
        <v>909695</v>
      </c>
      <c r="H436" s="219">
        <f>Distt.Minor!H87</f>
        <v>100</v>
      </c>
    </row>
    <row r="437" spans="1:8" ht="17.100000000000001" customHeight="1">
      <c r="A437" s="130">
        <v>5</v>
      </c>
      <c r="B437" s="200" t="s">
        <v>244</v>
      </c>
      <c r="C437" s="210">
        <f>Distt.Minor!C130</f>
        <v>0</v>
      </c>
      <c r="D437" s="210">
        <f>Distt.Minor!D130</f>
        <v>0</v>
      </c>
      <c r="E437" s="210">
        <f>Distt.Minor!E130</f>
        <v>27683</v>
      </c>
      <c r="F437" s="210">
        <f>Distt.Minor!F130</f>
        <v>2214640</v>
      </c>
      <c r="G437" s="210">
        <f>Distt.Minor!G130</f>
        <v>559230</v>
      </c>
      <c r="H437" s="210">
        <f>Distt.Minor!H130</f>
        <v>80</v>
      </c>
    </row>
    <row r="438" spans="1:8" ht="17.100000000000001" customHeight="1">
      <c r="A438" s="130">
        <v>6</v>
      </c>
      <c r="B438" s="200" t="s">
        <v>280</v>
      </c>
      <c r="C438" s="116">
        <f>Distt.Minor!C140</f>
        <v>781</v>
      </c>
      <c r="D438" s="116">
        <f>Distt.Minor!D140</f>
        <v>1932.5337999999999</v>
      </c>
      <c r="E438" s="116">
        <f>Distt.Minor!E140</f>
        <v>1072108</v>
      </c>
      <c r="F438" s="116">
        <f>Distt.Minor!F140</f>
        <v>987299150</v>
      </c>
      <c r="G438" s="116">
        <f>Distt.Minor!G140</f>
        <v>363069416</v>
      </c>
      <c r="H438" s="116">
        <f>Distt.Minor!H140</f>
        <v>8883</v>
      </c>
    </row>
    <row r="439" spans="1:8" ht="17.100000000000001" customHeight="1">
      <c r="A439" s="130">
        <v>7</v>
      </c>
      <c r="B439" s="200" t="s">
        <v>246</v>
      </c>
      <c r="C439" s="234">
        <f>Distt.Minor!C160</f>
        <v>0</v>
      </c>
      <c r="D439" s="234">
        <f>Distt.Minor!D160</f>
        <v>0</v>
      </c>
      <c r="E439" s="234">
        <f>Distt.Minor!E160</f>
        <v>51977</v>
      </c>
      <c r="F439" s="234">
        <f>Distt.Minor!F160</f>
        <v>25988500</v>
      </c>
      <c r="G439" s="234">
        <f>Distt.Minor!G160</f>
        <v>5197735</v>
      </c>
      <c r="H439" s="234">
        <f>Distt.Minor!H160</f>
        <v>0</v>
      </c>
    </row>
    <row r="440" spans="1:8" ht="17.100000000000001" customHeight="1">
      <c r="A440" s="130">
        <v>8</v>
      </c>
      <c r="B440" s="200" t="s">
        <v>281</v>
      </c>
      <c r="C440" s="202">
        <f>Distt.Minor!C184</f>
        <v>0</v>
      </c>
      <c r="D440" s="202">
        <f>Distt.Minor!D184</f>
        <v>0</v>
      </c>
      <c r="E440" s="202">
        <f>Distt.Minor!E184</f>
        <v>137543</v>
      </c>
      <c r="F440" s="202">
        <f>Distt.Minor!F184</f>
        <v>22006880</v>
      </c>
      <c r="G440" s="202">
        <f>Distt.Minor!G184</f>
        <v>3163520</v>
      </c>
      <c r="H440" s="202">
        <f>Distt.Minor!H184</f>
        <v>5</v>
      </c>
    </row>
    <row r="441" spans="1:8" ht="17.100000000000001" customHeight="1">
      <c r="A441" s="130">
        <v>9</v>
      </c>
      <c r="B441" s="200" t="s">
        <v>282</v>
      </c>
      <c r="C441" s="142">
        <f>Distt.Minor!C207</f>
        <v>136</v>
      </c>
      <c r="D441" s="142">
        <f>Distt.Minor!D207</f>
        <v>1168.45</v>
      </c>
      <c r="E441" s="142">
        <f>Distt.Minor!E207</f>
        <v>107956</v>
      </c>
      <c r="F441" s="142">
        <f>Distt.Minor!F207</f>
        <v>80967000</v>
      </c>
      <c r="G441" s="142">
        <f>Distt.Minor!G207</f>
        <v>166641729</v>
      </c>
      <c r="H441" s="142">
        <f>Distt.Minor!H207</f>
        <v>750</v>
      </c>
    </row>
    <row r="442" spans="1:8" ht="17.100000000000001" customHeight="1">
      <c r="A442" s="130">
        <v>10</v>
      </c>
      <c r="B442" s="200" t="s">
        <v>283</v>
      </c>
      <c r="C442" s="201">
        <f>Distt.Minor!C299</f>
        <v>40</v>
      </c>
      <c r="D442" s="201">
        <f>Distt.Minor!D299</f>
        <v>79.087000000000003</v>
      </c>
      <c r="E442" s="201">
        <f>Distt.Minor!E299</f>
        <v>24160</v>
      </c>
      <c r="F442" s="201">
        <f>Distt.Minor!F299</f>
        <v>19569600</v>
      </c>
      <c r="G442" s="201">
        <f>Distt.Minor!G299</f>
        <v>5068000</v>
      </c>
      <c r="H442" s="201">
        <f>Distt.Minor!H299</f>
        <v>188</v>
      </c>
    </row>
    <row r="443" spans="1:8" ht="17.100000000000001" customHeight="1">
      <c r="A443" s="130">
        <v>11</v>
      </c>
      <c r="B443" s="200" t="s">
        <v>255</v>
      </c>
      <c r="C443" s="116">
        <f>Distt.Minor!C336</f>
        <v>39</v>
      </c>
      <c r="D443" s="116">
        <f>Distt.Minor!D336</f>
        <v>60.78</v>
      </c>
      <c r="E443" s="116">
        <f>Distt.Minor!E336</f>
        <v>7755600</v>
      </c>
      <c r="F443" s="116">
        <f>Distt.Minor!F336</f>
        <v>3244869960</v>
      </c>
      <c r="G443" s="116">
        <f>Distt.Minor!G336</f>
        <v>796864337</v>
      </c>
      <c r="H443" s="116">
        <f>Distt.Minor!H336</f>
        <v>23885</v>
      </c>
    </row>
    <row r="444" spans="1:8" ht="17.100000000000001" customHeight="1">
      <c r="A444" s="130">
        <v>12</v>
      </c>
      <c r="B444" s="200" t="s">
        <v>285</v>
      </c>
      <c r="C444" s="141">
        <f>Distt.Minor!C349</f>
        <v>125</v>
      </c>
      <c r="D444" s="141">
        <f>Distt.Minor!D349</f>
        <v>2764.72</v>
      </c>
      <c r="E444" s="141">
        <f>Distt.Minor!E349</f>
        <v>808148</v>
      </c>
      <c r="F444" s="141">
        <f>Distt.Minor!F349</f>
        <v>323259200</v>
      </c>
      <c r="G444" s="141">
        <f>Distt.Minor!G349</f>
        <v>125263000</v>
      </c>
      <c r="H444" s="141">
        <f>Distt.Minor!H349</f>
        <v>1500</v>
      </c>
    </row>
    <row r="445" spans="1:8" ht="17.100000000000001" customHeight="1">
      <c r="A445" s="130">
        <v>13</v>
      </c>
      <c r="B445" s="200" t="s">
        <v>272</v>
      </c>
      <c r="C445" s="221">
        <f>Distt.Minor!C368</f>
        <v>9</v>
      </c>
      <c r="D445" s="221">
        <f>Distt.Minor!D368</f>
        <v>10.199999999999999</v>
      </c>
      <c r="E445" s="221">
        <f>Distt.Minor!E368</f>
        <v>53955</v>
      </c>
      <c r="F445" s="221">
        <f>Distt.Minor!F368</f>
        <v>121398750</v>
      </c>
      <c r="G445" s="221">
        <f>Distt.Minor!G368</f>
        <v>7091000</v>
      </c>
      <c r="H445" s="221">
        <f>Distt.Minor!H368</f>
        <v>35</v>
      </c>
    </row>
    <row r="446" spans="1:8" ht="17.100000000000001" customHeight="1">
      <c r="A446" s="130">
        <v>14</v>
      </c>
      <c r="B446" s="200" t="s">
        <v>257</v>
      </c>
      <c r="C446" s="116">
        <f>Distt.Minor!C380</f>
        <v>0</v>
      </c>
      <c r="D446" s="116">
        <f>Distt.Minor!D380</f>
        <v>0</v>
      </c>
      <c r="E446" s="116">
        <f>Distt.Minor!E380</f>
        <v>822465</v>
      </c>
      <c r="F446" s="116">
        <f>Distt.Minor!F380</f>
        <v>287862750</v>
      </c>
      <c r="G446" s="116">
        <f>Distt.Minor!G380</f>
        <v>12637000</v>
      </c>
      <c r="H446" s="116">
        <f>Distt.Minor!H380</f>
        <v>960</v>
      </c>
    </row>
    <row r="447" spans="1:8" ht="17.100000000000001" customHeight="1">
      <c r="A447" s="1003" t="s">
        <v>49</v>
      </c>
      <c r="B447" s="1004"/>
      <c r="C447" s="33">
        <f t="shared" ref="C447:H447" si="32">SUM(C433:C446)</f>
        <v>1176</v>
      </c>
      <c r="D447" s="44">
        <f t="shared" si="32"/>
        <v>6354.1079999999993</v>
      </c>
      <c r="E447" s="31">
        <f t="shared" si="32"/>
        <v>12010633</v>
      </c>
      <c r="F447" s="33">
        <f t="shared" si="32"/>
        <v>6259488125</v>
      </c>
      <c r="G447" s="31">
        <f t="shared" si="32"/>
        <v>1714819914</v>
      </c>
      <c r="H447" s="31">
        <f t="shared" si="32"/>
        <v>48397</v>
      </c>
    </row>
    <row r="448" spans="1:8" ht="17.100000000000001" customHeight="1">
      <c r="A448" s="145"/>
      <c r="B448" s="145"/>
      <c r="C448" s="145"/>
      <c r="D448" s="145"/>
      <c r="E448" s="145"/>
      <c r="F448" s="145"/>
      <c r="G448" s="145"/>
      <c r="H448" s="145"/>
    </row>
    <row r="449" spans="1:8" ht="17.100000000000001" customHeight="1">
      <c r="A449" s="878" t="s">
        <v>71</v>
      </c>
      <c r="B449" s="878"/>
      <c r="C449" s="878"/>
      <c r="D449" s="878"/>
      <c r="E449" s="878"/>
      <c r="F449" s="878"/>
      <c r="G449" s="878"/>
      <c r="H449" s="878"/>
    </row>
    <row r="450" spans="1:8" ht="17.100000000000001" customHeight="1">
      <c r="A450" s="839" t="s">
        <v>2</v>
      </c>
      <c r="B450" s="841" t="s">
        <v>268</v>
      </c>
      <c r="C450" s="731" t="s">
        <v>4</v>
      </c>
      <c r="D450" s="731" t="s">
        <v>5</v>
      </c>
      <c r="E450" s="731" t="s">
        <v>6</v>
      </c>
      <c r="F450" s="731" t="s">
        <v>7</v>
      </c>
      <c r="G450" s="731" t="s">
        <v>8</v>
      </c>
      <c r="H450" s="731" t="s">
        <v>9</v>
      </c>
    </row>
    <row r="451" spans="1:8" ht="17.100000000000001" customHeight="1">
      <c r="A451" s="840"/>
      <c r="B451" s="842"/>
      <c r="C451" s="1" t="s">
        <v>10</v>
      </c>
      <c r="D451" s="1" t="s">
        <v>51</v>
      </c>
      <c r="E451" s="1" t="s">
        <v>78</v>
      </c>
      <c r="F451" s="52" t="s">
        <v>79</v>
      </c>
      <c r="G451" s="52" t="s">
        <v>79</v>
      </c>
      <c r="H451" s="1" t="s">
        <v>12</v>
      </c>
    </row>
    <row r="452" spans="1:8" ht="17.100000000000001" customHeight="1">
      <c r="A452" s="130">
        <v>1</v>
      </c>
      <c r="B452" s="200" t="s">
        <v>404</v>
      </c>
      <c r="C452" s="141">
        <f>Distt.Minor!C218</f>
        <v>96</v>
      </c>
      <c r="D452" s="141">
        <f>Distt.Minor!D218</f>
        <v>125.4084</v>
      </c>
      <c r="E452" s="141">
        <f>Distt.Minor!E218</f>
        <v>377002.03</v>
      </c>
      <c r="F452" s="141">
        <f>Distt.Minor!F218</f>
        <v>565503050</v>
      </c>
      <c r="G452" s="141">
        <f>Distt.Minor!G218</f>
        <v>90480488</v>
      </c>
      <c r="H452" s="141">
        <f>Distt.Minor!H218</f>
        <v>385</v>
      </c>
    </row>
    <row r="453" spans="1:8" ht="17.100000000000001" customHeight="1">
      <c r="A453" s="130">
        <v>2</v>
      </c>
      <c r="B453" s="200" t="s">
        <v>265</v>
      </c>
      <c r="C453" s="141">
        <f>Distt.Minor!C533</f>
        <v>178</v>
      </c>
      <c r="D453" s="141">
        <f>Distt.Minor!D533</f>
        <v>212.17</v>
      </c>
      <c r="E453" s="141">
        <f>Distt.Minor!E533</f>
        <v>589377.16599999997</v>
      </c>
      <c r="F453" s="141">
        <f>Distt.Minor!F533</f>
        <v>883737870</v>
      </c>
      <c r="G453" s="141">
        <f>Distt.Minor!G533</f>
        <v>141460400</v>
      </c>
      <c r="H453" s="141">
        <f>Distt.Minor!H533</f>
        <v>1280</v>
      </c>
    </row>
    <row r="454" spans="1:8" ht="17.100000000000001" customHeight="1">
      <c r="A454" s="1003" t="s">
        <v>49</v>
      </c>
      <c r="B454" s="1004"/>
      <c r="C454" s="33">
        <f t="shared" ref="C454:H454" si="33">SUM(C452:C453)</f>
        <v>274</v>
      </c>
      <c r="D454" s="32">
        <f t="shared" si="33"/>
        <v>337.57839999999999</v>
      </c>
      <c r="E454" s="31">
        <f t="shared" si="33"/>
        <v>966379.196</v>
      </c>
      <c r="F454" s="33">
        <f t="shared" si="33"/>
        <v>1449240920</v>
      </c>
      <c r="G454" s="31">
        <f t="shared" si="33"/>
        <v>231940888</v>
      </c>
      <c r="H454" s="31">
        <f t="shared" si="33"/>
        <v>1665</v>
      </c>
    </row>
    <row r="455" spans="1:8" ht="17.100000000000001" customHeight="1">
      <c r="A455" s="145"/>
      <c r="B455" s="145"/>
      <c r="C455" s="145"/>
      <c r="D455" s="145"/>
      <c r="E455" s="145"/>
      <c r="F455" s="145"/>
      <c r="G455" s="145"/>
      <c r="H455" s="145"/>
    </row>
    <row r="456" spans="1:8" ht="17.100000000000001" customHeight="1">
      <c r="A456" s="135"/>
      <c r="B456" s="17"/>
      <c r="C456" s="13"/>
      <c r="D456" s="715" t="s">
        <v>43</v>
      </c>
      <c r="E456" s="715"/>
      <c r="F456" s="14"/>
      <c r="G456" s="14"/>
      <c r="H456" s="13"/>
    </row>
    <row r="457" spans="1:8" ht="17.100000000000001" customHeight="1">
      <c r="A457" s="839" t="s">
        <v>2</v>
      </c>
      <c r="B457" s="841" t="s">
        <v>268</v>
      </c>
      <c r="C457" s="731" t="s">
        <v>4</v>
      </c>
      <c r="D457" s="731" t="s">
        <v>5</v>
      </c>
      <c r="E457" s="731" t="s">
        <v>6</v>
      </c>
      <c r="F457" s="731" t="s">
        <v>7</v>
      </c>
      <c r="G457" s="731" t="s">
        <v>8</v>
      </c>
      <c r="H457" s="731" t="s">
        <v>9</v>
      </c>
    </row>
    <row r="458" spans="1:8" ht="17.100000000000001" customHeight="1">
      <c r="A458" s="840"/>
      <c r="B458" s="842"/>
      <c r="C458" s="1" t="s">
        <v>10</v>
      </c>
      <c r="D458" s="1" t="s">
        <v>77</v>
      </c>
      <c r="E458" s="1" t="s">
        <v>78</v>
      </c>
      <c r="F458" s="52" t="s">
        <v>79</v>
      </c>
      <c r="G458" s="52" t="s">
        <v>79</v>
      </c>
      <c r="H458" s="1" t="s">
        <v>12</v>
      </c>
    </row>
    <row r="459" spans="1:8" ht="17.100000000000001" customHeight="1">
      <c r="A459" s="130">
        <v>1</v>
      </c>
      <c r="B459" s="204" t="s">
        <v>269</v>
      </c>
      <c r="C459" s="172">
        <f>Distt.Minor!C34</f>
        <v>2</v>
      </c>
      <c r="D459" s="172">
        <f>Distt.Minor!D34</f>
        <v>8.5024999999999995</v>
      </c>
      <c r="E459" s="172">
        <f>Distt.Minor!E34</f>
        <v>62321</v>
      </c>
      <c r="F459" s="172">
        <f>Distt.Minor!F34</f>
        <v>21812350</v>
      </c>
      <c r="G459" s="172">
        <f>Distt.Minor!G34</f>
        <v>4082000</v>
      </c>
      <c r="H459" s="172">
        <f>Distt.Minor!H34</f>
        <v>10</v>
      </c>
    </row>
    <row r="460" spans="1:8" ht="17.100000000000001" customHeight="1">
      <c r="A460" s="130">
        <v>2</v>
      </c>
      <c r="B460" s="204" t="s">
        <v>241</v>
      </c>
      <c r="C460" s="199">
        <f>Distt.Minor!C66</f>
        <v>4</v>
      </c>
      <c r="D460" s="199">
        <f>Distt.Minor!D66</f>
        <v>18</v>
      </c>
      <c r="E460" s="199">
        <f>Distt.Minor!E66</f>
        <v>480</v>
      </c>
      <c r="F460" s="199">
        <f>Distt.Minor!F66</f>
        <v>264000</v>
      </c>
      <c r="G460" s="199">
        <f>Distt.Minor!G66</f>
        <v>34000</v>
      </c>
      <c r="H460" s="199">
        <f>Distt.Minor!H66</f>
        <v>10</v>
      </c>
    </row>
    <row r="461" spans="1:8" ht="17.100000000000001" customHeight="1">
      <c r="A461" s="130">
        <v>3</v>
      </c>
      <c r="B461" s="204" t="s">
        <v>242</v>
      </c>
      <c r="C461" s="214">
        <f>Distt.Minor!C90</f>
        <v>14</v>
      </c>
      <c r="D461" s="214">
        <f>Distt.Minor!D90</f>
        <v>381.40276</v>
      </c>
      <c r="E461" s="214">
        <f>Distt.Minor!E90</f>
        <v>66869</v>
      </c>
      <c r="F461" s="214">
        <f>Distt.Minor!F90</f>
        <v>4680830</v>
      </c>
      <c r="G461" s="214">
        <f>Distt.Minor!G90</f>
        <v>5057830</v>
      </c>
      <c r="H461" s="214">
        <f>Distt.Minor!H90</f>
        <v>150</v>
      </c>
    </row>
    <row r="462" spans="1:8" ht="17.100000000000001" customHeight="1">
      <c r="A462" s="130">
        <v>4</v>
      </c>
      <c r="B462" s="204" t="s">
        <v>243</v>
      </c>
      <c r="C462" s="199">
        <f>Distt.Minor!C116</f>
        <v>1</v>
      </c>
      <c r="D462" s="199">
        <f>Distt.Minor!D116</f>
        <v>5</v>
      </c>
      <c r="E462" s="199">
        <f>Distt.Minor!E116</f>
        <v>0</v>
      </c>
      <c r="F462" s="199">
        <f>Distt.Minor!F116</f>
        <v>0</v>
      </c>
      <c r="G462" s="199">
        <f>Distt.Minor!G116</f>
        <v>0</v>
      </c>
      <c r="H462" s="199">
        <f>Distt.Minor!H116</f>
        <v>0</v>
      </c>
    </row>
    <row r="463" spans="1:8" ht="17.100000000000001" customHeight="1">
      <c r="A463" s="130">
        <v>5</v>
      </c>
      <c r="B463" s="204" t="s">
        <v>280</v>
      </c>
      <c r="C463" s="202">
        <f>Distt.Minor!C146</f>
        <v>1</v>
      </c>
      <c r="D463" s="202">
        <f>Distt.Minor!D146</f>
        <v>59.511000000000003</v>
      </c>
      <c r="E463" s="202">
        <f>Distt.Minor!E146</f>
        <v>34533</v>
      </c>
      <c r="F463" s="202">
        <f>Distt.Minor!F146</f>
        <v>34533000</v>
      </c>
      <c r="G463" s="202">
        <f>Distt.Minor!G146</f>
        <v>2669000</v>
      </c>
      <c r="H463" s="202">
        <f>Distt.Minor!H146</f>
        <v>143</v>
      </c>
    </row>
    <row r="464" spans="1:8" ht="17.100000000000001" customHeight="1">
      <c r="A464" s="130">
        <v>6</v>
      </c>
      <c r="B464" s="229" t="s">
        <v>246</v>
      </c>
      <c r="C464" s="136">
        <f>Distt.Minor!C169</f>
        <v>0</v>
      </c>
      <c r="D464" s="136">
        <f>Distt.Minor!D169</f>
        <v>0</v>
      </c>
      <c r="E464" s="136">
        <f>Distt.Minor!E169</f>
        <v>98500</v>
      </c>
      <c r="F464" s="136">
        <f>Distt.Minor!F169</f>
        <v>49250000</v>
      </c>
      <c r="G464" s="136">
        <f>Distt.Minor!G169</f>
        <v>14925000</v>
      </c>
      <c r="H464" s="136">
        <f>Distt.Minor!H169</f>
        <v>0</v>
      </c>
    </row>
    <row r="465" spans="1:8" ht="17.100000000000001" customHeight="1">
      <c r="A465" s="130">
        <v>7</v>
      </c>
      <c r="B465" s="204" t="s">
        <v>247</v>
      </c>
      <c r="C465" s="199">
        <f>Distt.Minor!C199</f>
        <v>8</v>
      </c>
      <c r="D465" s="199">
        <f>Distt.Minor!D199</f>
        <v>165.15</v>
      </c>
      <c r="E465" s="199">
        <f>Distt.Minor!E199</f>
        <v>93560</v>
      </c>
      <c r="F465" s="199">
        <f>Distt.Minor!F199</f>
        <v>65492000</v>
      </c>
      <c r="G465" s="199">
        <f>Distt.Minor!G199</f>
        <v>6579000</v>
      </c>
      <c r="H465" s="199">
        <f>Distt.Minor!H199</f>
        <v>42</v>
      </c>
    </row>
    <row r="466" spans="1:8" ht="17.100000000000001" customHeight="1">
      <c r="A466" s="130">
        <v>8</v>
      </c>
      <c r="B466" s="204" t="s">
        <v>250</v>
      </c>
      <c r="C466" s="199">
        <f>Distt.Minor!C270</f>
        <v>5</v>
      </c>
      <c r="D466" s="199">
        <f>Distt.Minor!D270</f>
        <v>186.33189999999999</v>
      </c>
      <c r="E466" s="199">
        <f>Distt.Minor!E270</f>
        <v>1400</v>
      </c>
      <c r="F466" s="199">
        <f>Distt.Minor!F270</f>
        <v>308000</v>
      </c>
      <c r="G466" s="199">
        <f>Distt.Minor!G270</f>
        <v>1687000</v>
      </c>
      <c r="H466" s="199">
        <f>Distt.Minor!H270</f>
        <v>60</v>
      </c>
    </row>
    <row r="467" spans="1:8" ht="17.100000000000001" customHeight="1">
      <c r="A467" s="130">
        <v>9</v>
      </c>
      <c r="B467" s="204" t="s">
        <v>252</v>
      </c>
      <c r="C467" s="199">
        <f>Distt.Minor!C249</f>
        <v>1</v>
      </c>
      <c r="D467" s="199">
        <f>Distt.Minor!D249</f>
        <v>4.5</v>
      </c>
      <c r="E467" s="199">
        <f>Distt.Minor!E249</f>
        <v>0</v>
      </c>
      <c r="F467" s="199">
        <f>Distt.Minor!F249</f>
        <v>0</v>
      </c>
      <c r="G467" s="199">
        <f>Distt.Minor!G249</f>
        <v>6300</v>
      </c>
      <c r="H467" s="199">
        <f>Distt.Minor!H249</f>
        <v>0</v>
      </c>
    </row>
    <row r="468" spans="1:8" ht="17.100000000000001" customHeight="1">
      <c r="A468" s="130">
        <v>10</v>
      </c>
      <c r="B468" s="204" t="s">
        <v>271</v>
      </c>
      <c r="C468" s="199">
        <f>Distt.Minor!C355</f>
        <v>36</v>
      </c>
      <c r="D468" s="199">
        <f>Distt.Minor!D355</f>
        <v>515.55999999999995</v>
      </c>
      <c r="E468" s="199">
        <f>Distt.Minor!E355</f>
        <v>442029</v>
      </c>
      <c r="F468" s="199">
        <f>Distt.Minor!F355</f>
        <v>198913050</v>
      </c>
      <c r="G468" s="199">
        <f>Distt.Minor!G355</f>
        <v>30942030</v>
      </c>
      <c r="H468" s="199">
        <f>Distt.Minor!H355</f>
        <v>450</v>
      </c>
    </row>
    <row r="469" spans="1:8" ht="17.100000000000001" customHeight="1">
      <c r="A469" s="130">
        <v>11</v>
      </c>
      <c r="B469" s="204" t="s">
        <v>273</v>
      </c>
      <c r="C469" s="208">
        <f>Distt.Minor!C442</f>
        <v>1</v>
      </c>
      <c r="D469" s="208">
        <f>Distt.Minor!D442</f>
        <v>4.2</v>
      </c>
      <c r="E469" s="208">
        <f>Distt.Minor!E442</f>
        <v>5828.57</v>
      </c>
      <c r="F469" s="208">
        <f>Distt.Minor!F442</f>
        <v>1457143</v>
      </c>
      <c r="G469" s="208">
        <f>Distt.Minor!G442</f>
        <v>408000</v>
      </c>
      <c r="H469" s="208">
        <f>Distt.Minor!H442</f>
        <v>37</v>
      </c>
    </row>
    <row r="470" spans="1:8" ht="17.100000000000001" customHeight="1">
      <c r="A470" s="130">
        <v>12</v>
      </c>
      <c r="B470" s="204" t="s">
        <v>276</v>
      </c>
      <c r="C470" s="143">
        <f>Distt.Minor!C516</f>
        <v>4</v>
      </c>
      <c r="D470" s="143">
        <f>Distt.Minor!D516</f>
        <v>37.4129</v>
      </c>
      <c r="E470" s="143">
        <f>Distt.Minor!E516</f>
        <v>0</v>
      </c>
      <c r="F470" s="143">
        <f>Distt.Minor!F516</f>
        <v>0</v>
      </c>
      <c r="G470" s="143">
        <f>Distt.Minor!G516</f>
        <v>0</v>
      </c>
      <c r="H470" s="143">
        <f>Distt.Minor!H516</f>
        <v>5</v>
      </c>
    </row>
    <row r="471" spans="1:8" ht="17.100000000000001" customHeight="1">
      <c r="A471" s="130">
        <v>13</v>
      </c>
      <c r="B471" s="212" t="s">
        <v>262</v>
      </c>
      <c r="C471" s="141">
        <f>Distt.Minor!C486</f>
        <v>77</v>
      </c>
      <c r="D471" s="141">
        <f>Distt.Minor!D486</f>
        <v>551.31590000000006</v>
      </c>
      <c r="E471" s="141">
        <f>Distt.Minor!E486</f>
        <v>49980</v>
      </c>
      <c r="F471" s="141">
        <f>Distt.Minor!F486</f>
        <v>10995600</v>
      </c>
      <c r="G471" s="141">
        <f>Distt.Minor!G486</f>
        <v>3283000</v>
      </c>
      <c r="H471" s="141">
        <f>Distt.Minor!H486</f>
        <v>0</v>
      </c>
    </row>
    <row r="472" spans="1:8" ht="17.100000000000001" customHeight="1">
      <c r="A472" s="130">
        <v>14</v>
      </c>
      <c r="B472" s="212" t="s">
        <v>265</v>
      </c>
      <c r="C472" s="199">
        <f>Distt.Minor!C542</f>
        <v>2</v>
      </c>
      <c r="D472" s="199">
        <f>Distt.Minor!D542</f>
        <v>14</v>
      </c>
      <c r="E472" s="199">
        <f>Distt.Minor!E542</f>
        <v>714</v>
      </c>
      <c r="F472" s="199">
        <f>Distt.Minor!F542</f>
        <v>214200</v>
      </c>
      <c r="G472" s="199">
        <f>Distt.Minor!G542</f>
        <v>50000</v>
      </c>
      <c r="H472" s="199">
        <f>Distt.Minor!H542</f>
        <v>2</v>
      </c>
    </row>
    <row r="473" spans="1:8" ht="17.100000000000001" customHeight="1">
      <c r="A473" s="1003" t="s">
        <v>49</v>
      </c>
      <c r="B473" s="1004"/>
      <c r="C473" s="3">
        <f>SUM(C459:C472)</f>
        <v>156</v>
      </c>
      <c r="D473" s="3">
        <f t="shared" ref="D473:H473" si="34">SUM(D459:D472)</f>
        <v>1950.8869600000003</v>
      </c>
      <c r="E473" s="3">
        <f t="shared" si="34"/>
        <v>856214.57</v>
      </c>
      <c r="F473" s="3">
        <f t="shared" si="34"/>
        <v>387920173</v>
      </c>
      <c r="G473" s="3">
        <f t="shared" si="34"/>
        <v>69723160</v>
      </c>
      <c r="H473" s="3">
        <f t="shared" si="34"/>
        <v>909</v>
      </c>
    </row>
    <row r="474" spans="1:8" ht="17.100000000000001" customHeight="1">
      <c r="A474" s="145"/>
      <c r="B474" s="145"/>
      <c r="C474" s="145"/>
      <c r="D474" s="145"/>
      <c r="E474" s="145"/>
      <c r="F474" s="145"/>
      <c r="G474" s="145"/>
      <c r="H474" s="145"/>
    </row>
    <row r="475" spans="1:8" ht="17.100000000000001" customHeight="1">
      <c r="A475" s="145"/>
      <c r="B475" s="145"/>
      <c r="C475" s="145"/>
      <c r="D475" s="29" t="s">
        <v>72</v>
      </c>
      <c r="E475" s="145"/>
      <c r="F475" s="145"/>
      <c r="G475" s="145"/>
      <c r="H475" s="145"/>
    </row>
    <row r="476" spans="1:8" ht="17.100000000000001" customHeight="1">
      <c r="A476" s="839" t="s">
        <v>2</v>
      </c>
      <c r="B476" s="841" t="s">
        <v>268</v>
      </c>
      <c r="C476" s="731" t="s">
        <v>4</v>
      </c>
      <c r="D476" s="731" t="s">
        <v>5</v>
      </c>
      <c r="E476" s="731" t="s">
        <v>6</v>
      </c>
      <c r="F476" s="731" t="s">
        <v>7</v>
      </c>
      <c r="G476" s="731" t="s">
        <v>8</v>
      </c>
      <c r="H476" s="731" t="s">
        <v>9</v>
      </c>
    </row>
    <row r="477" spans="1:8" ht="17.100000000000001" customHeight="1">
      <c r="A477" s="840"/>
      <c r="B477" s="842"/>
      <c r="C477" s="1" t="s">
        <v>10</v>
      </c>
      <c r="D477" s="1" t="s">
        <v>51</v>
      </c>
      <c r="E477" s="1" t="s">
        <v>78</v>
      </c>
      <c r="F477" s="52" t="s">
        <v>79</v>
      </c>
      <c r="G477" s="52" t="s">
        <v>79</v>
      </c>
      <c r="H477" s="1" t="s">
        <v>12</v>
      </c>
    </row>
    <row r="478" spans="1:8" ht="17.100000000000001" customHeight="1">
      <c r="A478" s="130">
        <v>1</v>
      </c>
      <c r="B478" s="200" t="s">
        <v>410</v>
      </c>
      <c r="C478" s="202">
        <f>Distt.Minor!C143</f>
        <v>0</v>
      </c>
      <c r="D478" s="202">
        <f>Distt.Minor!D143</f>
        <v>0</v>
      </c>
      <c r="E478" s="202">
        <f>Distt.Minor!E143</f>
        <v>0</v>
      </c>
      <c r="F478" s="202">
        <f>Distt.Minor!F143</f>
        <v>0</v>
      </c>
      <c r="G478" s="202">
        <f>Distt.Minor!G143</f>
        <v>0</v>
      </c>
      <c r="H478" s="202">
        <f>Distt.Minor!H143</f>
        <v>0</v>
      </c>
    </row>
    <row r="479" spans="1:8" ht="17.100000000000001" customHeight="1">
      <c r="A479" s="130">
        <v>2</v>
      </c>
      <c r="B479" s="200" t="s">
        <v>250</v>
      </c>
      <c r="C479" s="116">
        <f>Distt.Minor!C35</f>
        <v>13</v>
      </c>
      <c r="D479" s="116">
        <f>Distt.Minor!D35</f>
        <v>32.090000000000003</v>
      </c>
      <c r="E479" s="116">
        <f>Distt.Minor!E35</f>
        <v>0</v>
      </c>
      <c r="F479" s="116">
        <f>Distt.Minor!F35</f>
        <v>0</v>
      </c>
      <c r="G479" s="116">
        <f>Distt.Minor!G35</f>
        <v>814000</v>
      </c>
      <c r="H479" s="116">
        <f>Distt.Minor!H35</f>
        <v>0</v>
      </c>
    </row>
    <row r="480" spans="1:8" ht="17.100000000000001" customHeight="1">
      <c r="A480" s="130">
        <v>3</v>
      </c>
      <c r="B480" s="200" t="s">
        <v>276</v>
      </c>
      <c r="C480" s="116">
        <f>Distt.Minor!C512</f>
        <v>2</v>
      </c>
      <c r="D480" s="116">
        <f>Distt.Minor!D512</f>
        <v>1.65</v>
      </c>
      <c r="E480" s="116">
        <f>Distt.Minor!E512</f>
        <v>0</v>
      </c>
      <c r="F480" s="116">
        <f>Distt.Minor!F512</f>
        <v>0</v>
      </c>
      <c r="G480" s="116">
        <f>Distt.Minor!G512</f>
        <v>65000</v>
      </c>
      <c r="H480" s="116">
        <f>Distt.Minor!H512</f>
        <v>3</v>
      </c>
    </row>
    <row r="481" spans="1:8" ht="17.100000000000001" customHeight="1">
      <c r="A481" s="1003" t="s">
        <v>49</v>
      </c>
      <c r="B481" s="1004"/>
      <c r="C481" s="3">
        <f t="shared" ref="C481:H481" si="35">SUM(C478:C480)</f>
        <v>15</v>
      </c>
      <c r="D481" s="5">
        <f t="shared" si="35"/>
        <v>33.74</v>
      </c>
      <c r="E481" s="6">
        <f t="shared" si="35"/>
        <v>0</v>
      </c>
      <c r="F481" s="3">
        <f t="shared" si="35"/>
        <v>0</v>
      </c>
      <c r="G481" s="6">
        <f t="shared" si="35"/>
        <v>879000</v>
      </c>
      <c r="H481" s="6">
        <f t="shared" si="35"/>
        <v>3</v>
      </c>
    </row>
    <row r="482" spans="1:8" ht="17.100000000000001" customHeight="1">
      <c r="A482" s="145"/>
      <c r="B482" s="145"/>
      <c r="C482" s="145"/>
      <c r="D482" s="145"/>
      <c r="E482" s="145"/>
      <c r="F482" s="145"/>
      <c r="G482" s="145"/>
      <c r="H482" s="145"/>
    </row>
    <row r="483" spans="1:8" ht="17.100000000000001" customHeight="1">
      <c r="A483" s="135"/>
      <c r="B483" s="17"/>
      <c r="C483" s="13"/>
      <c r="D483" s="859" t="s">
        <v>45</v>
      </c>
      <c r="E483" s="859"/>
      <c r="F483" s="14"/>
      <c r="G483" s="14"/>
      <c r="H483" s="13"/>
    </row>
    <row r="484" spans="1:8" ht="17.100000000000001" customHeight="1">
      <c r="A484" s="839" t="s">
        <v>2</v>
      </c>
      <c r="B484" s="841" t="s">
        <v>268</v>
      </c>
      <c r="C484" s="731" t="s">
        <v>4</v>
      </c>
      <c r="D484" s="731" t="s">
        <v>5</v>
      </c>
      <c r="E484" s="731" t="s">
        <v>6</v>
      </c>
      <c r="F484" s="731" t="s">
        <v>7</v>
      </c>
      <c r="G484" s="731" t="s">
        <v>8</v>
      </c>
      <c r="H484" s="731" t="s">
        <v>9</v>
      </c>
    </row>
    <row r="485" spans="1:8" ht="17.100000000000001" customHeight="1">
      <c r="A485" s="840"/>
      <c r="B485" s="842"/>
      <c r="C485" s="1" t="s">
        <v>10</v>
      </c>
      <c r="D485" s="1" t="s">
        <v>77</v>
      </c>
      <c r="E485" s="1" t="s">
        <v>78</v>
      </c>
      <c r="F485" s="52" t="s">
        <v>79</v>
      </c>
      <c r="G485" s="52" t="s">
        <v>79</v>
      </c>
      <c r="H485" s="1" t="s">
        <v>12</v>
      </c>
    </row>
    <row r="486" spans="1:8" ht="17.100000000000001" customHeight="1">
      <c r="A486" s="130">
        <v>1</v>
      </c>
      <c r="B486" s="204" t="s">
        <v>269</v>
      </c>
      <c r="C486" s="172">
        <f>Distt.Minor!C36</f>
        <v>1</v>
      </c>
      <c r="D486" s="172">
        <f>Distt.Minor!D36</f>
        <v>20</v>
      </c>
      <c r="E486" s="172">
        <f>Distt.Minor!E36</f>
        <v>3040.93</v>
      </c>
      <c r="F486" s="172">
        <f>Distt.Minor!F36</f>
        <v>760232.5</v>
      </c>
      <c r="G486" s="172">
        <f>Distt.Minor!G36</f>
        <v>170000</v>
      </c>
      <c r="H486" s="172">
        <f>Distt.Minor!H36</f>
        <v>6</v>
      </c>
    </row>
    <row r="487" spans="1:8" ht="17.100000000000001" customHeight="1">
      <c r="A487" s="130">
        <v>2</v>
      </c>
      <c r="B487" s="204" t="s">
        <v>240</v>
      </c>
      <c r="C487" s="199">
        <f>Distt.Minor!C50</f>
        <v>1</v>
      </c>
      <c r="D487" s="199">
        <f>Distt.Minor!D50</f>
        <v>63.38</v>
      </c>
      <c r="E487" s="199">
        <f>Distt.Minor!E50</f>
        <v>0</v>
      </c>
      <c r="F487" s="199">
        <f>Distt.Minor!F50</f>
        <v>0</v>
      </c>
      <c r="G487" s="199">
        <f>Distt.Minor!G50</f>
        <v>0</v>
      </c>
      <c r="H487" s="199">
        <f>Distt.Minor!H50</f>
        <v>20</v>
      </c>
    </row>
    <row r="488" spans="1:8" ht="17.100000000000001" customHeight="1">
      <c r="A488" s="130">
        <v>3</v>
      </c>
      <c r="B488" s="204" t="s">
        <v>243</v>
      </c>
      <c r="C488" s="199">
        <f>Distt.Minor!C110</f>
        <v>28</v>
      </c>
      <c r="D488" s="199">
        <f>Distt.Minor!D110</f>
        <v>3021.0027</v>
      </c>
      <c r="E488" s="199">
        <f>Distt.Minor!E110</f>
        <v>600082</v>
      </c>
      <c r="F488" s="199">
        <f>Distt.Minor!F110</f>
        <v>525788100</v>
      </c>
      <c r="G488" s="199">
        <f>Distt.Minor!G110</f>
        <v>106804185</v>
      </c>
      <c r="H488" s="199">
        <f>Distt.Minor!H110</f>
        <v>766</v>
      </c>
    </row>
    <row r="489" spans="1:8" ht="17.100000000000001" customHeight="1">
      <c r="A489" s="130">
        <v>4</v>
      </c>
      <c r="B489" s="204" t="s">
        <v>248</v>
      </c>
      <c r="C489" s="199">
        <f>Distt.Minor!C224</f>
        <v>27</v>
      </c>
      <c r="D489" s="199">
        <f>Distt.Minor!D224</f>
        <v>845.61509999999998</v>
      </c>
      <c r="E489" s="199">
        <f>Distt.Minor!E224</f>
        <v>127234.75</v>
      </c>
      <c r="F489" s="199">
        <f>Distt.Minor!F224</f>
        <v>44804537.5</v>
      </c>
      <c r="G489" s="199">
        <f>Distt.Minor!G224</f>
        <v>12270315</v>
      </c>
      <c r="H489" s="199">
        <f>Distt.Minor!H224</f>
        <v>475</v>
      </c>
    </row>
    <row r="490" spans="1:8" ht="17.100000000000001" customHeight="1">
      <c r="A490" s="130">
        <v>5</v>
      </c>
      <c r="B490" s="204" t="s">
        <v>247</v>
      </c>
      <c r="C490" s="199">
        <f>Distt.Minor!C198</f>
        <v>4</v>
      </c>
      <c r="D490" s="199">
        <f>Distt.Minor!D198</f>
        <v>72.05</v>
      </c>
      <c r="E490" s="199">
        <f>Distt.Minor!E198</f>
        <v>0</v>
      </c>
      <c r="F490" s="199">
        <f>Distt.Minor!F198</f>
        <v>0</v>
      </c>
      <c r="G490" s="199">
        <f>Distt.Minor!G198</f>
        <v>0</v>
      </c>
      <c r="H490" s="199">
        <f>Distt.Minor!H198</f>
        <v>0</v>
      </c>
    </row>
    <row r="491" spans="1:8" ht="17.100000000000001" customHeight="1">
      <c r="A491" s="130">
        <v>6</v>
      </c>
      <c r="B491" s="204" t="s">
        <v>250</v>
      </c>
      <c r="C491" s="208">
        <f>Distt.Minor!C276</f>
        <v>5</v>
      </c>
      <c r="D491" s="208">
        <f>Distt.Minor!D276</f>
        <v>510.18729999999999</v>
      </c>
      <c r="E491" s="208">
        <f>Distt.Minor!E276</f>
        <v>0</v>
      </c>
      <c r="F491" s="208">
        <f>Distt.Minor!F276</f>
        <v>0</v>
      </c>
      <c r="G491" s="208">
        <f>Distt.Minor!G276</f>
        <v>2735000</v>
      </c>
      <c r="H491" s="208">
        <f>Distt.Minor!H276</f>
        <v>15</v>
      </c>
    </row>
    <row r="492" spans="1:8" ht="17.100000000000001" customHeight="1">
      <c r="A492" s="130">
        <v>7</v>
      </c>
      <c r="B492" s="18" t="s">
        <v>254</v>
      </c>
      <c r="C492" s="205">
        <f>Distt.Minor!C324</f>
        <v>3</v>
      </c>
      <c r="D492" s="205">
        <f>Distt.Minor!D324</f>
        <v>132.81</v>
      </c>
      <c r="E492" s="205">
        <f>Distt.Minor!E324</f>
        <v>0</v>
      </c>
      <c r="F492" s="205">
        <f>Distt.Minor!F324</f>
        <v>0</v>
      </c>
      <c r="G492" s="205">
        <f>Distt.Minor!G324</f>
        <v>0</v>
      </c>
      <c r="H492" s="205">
        <f>Distt.Minor!H324</f>
        <v>0</v>
      </c>
    </row>
    <row r="493" spans="1:8" ht="17.100000000000001" customHeight="1">
      <c r="A493" s="130">
        <v>8</v>
      </c>
      <c r="B493" s="204" t="s">
        <v>271</v>
      </c>
      <c r="C493" s="199">
        <f>Distt.Minor!C359</f>
        <v>7</v>
      </c>
      <c r="D493" s="199">
        <f>Distt.Minor!D359</f>
        <v>268.73</v>
      </c>
      <c r="E493" s="199">
        <f>Distt.Minor!E359</f>
        <v>68547</v>
      </c>
      <c r="F493" s="199">
        <f>Distt.Minor!F359</f>
        <v>102820500</v>
      </c>
      <c r="G493" s="199">
        <f>Distt.Minor!G359</f>
        <v>5141025</v>
      </c>
      <c r="H493" s="199">
        <f>Distt.Minor!H359</f>
        <v>80</v>
      </c>
    </row>
    <row r="494" spans="1:8" ht="17.100000000000001" customHeight="1">
      <c r="A494" s="130">
        <v>9</v>
      </c>
      <c r="B494" s="204" t="s">
        <v>259</v>
      </c>
      <c r="C494" s="141">
        <f>Distt.Minor!C420</f>
        <v>25</v>
      </c>
      <c r="D494" s="141">
        <f>Distt.Minor!D420</f>
        <v>1063.3399999999999</v>
      </c>
      <c r="E494" s="141">
        <f>Distt.Minor!E420</f>
        <v>141677</v>
      </c>
      <c r="F494" s="141">
        <f>Distt.Minor!F420</f>
        <v>148760850</v>
      </c>
      <c r="G494" s="141">
        <f>Distt.Minor!G420</f>
        <v>33685000</v>
      </c>
      <c r="H494" s="141">
        <f>Distt.Minor!H420</f>
        <v>344</v>
      </c>
    </row>
    <row r="495" spans="1:8" ht="17.100000000000001" customHeight="1">
      <c r="A495" s="130">
        <v>10</v>
      </c>
      <c r="B495" s="204" t="s">
        <v>273</v>
      </c>
      <c r="C495" s="147">
        <f>Distt.Minor!C438</f>
        <v>12</v>
      </c>
      <c r="D495" s="147">
        <f>Distt.Minor!D438</f>
        <v>572.15</v>
      </c>
      <c r="E495" s="147">
        <f>Distt.Minor!E438</f>
        <v>64173.33</v>
      </c>
      <c r="F495" s="147">
        <f>Distt.Minor!F438</f>
        <v>80216667</v>
      </c>
      <c r="G495" s="147">
        <f>Distt.Minor!G438</f>
        <v>4813000</v>
      </c>
      <c r="H495" s="147">
        <f>Distt.Minor!H438</f>
        <v>406</v>
      </c>
    </row>
    <row r="496" spans="1:8" ht="17.100000000000001" customHeight="1">
      <c r="A496" s="130">
        <v>11</v>
      </c>
      <c r="B496" s="204" t="s">
        <v>262</v>
      </c>
      <c r="C496" s="117">
        <f>Distt.Minor!C484</f>
        <v>2</v>
      </c>
      <c r="D496" s="117">
        <f>Distt.Minor!D484</f>
        <v>9.4749999999999996</v>
      </c>
      <c r="E496" s="117">
        <f>Distt.Minor!E484</f>
        <v>0</v>
      </c>
      <c r="F496" s="117">
        <f>Distt.Minor!F484</f>
        <v>0</v>
      </c>
      <c r="G496" s="117">
        <f>Distt.Minor!G484</f>
        <v>18950</v>
      </c>
      <c r="H496" s="117">
        <f>Distt.Minor!H484</f>
        <v>0</v>
      </c>
    </row>
    <row r="497" spans="1:8" ht="17.100000000000001" customHeight="1">
      <c r="A497" s="130">
        <v>12</v>
      </c>
      <c r="B497" s="204" t="s">
        <v>265</v>
      </c>
      <c r="C497" s="199">
        <f>Distt.Minor!C534</f>
        <v>73</v>
      </c>
      <c r="D497" s="199">
        <f>Distt.Minor!D534</f>
        <v>1822.2180000000001</v>
      </c>
      <c r="E497" s="199">
        <f>Distt.Minor!E534</f>
        <v>196658.71</v>
      </c>
      <c r="F497" s="199">
        <f>Distt.Minor!F534</f>
        <v>95715860</v>
      </c>
      <c r="G497" s="199">
        <f>Distt.Minor!G534</f>
        <v>31692270</v>
      </c>
      <c r="H497" s="199">
        <f>Distt.Minor!H534</f>
        <v>642</v>
      </c>
    </row>
    <row r="498" spans="1:8" ht="17.100000000000001" customHeight="1">
      <c r="A498" s="1003" t="s">
        <v>49</v>
      </c>
      <c r="B498" s="1004"/>
      <c r="C498" s="3">
        <f t="shared" ref="C498:H498" si="36">SUM(C486:C497)</f>
        <v>188</v>
      </c>
      <c r="D498" s="4">
        <f t="shared" si="36"/>
        <v>8400.9581000000017</v>
      </c>
      <c r="E498" s="6">
        <f t="shared" si="36"/>
        <v>1201413.72</v>
      </c>
      <c r="F498" s="6">
        <f t="shared" si="36"/>
        <v>998866747</v>
      </c>
      <c r="G498" s="6">
        <f t="shared" si="36"/>
        <v>197329745</v>
      </c>
      <c r="H498" s="3">
        <f t="shared" si="36"/>
        <v>2754</v>
      </c>
    </row>
    <row r="499" spans="1:8" ht="17.100000000000001" customHeight="1">
      <c r="A499" s="145"/>
      <c r="B499" s="145"/>
      <c r="C499" s="145"/>
      <c r="D499" s="145"/>
      <c r="E499" s="145"/>
      <c r="F499" s="145"/>
      <c r="G499" s="145"/>
      <c r="H499" s="145"/>
    </row>
    <row r="500" spans="1:8" ht="17.100000000000001" customHeight="1">
      <c r="A500" s="145"/>
      <c r="B500" s="145"/>
      <c r="C500" s="145"/>
      <c r="D500" s="29" t="s">
        <v>147</v>
      </c>
      <c r="E500" s="145"/>
      <c r="F500" s="145"/>
      <c r="G500" s="145"/>
      <c r="H500" s="145"/>
    </row>
    <row r="501" spans="1:8" ht="17.100000000000001" customHeight="1">
      <c r="A501" s="839" t="s">
        <v>2</v>
      </c>
      <c r="B501" s="841" t="s">
        <v>268</v>
      </c>
      <c r="C501" s="731" t="s">
        <v>4</v>
      </c>
      <c r="D501" s="731" t="s">
        <v>5</v>
      </c>
      <c r="E501" s="731" t="s">
        <v>6</v>
      </c>
      <c r="F501" s="731" t="s">
        <v>7</v>
      </c>
      <c r="G501" s="731" t="s">
        <v>8</v>
      </c>
      <c r="H501" s="731" t="s">
        <v>9</v>
      </c>
    </row>
    <row r="502" spans="1:8" ht="17.100000000000001" customHeight="1">
      <c r="A502" s="840"/>
      <c r="B502" s="842"/>
      <c r="C502" s="1" t="s">
        <v>10</v>
      </c>
      <c r="D502" s="1" t="s">
        <v>51</v>
      </c>
      <c r="E502" s="1" t="s">
        <v>78</v>
      </c>
      <c r="F502" s="52" t="s">
        <v>79</v>
      </c>
      <c r="G502" s="52" t="s">
        <v>79</v>
      </c>
      <c r="H502" s="1" t="s">
        <v>12</v>
      </c>
    </row>
    <row r="503" spans="1:8" ht="17.100000000000001" customHeight="1">
      <c r="A503" s="130">
        <v>1</v>
      </c>
      <c r="B503" s="200" t="s">
        <v>246</v>
      </c>
      <c r="C503" s="115">
        <f>Distt.Minor!C164</f>
        <v>0</v>
      </c>
      <c r="D503" s="115">
        <f>Distt.Minor!D164</f>
        <v>0</v>
      </c>
      <c r="E503" s="115">
        <f>Distt.Minor!E164</f>
        <v>0</v>
      </c>
      <c r="F503" s="115">
        <f>Distt.Minor!F164</f>
        <v>0</v>
      </c>
      <c r="G503" s="115">
        <f>Distt.Minor!G164</f>
        <v>0</v>
      </c>
      <c r="H503" s="115">
        <f>Distt.Minor!H164</f>
        <v>0</v>
      </c>
    </row>
    <row r="504" spans="1:8" ht="17.100000000000001" customHeight="1">
      <c r="A504" s="1003" t="s">
        <v>49</v>
      </c>
      <c r="B504" s="1004"/>
      <c r="C504" s="3">
        <f t="shared" ref="C504:H504" si="37">SUM(C503:C503)</f>
        <v>0</v>
      </c>
      <c r="D504" s="5">
        <f t="shared" si="37"/>
        <v>0</v>
      </c>
      <c r="E504" s="3">
        <f t="shared" si="37"/>
        <v>0</v>
      </c>
      <c r="F504" s="3">
        <f t="shared" si="37"/>
        <v>0</v>
      </c>
      <c r="G504" s="3">
        <f t="shared" si="37"/>
        <v>0</v>
      </c>
      <c r="H504" s="3">
        <f t="shared" si="37"/>
        <v>0</v>
      </c>
    </row>
    <row r="505" spans="1:8" ht="17.100000000000001" customHeight="1">
      <c r="A505" s="145"/>
      <c r="B505" s="145"/>
      <c r="C505" s="145"/>
      <c r="D505" s="145"/>
      <c r="E505" s="145"/>
      <c r="F505" s="145"/>
      <c r="G505" s="145"/>
      <c r="H505" s="145"/>
    </row>
    <row r="506" spans="1:8" ht="17.100000000000001" customHeight="1">
      <c r="A506" s="145"/>
      <c r="B506" s="145"/>
      <c r="C506" s="145"/>
      <c r="D506" s="29" t="s">
        <v>74</v>
      </c>
      <c r="E506" s="145"/>
      <c r="F506" s="145"/>
      <c r="G506" s="145"/>
      <c r="H506" s="145"/>
    </row>
    <row r="507" spans="1:8" ht="17.100000000000001" customHeight="1">
      <c r="A507" s="839" t="s">
        <v>2</v>
      </c>
      <c r="B507" s="841" t="s">
        <v>268</v>
      </c>
      <c r="C507" s="731" t="s">
        <v>4</v>
      </c>
      <c r="D507" s="731" t="s">
        <v>5</v>
      </c>
      <c r="E507" s="731" t="s">
        <v>6</v>
      </c>
      <c r="F507" s="731" t="s">
        <v>7</v>
      </c>
      <c r="G507" s="731" t="s">
        <v>8</v>
      </c>
      <c r="H507" s="731" t="s">
        <v>9</v>
      </c>
    </row>
    <row r="508" spans="1:8" ht="17.100000000000001" customHeight="1">
      <c r="A508" s="840"/>
      <c r="B508" s="842"/>
      <c r="C508" s="1" t="s">
        <v>10</v>
      </c>
      <c r="D508" s="1" t="s">
        <v>51</v>
      </c>
      <c r="E508" s="1" t="s">
        <v>78</v>
      </c>
      <c r="F508" s="52" t="s">
        <v>79</v>
      </c>
      <c r="G508" s="52" t="s">
        <v>79</v>
      </c>
      <c r="H508" s="1" t="s">
        <v>12</v>
      </c>
    </row>
    <row r="509" spans="1:8" ht="17.100000000000001" customHeight="1">
      <c r="A509" s="526">
        <v>1</v>
      </c>
      <c r="B509" s="717" t="s">
        <v>238</v>
      </c>
      <c r="C509" s="232">
        <v>0</v>
      </c>
      <c r="D509" s="231">
        <v>0</v>
      </c>
      <c r="E509" s="231">
        <v>0</v>
      </c>
      <c r="F509" s="62">
        <v>0</v>
      </c>
      <c r="G509" s="336">
        <f>Distt.Minor!G19</f>
        <v>48605000</v>
      </c>
      <c r="H509" s="232">
        <v>0</v>
      </c>
    </row>
    <row r="510" spans="1:8" ht="17.100000000000001" customHeight="1">
      <c r="A510" s="526">
        <v>2</v>
      </c>
      <c r="B510" s="717" t="s">
        <v>269</v>
      </c>
      <c r="C510" s="232">
        <v>0</v>
      </c>
      <c r="D510" s="231">
        <v>0</v>
      </c>
      <c r="E510" s="232">
        <v>0</v>
      </c>
      <c r="F510" s="232">
        <v>0</v>
      </c>
      <c r="G510" s="232">
        <f>Distt.Minor!G37</f>
        <v>41952000</v>
      </c>
      <c r="H510" s="144">
        <v>0</v>
      </c>
    </row>
    <row r="511" spans="1:8" ht="17.100000000000001" customHeight="1">
      <c r="A511" s="526">
        <v>3</v>
      </c>
      <c r="B511" s="717" t="s">
        <v>240</v>
      </c>
      <c r="C511" s="235">
        <v>0</v>
      </c>
      <c r="D511" s="235">
        <v>0</v>
      </c>
      <c r="E511" s="231">
        <v>0</v>
      </c>
      <c r="F511" s="62">
        <v>0</v>
      </c>
      <c r="G511" s="235">
        <f>Distt.Minor!G51</f>
        <v>41240000</v>
      </c>
      <c r="H511" s="136">
        <v>0</v>
      </c>
    </row>
    <row r="512" spans="1:8" ht="17.100000000000001" customHeight="1">
      <c r="A512" s="526">
        <v>4</v>
      </c>
      <c r="B512" s="717" t="s">
        <v>279</v>
      </c>
      <c r="C512" s="235">
        <v>0</v>
      </c>
      <c r="D512" s="235">
        <v>0</v>
      </c>
      <c r="E512" s="231">
        <v>0</v>
      </c>
      <c r="F512" s="62">
        <v>0</v>
      </c>
      <c r="G512" s="221">
        <f>Distt.Minor!G79</f>
        <v>14005000</v>
      </c>
      <c r="H512" s="136">
        <v>0</v>
      </c>
    </row>
    <row r="513" spans="1:8" ht="17.100000000000001" customHeight="1">
      <c r="A513" s="526">
        <v>5</v>
      </c>
      <c r="B513" s="717" t="s">
        <v>241</v>
      </c>
      <c r="C513" s="235">
        <v>0</v>
      </c>
      <c r="D513" s="235">
        <v>0</v>
      </c>
      <c r="E513" s="231">
        <v>0</v>
      </c>
      <c r="F513" s="62">
        <v>0</v>
      </c>
      <c r="G513" s="232">
        <f>Distt.Minor!G67</f>
        <v>91795990</v>
      </c>
      <c r="H513" s="235">
        <v>0</v>
      </c>
    </row>
    <row r="514" spans="1:8" ht="17.100000000000001" customHeight="1">
      <c r="A514" s="526">
        <v>6</v>
      </c>
      <c r="B514" s="717" t="s">
        <v>242</v>
      </c>
      <c r="C514" s="235">
        <v>0</v>
      </c>
      <c r="D514" s="235">
        <v>0</v>
      </c>
      <c r="E514" s="231">
        <v>0</v>
      </c>
      <c r="F514" s="62">
        <v>0</v>
      </c>
      <c r="G514" s="235">
        <f>Distt.Minor!G94</f>
        <v>19268000</v>
      </c>
      <c r="H514" s="235">
        <v>0</v>
      </c>
    </row>
    <row r="515" spans="1:8" ht="17.100000000000001" customHeight="1">
      <c r="A515" s="526">
        <v>7</v>
      </c>
      <c r="B515" s="717" t="s">
        <v>243</v>
      </c>
      <c r="C515" s="232">
        <v>0</v>
      </c>
      <c r="D515" s="231">
        <v>0</v>
      </c>
      <c r="E515" s="231">
        <v>0</v>
      </c>
      <c r="F515" s="62">
        <v>0</v>
      </c>
      <c r="G515" s="232">
        <f>Distt.Minor!G118</f>
        <v>37298877</v>
      </c>
      <c r="H515" s="232">
        <v>0</v>
      </c>
    </row>
    <row r="516" spans="1:8" ht="17.100000000000001" customHeight="1">
      <c r="A516" s="526">
        <v>8</v>
      </c>
      <c r="B516" s="717" t="s">
        <v>244</v>
      </c>
      <c r="C516" s="235">
        <v>0</v>
      </c>
      <c r="D516" s="235">
        <v>0</v>
      </c>
      <c r="E516" s="231">
        <v>0</v>
      </c>
      <c r="F516" s="62">
        <v>0</v>
      </c>
      <c r="G516" s="232">
        <f>Distt.Minor!G133</f>
        <v>1572425</v>
      </c>
      <c r="H516" s="235">
        <v>0</v>
      </c>
    </row>
    <row r="517" spans="1:8" ht="17.100000000000001" customHeight="1">
      <c r="A517" s="526">
        <v>9</v>
      </c>
      <c r="B517" s="717" t="s">
        <v>245</v>
      </c>
      <c r="C517" s="232">
        <v>0</v>
      </c>
      <c r="D517" s="231">
        <v>0</v>
      </c>
      <c r="E517" s="231">
        <v>0</v>
      </c>
      <c r="F517" s="365">
        <v>0</v>
      </c>
      <c r="G517" s="232">
        <f>Distt.Minor!G148</f>
        <v>31707000</v>
      </c>
      <c r="H517" s="232">
        <v>0</v>
      </c>
    </row>
    <row r="518" spans="1:8" ht="17.100000000000001" customHeight="1">
      <c r="A518" s="526">
        <v>10</v>
      </c>
      <c r="B518" s="717" t="s">
        <v>246</v>
      </c>
      <c r="C518" s="235">
        <v>0</v>
      </c>
      <c r="D518" s="235">
        <v>0</v>
      </c>
      <c r="E518" s="231">
        <v>0</v>
      </c>
      <c r="F518" s="62">
        <v>0</v>
      </c>
      <c r="G518" s="235">
        <f>Distt.Minor!G174</f>
        <v>14230803</v>
      </c>
      <c r="H518" s="235">
        <v>0</v>
      </c>
    </row>
    <row r="519" spans="1:8" ht="17.100000000000001" customHeight="1">
      <c r="A519" s="526">
        <v>11</v>
      </c>
      <c r="B519" s="717" t="s">
        <v>281</v>
      </c>
      <c r="C519" s="232">
        <v>0</v>
      </c>
      <c r="D519" s="231">
        <v>0</v>
      </c>
      <c r="E519" s="231">
        <v>0</v>
      </c>
      <c r="F519" s="62">
        <v>0</v>
      </c>
      <c r="G519" s="232">
        <f>Distt.Minor!G185</f>
        <v>3452512</v>
      </c>
      <c r="H519" s="235">
        <v>0</v>
      </c>
    </row>
    <row r="520" spans="1:8" ht="17.100000000000001" customHeight="1">
      <c r="A520" s="526">
        <v>12</v>
      </c>
      <c r="B520" s="717" t="s">
        <v>247</v>
      </c>
      <c r="C520" s="235">
        <v>0</v>
      </c>
      <c r="D520" s="235">
        <v>0</v>
      </c>
      <c r="E520" s="231">
        <v>0</v>
      </c>
      <c r="F520" s="62">
        <v>0</v>
      </c>
      <c r="G520" s="235">
        <f>Distt.Minor!G200</f>
        <v>4240490</v>
      </c>
      <c r="H520" s="235">
        <v>0</v>
      </c>
    </row>
    <row r="521" spans="1:8" ht="17.100000000000001" customHeight="1">
      <c r="A521" s="526">
        <v>13</v>
      </c>
      <c r="B521" s="717" t="s">
        <v>282</v>
      </c>
      <c r="C521" s="232">
        <v>0</v>
      </c>
      <c r="D521" s="231">
        <v>0</v>
      </c>
      <c r="E521" s="231">
        <v>0</v>
      </c>
      <c r="F521" s="62">
        <v>0</v>
      </c>
      <c r="G521" s="228">
        <f>Distt.Minor!G211</f>
        <v>20432853</v>
      </c>
      <c r="H521" s="235">
        <v>0</v>
      </c>
    </row>
    <row r="522" spans="1:8" ht="17.100000000000001" customHeight="1">
      <c r="A522" s="526">
        <v>14</v>
      </c>
      <c r="B522" s="717" t="s">
        <v>248</v>
      </c>
      <c r="C522" s="235">
        <v>0</v>
      </c>
      <c r="D522" s="235">
        <v>0</v>
      </c>
      <c r="E522" s="231">
        <v>0</v>
      </c>
      <c r="F522" s="62">
        <v>0</v>
      </c>
      <c r="G522" s="218">
        <f>Distt.Minor!G225</f>
        <v>54019694</v>
      </c>
      <c r="H522" s="231">
        <v>0</v>
      </c>
    </row>
    <row r="523" spans="1:8" ht="17.100000000000001" customHeight="1">
      <c r="A523" s="526">
        <v>15</v>
      </c>
      <c r="B523" s="717" t="s">
        <v>249</v>
      </c>
      <c r="C523" s="232">
        <v>0</v>
      </c>
      <c r="D523" s="231">
        <v>0</v>
      </c>
      <c r="E523" s="231">
        <v>0</v>
      </c>
      <c r="F523" s="62">
        <v>0</v>
      </c>
      <c r="G523" s="235">
        <f>Distt.Minor!G235</f>
        <v>5450423</v>
      </c>
      <c r="H523" s="235">
        <v>0</v>
      </c>
    </row>
    <row r="524" spans="1:8" ht="17.100000000000001" customHeight="1">
      <c r="A524" s="526">
        <v>16</v>
      </c>
      <c r="B524" s="717" t="s">
        <v>250</v>
      </c>
      <c r="C524" s="235">
        <v>0</v>
      </c>
      <c r="D524" s="235">
        <v>0</v>
      </c>
      <c r="E524" s="231">
        <v>0</v>
      </c>
      <c r="F524" s="62">
        <v>0</v>
      </c>
      <c r="G524" s="218">
        <f>Distt.Minor!G279</f>
        <v>69074000</v>
      </c>
      <c r="H524" s="235">
        <v>0</v>
      </c>
    </row>
    <row r="525" spans="1:8" ht="17.100000000000001" customHeight="1">
      <c r="A525" s="526">
        <v>17</v>
      </c>
      <c r="B525" s="717" t="s">
        <v>270</v>
      </c>
      <c r="C525" s="232">
        <v>0</v>
      </c>
      <c r="D525" s="231">
        <v>0</v>
      </c>
      <c r="E525" s="231">
        <v>0</v>
      </c>
      <c r="F525" s="62">
        <v>0</v>
      </c>
      <c r="G525" s="668">
        <f>Distt.Minor!G256</f>
        <v>38515900</v>
      </c>
      <c r="H525" s="235">
        <v>0</v>
      </c>
    </row>
    <row r="526" spans="1:8" ht="17.100000000000001" customHeight="1">
      <c r="A526" s="526">
        <v>18</v>
      </c>
      <c r="B526" s="717" t="s">
        <v>253</v>
      </c>
      <c r="C526" s="738">
        <v>0</v>
      </c>
      <c r="D526" s="738">
        <v>0</v>
      </c>
      <c r="E526" s="660">
        <v>0</v>
      </c>
      <c r="F526" s="217">
        <v>0</v>
      </c>
      <c r="G526" s="232">
        <f>Distt.Minor!G292</f>
        <v>18465000</v>
      </c>
      <c r="H526" s="738">
        <v>0</v>
      </c>
    </row>
    <row r="527" spans="1:8" ht="17.100000000000001" customHeight="1">
      <c r="A527" s="526">
        <v>19</v>
      </c>
      <c r="B527" s="717" t="s">
        <v>283</v>
      </c>
      <c r="C527" s="235">
        <v>0</v>
      </c>
      <c r="D527" s="235">
        <v>0</v>
      </c>
      <c r="E527" s="235">
        <v>0</v>
      </c>
      <c r="F527" s="172">
        <v>0</v>
      </c>
      <c r="G527" s="232">
        <f>Distt.Minor!G307</f>
        <v>49278000</v>
      </c>
      <c r="H527" s="235">
        <v>0</v>
      </c>
    </row>
    <row r="528" spans="1:8" ht="17.100000000000001" customHeight="1">
      <c r="A528" s="526">
        <v>20</v>
      </c>
      <c r="B528" s="717" t="s">
        <v>254</v>
      </c>
      <c r="C528" s="323">
        <v>0</v>
      </c>
      <c r="D528" s="668">
        <v>0</v>
      </c>
      <c r="E528" s="668">
        <v>0</v>
      </c>
      <c r="F528" s="249">
        <v>0</v>
      </c>
      <c r="G528" s="232">
        <f>Distt.Minor!G326</f>
        <v>5569000</v>
      </c>
      <c r="H528" s="515">
        <v>0</v>
      </c>
    </row>
    <row r="529" spans="1:8" ht="17.100000000000001" customHeight="1">
      <c r="A529" s="526">
        <v>21</v>
      </c>
      <c r="B529" s="717" t="s">
        <v>255</v>
      </c>
      <c r="C529" s="235">
        <v>0</v>
      </c>
      <c r="D529" s="235">
        <v>0</v>
      </c>
      <c r="E529" s="231">
        <v>0</v>
      </c>
      <c r="F529" s="62">
        <v>0</v>
      </c>
      <c r="G529" s="235">
        <f>Distt.Minor!G342</f>
        <v>62323390</v>
      </c>
      <c r="H529" s="235">
        <v>0</v>
      </c>
    </row>
    <row r="530" spans="1:8" ht="17.100000000000001" customHeight="1">
      <c r="A530" s="526">
        <v>22</v>
      </c>
      <c r="B530" s="717" t="s">
        <v>271</v>
      </c>
      <c r="C530" s="232">
        <v>0</v>
      </c>
      <c r="D530" s="231">
        <v>0</v>
      </c>
      <c r="E530" s="231">
        <v>0</v>
      </c>
      <c r="F530" s="62">
        <v>0</v>
      </c>
      <c r="G530" s="409">
        <f>Distt.Minor!G360</f>
        <v>16655000</v>
      </c>
      <c r="H530" s="235">
        <v>0</v>
      </c>
    </row>
    <row r="531" spans="1:8" ht="17.100000000000001" customHeight="1">
      <c r="A531" s="526">
        <v>23</v>
      </c>
      <c r="B531" s="717" t="s">
        <v>272</v>
      </c>
      <c r="C531" s="416">
        <v>0</v>
      </c>
      <c r="D531" s="416">
        <v>0</v>
      </c>
      <c r="E531" s="236">
        <v>0</v>
      </c>
      <c r="F531" s="297">
        <v>0</v>
      </c>
      <c r="G531" s="418">
        <f>Distt.Minor!G371</f>
        <v>90446000</v>
      </c>
      <c r="H531" s="419">
        <v>0</v>
      </c>
    </row>
    <row r="532" spans="1:8" ht="17.100000000000001" customHeight="1">
      <c r="A532" s="526">
        <v>24</v>
      </c>
      <c r="B532" s="717" t="s">
        <v>257</v>
      </c>
      <c r="C532" s="231">
        <v>0</v>
      </c>
      <c r="D532" s="231">
        <v>0</v>
      </c>
      <c r="E532" s="231">
        <v>0</v>
      </c>
      <c r="F532" s="144">
        <v>0</v>
      </c>
      <c r="G532" s="516">
        <f>Distt.Minor!G388</f>
        <v>10681000</v>
      </c>
      <c r="H532" s="668">
        <v>0</v>
      </c>
    </row>
    <row r="533" spans="1:8" ht="17.100000000000001" customHeight="1">
      <c r="A533" s="526">
        <v>25</v>
      </c>
      <c r="B533" s="717" t="s">
        <v>258</v>
      </c>
      <c r="C533" s="232">
        <v>0</v>
      </c>
      <c r="D533" s="231">
        <v>0</v>
      </c>
      <c r="E533" s="231">
        <v>0</v>
      </c>
      <c r="F533" s="62">
        <v>0</v>
      </c>
      <c r="G533" s="232">
        <f>Distt.Minor!G406</f>
        <v>1559521</v>
      </c>
      <c r="H533" s="232">
        <v>0</v>
      </c>
    </row>
    <row r="534" spans="1:8" ht="17.100000000000001" customHeight="1">
      <c r="A534" s="526">
        <v>26</v>
      </c>
      <c r="B534" s="717" t="s">
        <v>259</v>
      </c>
      <c r="C534" s="235">
        <v>0</v>
      </c>
      <c r="D534" s="235">
        <v>0</v>
      </c>
      <c r="E534" s="231">
        <v>0</v>
      </c>
      <c r="F534" s="62">
        <v>0</v>
      </c>
      <c r="G534" s="235">
        <f>Distt.Minor!G425</f>
        <v>9784000</v>
      </c>
      <c r="H534" s="235">
        <v>0</v>
      </c>
    </row>
    <row r="535" spans="1:8" ht="17.100000000000001" customHeight="1">
      <c r="A535" s="526">
        <v>27</v>
      </c>
      <c r="B535" s="717" t="s">
        <v>273</v>
      </c>
      <c r="C535" s="232">
        <v>0</v>
      </c>
      <c r="D535" s="231">
        <v>0</v>
      </c>
      <c r="E535" s="231">
        <v>0</v>
      </c>
      <c r="F535" s="62">
        <v>0</v>
      </c>
      <c r="G535" s="424">
        <f>Distt.Minor!G444</f>
        <v>6455000</v>
      </c>
      <c r="H535" s="232">
        <v>0</v>
      </c>
    </row>
    <row r="536" spans="1:8" ht="17.100000000000001" customHeight="1">
      <c r="A536" s="526">
        <v>28</v>
      </c>
      <c r="B536" s="718" t="s">
        <v>274</v>
      </c>
      <c r="C536" s="232">
        <v>0</v>
      </c>
      <c r="D536" s="232">
        <v>0</v>
      </c>
      <c r="E536" s="231">
        <v>0</v>
      </c>
      <c r="F536" s="232">
        <v>0</v>
      </c>
      <c r="G536" s="232">
        <f>Distt.Minor!G456</f>
        <v>0</v>
      </c>
      <c r="H536" s="232">
        <v>0</v>
      </c>
    </row>
    <row r="537" spans="1:8" ht="17.100000000000001" customHeight="1">
      <c r="A537" s="526">
        <v>29</v>
      </c>
      <c r="B537" s="717" t="s">
        <v>275</v>
      </c>
      <c r="C537" s="232">
        <v>0</v>
      </c>
      <c r="D537" s="231">
        <v>0</v>
      </c>
      <c r="E537" s="231">
        <v>0</v>
      </c>
      <c r="F537" s="62">
        <v>0</v>
      </c>
      <c r="G537" s="235">
        <f>Distt.Minor!G465</f>
        <v>7653000</v>
      </c>
      <c r="H537" s="235">
        <v>0</v>
      </c>
    </row>
    <row r="538" spans="1:8" ht="17.100000000000001" customHeight="1">
      <c r="A538" s="526">
        <v>30</v>
      </c>
      <c r="B538" s="717" t="s">
        <v>262</v>
      </c>
      <c r="C538" s="241">
        <v>0</v>
      </c>
      <c r="D538" s="241">
        <v>0</v>
      </c>
      <c r="E538" s="241">
        <v>0</v>
      </c>
      <c r="F538" s="241">
        <v>0</v>
      </c>
      <c r="G538" s="228">
        <f>Distt.Minor!G487</f>
        <v>5761000</v>
      </c>
      <c r="H538" s="228">
        <v>0</v>
      </c>
    </row>
    <row r="539" spans="1:8" ht="17.100000000000001" customHeight="1">
      <c r="A539" s="526">
        <v>31</v>
      </c>
      <c r="B539" s="717" t="s">
        <v>263</v>
      </c>
      <c r="C539" s="232">
        <v>0</v>
      </c>
      <c r="D539" s="232">
        <v>0</v>
      </c>
      <c r="E539" s="231">
        <v>0</v>
      </c>
      <c r="F539" s="62">
        <v>0</v>
      </c>
      <c r="G539" s="232">
        <f>Distt.Minor!G502</f>
        <v>31994000</v>
      </c>
      <c r="H539" s="232">
        <v>0</v>
      </c>
    </row>
    <row r="540" spans="1:8" ht="17.100000000000001" customHeight="1">
      <c r="A540" s="526">
        <v>32</v>
      </c>
      <c r="B540" s="717" t="s">
        <v>276</v>
      </c>
      <c r="C540" s="232">
        <v>0</v>
      </c>
      <c r="D540" s="231">
        <v>0</v>
      </c>
      <c r="E540" s="231">
        <v>0</v>
      </c>
      <c r="F540" s="62">
        <v>0</v>
      </c>
      <c r="G540" s="235">
        <f>Distt.Minor!G517</f>
        <v>11944000</v>
      </c>
      <c r="H540" s="235">
        <v>0</v>
      </c>
    </row>
    <row r="541" spans="1:8" ht="17.100000000000001" customHeight="1">
      <c r="A541" s="526">
        <v>33</v>
      </c>
      <c r="B541" s="717" t="s">
        <v>265</v>
      </c>
      <c r="C541" s="235">
        <v>0</v>
      </c>
      <c r="D541" s="235">
        <v>0</v>
      </c>
      <c r="E541" s="231">
        <v>0</v>
      </c>
      <c r="F541" s="62">
        <v>0</v>
      </c>
      <c r="G541" s="235">
        <f>Distt.Minor!G544</f>
        <v>61688668</v>
      </c>
      <c r="H541" s="235">
        <v>0</v>
      </c>
    </row>
    <row r="542" spans="1:8" ht="17.100000000000001" customHeight="1">
      <c r="A542" s="1010" t="s">
        <v>49</v>
      </c>
      <c r="B542" s="1011"/>
      <c r="C542" s="3"/>
      <c r="D542" s="5"/>
      <c r="E542" s="3"/>
      <c r="F542" s="3"/>
      <c r="G542" s="3">
        <f>SUM(G509:G541)</f>
        <v>927117546</v>
      </c>
      <c r="H542" s="3"/>
    </row>
    <row r="543" spans="1:8" ht="17.100000000000001" customHeight="1">
      <c r="A543" s="145"/>
      <c r="B543" s="145"/>
      <c r="C543" s="145"/>
      <c r="D543" s="145"/>
      <c r="E543" s="145"/>
      <c r="F543" s="145"/>
      <c r="G543" s="145"/>
      <c r="H543" s="145"/>
    </row>
    <row r="544" spans="1:8" ht="17.100000000000001" customHeight="1">
      <c r="A544" s="145"/>
      <c r="B544" s="145"/>
      <c r="C544" s="145"/>
      <c r="D544" s="29" t="s">
        <v>48</v>
      </c>
      <c r="E544" s="145"/>
      <c r="F544" s="145"/>
      <c r="G544" s="145"/>
      <c r="H544" s="145"/>
    </row>
    <row r="545" spans="1:8" ht="17.100000000000001" customHeight="1">
      <c r="A545" s="839" t="s">
        <v>2</v>
      </c>
      <c r="B545" s="841" t="s">
        <v>268</v>
      </c>
      <c r="C545" s="731" t="s">
        <v>4</v>
      </c>
      <c r="D545" s="731" t="s">
        <v>5</v>
      </c>
      <c r="E545" s="731" t="s">
        <v>6</v>
      </c>
      <c r="F545" s="731" t="s">
        <v>7</v>
      </c>
      <c r="G545" s="731" t="s">
        <v>8</v>
      </c>
      <c r="H545" s="731" t="s">
        <v>9</v>
      </c>
    </row>
    <row r="546" spans="1:8" ht="17.100000000000001" customHeight="1">
      <c r="A546" s="840"/>
      <c r="B546" s="842"/>
      <c r="C546" s="1" t="s">
        <v>10</v>
      </c>
      <c r="D546" s="1" t="s">
        <v>51</v>
      </c>
      <c r="E546" s="1" t="s">
        <v>78</v>
      </c>
      <c r="F546" s="52" t="s">
        <v>79</v>
      </c>
      <c r="G546" s="52" t="s">
        <v>79</v>
      </c>
      <c r="H546" s="1" t="s">
        <v>12</v>
      </c>
    </row>
    <row r="547" spans="1:8" s="244" customFormat="1" ht="17.100000000000001" customHeight="1">
      <c r="A547" s="526">
        <v>1</v>
      </c>
      <c r="B547" s="717" t="s">
        <v>238</v>
      </c>
      <c r="C547" s="62">
        <v>0</v>
      </c>
      <c r="D547" s="231">
        <v>0</v>
      </c>
      <c r="E547" s="231">
        <v>0</v>
      </c>
      <c r="F547" s="232">
        <v>0</v>
      </c>
      <c r="G547" s="259">
        <f>Distt.Minor!G20</f>
        <v>40666512</v>
      </c>
      <c r="H547" s="232">
        <v>0</v>
      </c>
    </row>
    <row r="548" spans="1:8" s="244" customFormat="1" ht="17.100000000000001" customHeight="1">
      <c r="A548" s="526">
        <v>2</v>
      </c>
      <c r="B548" s="717" t="s">
        <v>269</v>
      </c>
      <c r="C548" s="62">
        <v>0</v>
      </c>
      <c r="D548" s="231">
        <v>0</v>
      </c>
      <c r="E548" s="232">
        <v>0</v>
      </c>
      <c r="F548" s="232">
        <v>0</v>
      </c>
      <c r="G548" s="232">
        <f>Distt.Minor!G38</f>
        <v>53861750</v>
      </c>
      <c r="H548" s="144">
        <v>0</v>
      </c>
    </row>
    <row r="549" spans="1:8" s="244" customFormat="1" ht="17.100000000000001" customHeight="1">
      <c r="A549" s="526">
        <v>3</v>
      </c>
      <c r="B549" s="717" t="s">
        <v>240</v>
      </c>
      <c r="C549" s="172">
        <v>0</v>
      </c>
      <c r="D549" s="241">
        <v>0</v>
      </c>
      <c r="E549" s="241">
        <v>0</v>
      </c>
      <c r="F549" s="241">
        <v>0</v>
      </c>
      <c r="G549" s="241">
        <f>Distt.Minor!G52</f>
        <v>17639000</v>
      </c>
      <c r="H549" s="172">
        <v>0</v>
      </c>
    </row>
    <row r="550" spans="1:8" s="244" customFormat="1" ht="17.100000000000001" customHeight="1">
      <c r="A550" s="526">
        <v>4</v>
      </c>
      <c r="B550" s="717" t="s">
        <v>279</v>
      </c>
      <c r="C550" s="172">
        <v>0</v>
      </c>
      <c r="D550" s="241">
        <v>0</v>
      </c>
      <c r="E550" s="235">
        <v>0</v>
      </c>
      <c r="F550" s="241">
        <v>0</v>
      </c>
      <c r="G550" s="241">
        <f>Distt.Minor!G80</f>
        <v>6099000</v>
      </c>
      <c r="H550" s="241">
        <v>0</v>
      </c>
    </row>
    <row r="551" spans="1:8" s="244" customFormat="1" ht="17.100000000000001" customHeight="1">
      <c r="A551" s="526">
        <v>5</v>
      </c>
      <c r="B551" s="717" t="s">
        <v>241</v>
      </c>
      <c r="C551" s="172">
        <v>0</v>
      </c>
      <c r="D551" s="235">
        <v>0</v>
      </c>
      <c r="E551" s="235">
        <v>0</v>
      </c>
      <c r="F551" s="241">
        <v>0</v>
      </c>
      <c r="G551" s="241">
        <f>Distt.Minor!G68</f>
        <v>17747100</v>
      </c>
      <c r="H551" s="241">
        <v>0</v>
      </c>
    </row>
    <row r="552" spans="1:8" s="244" customFormat="1" ht="17.100000000000001" customHeight="1">
      <c r="A552" s="526">
        <v>6</v>
      </c>
      <c r="B552" s="717" t="s">
        <v>242</v>
      </c>
      <c r="C552" s="136">
        <v>0</v>
      </c>
      <c r="D552" s="235">
        <v>0</v>
      </c>
      <c r="E552" s="235">
        <v>0</v>
      </c>
      <c r="F552" s="235">
        <v>0</v>
      </c>
      <c r="G552" s="218">
        <f>Distt.Minor!G95</f>
        <v>7806000</v>
      </c>
      <c r="H552" s="136">
        <v>0</v>
      </c>
    </row>
    <row r="553" spans="1:8" s="244" customFormat="1" ht="17.100000000000001" customHeight="1">
      <c r="A553" s="526">
        <v>7</v>
      </c>
      <c r="B553" s="717" t="s">
        <v>243</v>
      </c>
      <c r="C553" s="172">
        <v>0</v>
      </c>
      <c r="D553" s="235">
        <v>0</v>
      </c>
      <c r="E553" s="235">
        <v>0</v>
      </c>
      <c r="F553" s="241">
        <v>0</v>
      </c>
      <c r="G553" s="241">
        <f>Distt.Minor!G119</f>
        <v>30688142</v>
      </c>
      <c r="H553" s="241">
        <v>0</v>
      </c>
    </row>
    <row r="554" spans="1:8" s="244" customFormat="1" ht="17.100000000000001" customHeight="1">
      <c r="A554" s="526">
        <v>8</v>
      </c>
      <c r="B554" s="717" t="s">
        <v>244</v>
      </c>
      <c r="C554" s="172">
        <v>0</v>
      </c>
      <c r="D554" s="241">
        <v>0</v>
      </c>
      <c r="E554" s="235">
        <v>0</v>
      </c>
      <c r="F554" s="241">
        <v>0</v>
      </c>
      <c r="G554" s="241">
        <f>Distt.Minor!G134</f>
        <v>37522262</v>
      </c>
      <c r="H554" s="241">
        <v>0</v>
      </c>
    </row>
    <row r="555" spans="1:8" s="244" customFormat="1" ht="17.100000000000001" customHeight="1">
      <c r="A555" s="526">
        <v>9</v>
      </c>
      <c r="B555" s="717" t="s">
        <v>245</v>
      </c>
      <c r="C555" s="172">
        <v>0</v>
      </c>
      <c r="D555" s="235">
        <v>0</v>
      </c>
      <c r="E555" s="235">
        <v>0</v>
      </c>
      <c r="F555" s="527">
        <v>0</v>
      </c>
      <c r="G555" s="241">
        <f>Distt.Minor!G149</f>
        <v>22191054</v>
      </c>
      <c r="H555" s="241">
        <v>0</v>
      </c>
    </row>
    <row r="556" spans="1:8" s="244" customFormat="1" ht="17.100000000000001" customHeight="1">
      <c r="A556" s="526">
        <v>10</v>
      </c>
      <c r="B556" s="717" t="s">
        <v>246</v>
      </c>
      <c r="C556" s="172">
        <v>0</v>
      </c>
      <c r="D556" s="241">
        <v>0</v>
      </c>
      <c r="E556" s="241">
        <v>0</v>
      </c>
      <c r="F556" s="241">
        <v>0</v>
      </c>
      <c r="G556" s="241">
        <f>Distt.Minor!G175</f>
        <v>23888619</v>
      </c>
      <c r="H556" s="136">
        <v>0</v>
      </c>
    </row>
    <row r="557" spans="1:8" s="244" customFormat="1" ht="17.100000000000001" customHeight="1">
      <c r="A557" s="526">
        <v>11</v>
      </c>
      <c r="B557" s="717" t="s">
        <v>281</v>
      </c>
      <c r="C557" s="172">
        <v>0</v>
      </c>
      <c r="D557" s="235">
        <v>0</v>
      </c>
      <c r="E557" s="235">
        <v>0</v>
      </c>
      <c r="F557" s="241">
        <v>0</v>
      </c>
      <c r="G557" s="241">
        <f>Distt.Minor!G186</f>
        <v>9177948</v>
      </c>
      <c r="H557" s="241">
        <v>0</v>
      </c>
    </row>
    <row r="558" spans="1:8" s="244" customFormat="1" ht="17.100000000000001" customHeight="1">
      <c r="A558" s="526">
        <v>12</v>
      </c>
      <c r="B558" s="717" t="s">
        <v>247</v>
      </c>
      <c r="C558" s="62">
        <v>0</v>
      </c>
      <c r="D558" s="231">
        <v>0</v>
      </c>
      <c r="E558" s="231">
        <v>0</v>
      </c>
      <c r="F558" s="232">
        <v>0</v>
      </c>
      <c r="G558" s="232">
        <f>Distt.Minor!G201</f>
        <v>22872998</v>
      </c>
      <c r="H558" s="232">
        <v>0</v>
      </c>
    </row>
    <row r="559" spans="1:8" s="244" customFormat="1" ht="17.100000000000001" customHeight="1">
      <c r="A559" s="526">
        <v>13</v>
      </c>
      <c r="B559" s="717" t="s">
        <v>282</v>
      </c>
      <c r="C559" s="62">
        <v>0</v>
      </c>
      <c r="D559" s="231">
        <v>0</v>
      </c>
      <c r="E559" s="231">
        <v>0</v>
      </c>
      <c r="F559" s="232">
        <v>0</v>
      </c>
      <c r="G559" s="259">
        <f>Distt.Minor!G212</f>
        <v>4497333</v>
      </c>
      <c r="H559" s="232">
        <v>0</v>
      </c>
    </row>
    <row r="560" spans="1:8" s="244" customFormat="1" ht="17.100000000000001" customHeight="1">
      <c r="A560" s="526">
        <v>14</v>
      </c>
      <c r="B560" s="717" t="s">
        <v>248</v>
      </c>
      <c r="C560" s="144">
        <v>0</v>
      </c>
      <c r="D560" s="231">
        <v>0</v>
      </c>
      <c r="E560" s="231">
        <v>0</v>
      </c>
      <c r="F560" s="231">
        <v>0</v>
      </c>
      <c r="G560" s="221">
        <f>Distt.Minor!G226</f>
        <v>3616394</v>
      </c>
      <c r="H560" s="231">
        <v>0</v>
      </c>
    </row>
    <row r="561" spans="1:8" s="244" customFormat="1" ht="17.100000000000001" customHeight="1">
      <c r="A561" s="526">
        <v>15</v>
      </c>
      <c r="B561" s="717" t="s">
        <v>249</v>
      </c>
      <c r="C561" s="62">
        <v>0</v>
      </c>
      <c r="D561" s="232">
        <v>0</v>
      </c>
      <c r="E561" s="231">
        <v>0</v>
      </c>
      <c r="F561" s="232">
        <v>0</v>
      </c>
      <c r="G561" s="232">
        <f>Distt.Minor!G236</f>
        <v>1877351</v>
      </c>
      <c r="H561" s="232">
        <v>0</v>
      </c>
    </row>
    <row r="562" spans="1:8" s="244" customFormat="1" ht="17.100000000000001" customHeight="1">
      <c r="A562" s="526">
        <v>16</v>
      </c>
      <c r="B562" s="717" t="s">
        <v>250</v>
      </c>
      <c r="C562" s="144">
        <v>0</v>
      </c>
      <c r="D562" s="231">
        <v>0</v>
      </c>
      <c r="E562" s="231">
        <v>0</v>
      </c>
      <c r="F562" s="231">
        <v>0</v>
      </c>
      <c r="G562" s="221">
        <f>Distt.Minor!G280</f>
        <v>114750000</v>
      </c>
      <c r="H562" s="231">
        <v>0</v>
      </c>
    </row>
    <row r="563" spans="1:8" s="244" customFormat="1" ht="17.100000000000001" customHeight="1">
      <c r="A563" s="526">
        <v>17</v>
      </c>
      <c r="B563" s="717" t="s">
        <v>270</v>
      </c>
      <c r="C563" s="144">
        <v>0</v>
      </c>
      <c r="D563" s="231">
        <v>0</v>
      </c>
      <c r="E563" s="231">
        <v>0</v>
      </c>
      <c r="F563" s="231">
        <v>0</v>
      </c>
      <c r="G563" s="231">
        <f>Distt.Minor!G257</f>
        <v>24833506</v>
      </c>
      <c r="H563" s="231">
        <v>0</v>
      </c>
    </row>
    <row r="564" spans="1:8" s="244" customFormat="1" ht="17.100000000000001" customHeight="1">
      <c r="A564" s="526">
        <v>18</v>
      </c>
      <c r="B564" s="717" t="s">
        <v>253</v>
      </c>
      <c r="C564" s="62">
        <v>0</v>
      </c>
      <c r="D564" s="231">
        <v>0</v>
      </c>
      <c r="E564" s="235">
        <v>0</v>
      </c>
      <c r="F564" s="241">
        <v>0</v>
      </c>
      <c r="G564" s="232">
        <f>Distt.Minor!G293</f>
        <v>30947925</v>
      </c>
      <c r="H564" s="232">
        <v>0</v>
      </c>
    </row>
    <row r="565" spans="1:8" s="244" customFormat="1" ht="17.100000000000001" customHeight="1">
      <c r="A565" s="526">
        <v>19</v>
      </c>
      <c r="B565" s="717" t="s">
        <v>283</v>
      </c>
      <c r="C565" s="62">
        <v>0</v>
      </c>
      <c r="D565" s="231">
        <v>0</v>
      </c>
      <c r="E565" s="231">
        <v>0</v>
      </c>
      <c r="F565" s="232">
        <v>0</v>
      </c>
      <c r="G565" s="232">
        <f>Distt.Minor!G308</f>
        <v>7182000</v>
      </c>
      <c r="H565" s="232">
        <v>0</v>
      </c>
    </row>
    <row r="566" spans="1:8" s="244" customFormat="1" ht="17.100000000000001" customHeight="1">
      <c r="A566" s="526">
        <v>20</v>
      </c>
      <c r="B566" s="717" t="s">
        <v>254</v>
      </c>
      <c r="C566" s="62">
        <v>0</v>
      </c>
      <c r="D566" s="231">
        <v>0</v>
      </c>
      <c r="E566" s="231">
        <v>0</v>
      </c>
      <c r="F566" s="232">
        <v>0</v>
      </c>
      <c r="G566" s="232">
        <f>Distt.Minor!G327</f>
        <v>225669000</v>
      </c>
      <c r="H566" s="232">
        <v>0</v>
      </c>
    </row>
    <row r="567" spans="1:8" s="244" customFormat="1" ht="17.100000000000001" customHeight="1">
      <c r="A567" s="526">
        <v>21</v>
      </c>
      <c r="B567" s="717" t="s">
        <v>255</v>
      </c>
      <c r="C567" s="62">
        <v>0</v>
      </c>
      <c r="D567" s="232">
        <v>0</v>
      </c>
      <c r="E567" s="231">
        <v>0</v>
      </c>
      <c r="F567" s="232">
        <v>0</v>
      </c>
      <c r="G567" s="232">
        <f>Distt.Minor!G343</f>
        <v>43835520</v>
      </c>
      <c r="H567" s="232">
        <v>0</v>
      </c>
    </row>
    <row r="568" spans="1:8" s="244" customFormat="1" ht="17.100000000000001" customHeight="1">
      <c r="A568" s="526">
        <v>22</v>
      </c>
      <c r="B568" s="717" t="s">
        <v>271</v>
      </c>
      <c r="C568" s="62">
        <v>0</v>
      </c>
      <c r="D568" s="231">
        <v>0</v>
      </c>
      <c r="E568" s="242">
        <v>0</v>
      </c>
      <c r="F568" s="419">
        <v>0</v>
      </c>
      <c r="G568" s="409">
        <f>Distt.Minor!G361</f>
        <v>6298924</v>
      </c>
      <c r="H568" s="232">
        <v>0</v>
      </c>
    </row>
    <row r="569" spans="1:8" s="244" customFormat="1" ht="17.100000000000001" customHeight="1">
      <c r="A569" s="526">
        <v>23</v>
      </c>
      <c r="B569" s="717" t="s">
        <v>272</v>
      </c>
      <c r="C569" s="297">
        <v>0</v>
      </c>
      <c r="D569" s="236">
        <v>0</v>
      </c>
      <c r="E569" s="236">
        <v>0</v>
      </c>
      <c r="F569" s="418">
        <v>0</v>
      </c>
      <c r="G569" s="418">
        <f>Distt.Minor!G372</f>
        <v>6421000</v>
      </c>
      <c r="H569" s="419">
        <v>0</v>
      </c>
    </row>
    <row r="570" spans="1:8" s="244" customFormat="1" ht="17.100000000000001" customHeight="1">
      <c r="A570" s="526">
        <v>24</v>
      </c>
      <c r="B570" s="717" t="s">
        <v>257</v>
      </c>
      <c r="C570" s="144">
        <v>0</v>
      </c>
      <c r="D570" s="231">
        <v>0</v>
      </c>
      <c r="E570" s="231">
        <v>0</v>
      </c>
      <c r="F570" s="231">
        <v>0</v>
      </c>
      <c r="G570" s="528">
        <f>Distt.Minor!G389</f>
        <v>121052000</v>
      </c>
      <c r="H570" s="231">
        <v>0</v>
      </c>
    </row>
    <row r="571" spans="1:8" s="244" customFormat="1" ht="17.100000000000001" customHeight="1">
      <c r="A571" s="526">
        <v>25</v>
      </c>
      <c r="B571" s="717" t="s">
        <v>258</v>
      </c>
      <c r="C571" s="62">
        <v>0</v>
      </c>
      <c r="D571" s="231">
        <v>0</v>
      </c>
      <c r="E571" s="231">
        <v>0</v>
      </c>
      <c r="F571" s="232">
        <v>0</v>
      </c>
      <c r="G571" s="232">
        <f>Distt.Minor!G407</f>
        <v>4568000</v>
      </c>
      <c r="H571" s="428">
        <v>0</v>
      </c>
    </row>
    <row r="572" spans="1:8" s="244" customFormat="1" ht="17.100000000000001" customHeight="1">
      <c r="A572" s="526">
        <v>26</v>
      </c>
      <c r="B572" s="717" t="s">
        <v>259</v>
      </c>
      <c r="C572" s="62">
        <v>0</v>
      </c>
      <c r="D572" s="231">
        <v>0</v>
      </c>
      <c r="E572" s="231">
        <v>0</v>
      </c>
      <c r="F572" s="232">
        <v>0</v>
      </c>
      <c r="G572" s="232">
        <f>Distt.Minor!G426</f>
        <v>10214000</v>
      </c>
      <c r="H572" s="232">
        <v>0</v>
      </c>
    </row>
    <row r="573" spans="1:8" s="244" customFormat="1" ht="17.100000000000001" customHeight="1">
      <c r="A573" s="526">
        <v>27</v>
      </c>
      <c r="B573" s="717" t="s">
        <v>273</v>
      </c>
      <c r="C573" s="62">
        <v>0</v>
      </c>
      <c r="D573" s="231">
        <v>0</v>
      </c>
      <c r="E573" s="231">
        <v>0</v>
      </c>
      <c r="F573" s="232">
        <v>0</v>
      </c>
      <c r="G573" s="320">
        <f>Distt.Minor!G445</f>
        <v>42855800</v>
      </c>
      <c r="H573" s="320">
        <v>0</v>
      </c>
    </row>
    <row r="574" spans="1:8" s="244" customFormat="1" ht="17.100000000000001" customHeight="1">
      <c r="A574" s="526">
        <v>28</v>
      </c>
      <c r="B574" s="718" t="s">
        <v>274</v>
      </c>
      <c r="C574" s="62">
        <v>0</v>
      </c>
      <c r="D574" s="232">
        <v>0</v>
      </c>
      <c r="E574" s="231">
        <v>0</v>
      </c>
      <c r="F574" s="524">
        <v>0</v>
      </c>
      <c r="G574" s="697">
        <f>Distt.Minor!G457</f>
        <v>0</v>
      </c>
      <c r="H574" s="241">
        <v>0</v>
      </c>
    </row>
    <row r="575" spans="1:8" s="244" customFormat="1" ht="17.100000000000001" customHeight="1">
      <c r="A575" s="526">
        <v>29</v>
      </c>
      <c r="B575" s="717" t="s">
        <v>275</v>
      </c>
      <c r="C575" s="62">
        <v>0</v>
      </c>
      <c r="D575" s="231">
        <v>0</v>
      </c>
      <c r="E575" s="231">
        <v>0</v>
      </c>
      <c r="F575" s="232">
        <v>0</v>
      </c>
      <c r="G575" s="232">
        <f>Distt.Minor!G466</f>
        <v>2616000</v>
      </c>
      <c r="H575" s="232">
        <v>0</v>
      </c>
    </row>
    <row r="576" spans="1:8" s="244" customFormat="1" ht="17.100000000000001" customHeight="1">
      <c r="A576" s="526">
        <v>30</v>
      </c>
      <c r="B576" s="717" t="s">
        <v>262</v>
      </c>
      <c r="C576" s="62">
        <v>0</v>
      </c>
      <c r="D576" s="232">
        <v>0</v>
      </c>
      <c r="E576" s="232">
        <v>0</v>
      </c>
      <c r="F576" s="232">
        <v>0</v>
      </c>
      <c r="G576" s="259">
        <f>Distt.Minor!G488</f>
        <v>74307000</v>
      </c>
      <c r="H576" s="259">
        <v>0</v>
      </c>
    </row>
    <row r="577" spans="1:8" s="244" customFormat="1" ht="17.100000000000001" customHeight="1">
      <c r="A577" s="526">
        <v>31</v>
      </c>
      <c r="B577" s="717" t="s">
        <v>263</v>
      </c>
      <c r="C577" s="217">
        <v>0</v>
      </c>
      <c r="D577" s="320">
        <v>0</v>
      </c>
      <c r="E577" s="320">
        <v>0</v>
      </c>
      <c r="F577" s="320">
        <v>0</v>
      </c>
      <c r="G577" s="320">
        <f>Distt.Minor!G503</f>
        <v>13636984</v>
      </c>
      <c r="H577" s="146">
        <v>0</v>
      </c>
    </row>
    <row r="578" spans="1:8" s="244" customFormat="1" ht="17.100000000000001" customHeight="1">
      <c r="A578" s="526">
        <v>32</v>
      </c>
      <c r="B578" s="717" t="s">
        <v>276</v>
      </c>
      <c r="C578" s="217">
        <v>0</v>
      </c>
      <c r="D578" s="320">
        <v>0</v>
      </c>
      <c r="E578" s="660">
        <v>0</v>
      </c>
      <c r="F578" s="320">
        <v>0</v>
      </c>
      <c r="G578" s="320">
        <f>Distt.Minor!G518</f>
        <v>184736000</v>
      </c>
      <c r="H578" s="320">
        <v>0</v>
      </c>
    </row>
    <row r="579" spans="1:8" s="244" customFormat="1" ht="17.100000000000001" customHeight="1">
      <c r="A579" s="526">
        <v>33</v>
      </c>
      <c r="B579" s="717" t="s">
        <v>265</v>
      </c>
      <c r="C579" s="62">
        <v>0</v>
      </c>
      <c r="D579" s="231">
        <v>0</v>
      </c>
      <c r="E579" s="231">
        <v>0</v>
      </c>
      <c r="F579" s="232">
        <v>0</v>
      </c>
      <c r="G579" s="232">
        <f>Distt.Minor!G545</f>
        <v>29092450</v>
      </c>
      <c r="H579" s="232">
        <v>0</v>
      </c>
    </row>
    <row r="580" spans="1:8" ht="17.100000000000001" customHeight="1">
      <c r="A580" s="979" t="s">
        <v>49</v>
      </c>
      <c r="B580" s="980"/>
      <c r="C580" s="266"/>
      <c r="D580" s="460"/>
      <c r="E580" s="266"/>
      <c r="F580" s="266"/>
      <c r="G580" s="266">
        <f>SUM(G547:G579)</f>
        <v>1243167572</v>
      </c>
      <c r="H580" s="266"/>
    </row>
    <row r="582" spans="1:8" ht="30.75">
      <c r="A582" s="875" t="s">
        <v>0</v>
      </c>
      <c r="B582" s="875"/>
      <c r="C582" s="875"/>
      <c r="D582" s="875"/>
      <c r="E582" s="875"/>
      <c r="F582" s="875"/>
      <c r="G582" s="875"/>
      <c r="H582" s="875"/>
    </row>
    <row r="583" spans="1:8" ht="25.5">
      <c r="A583" s="876" t="s">
        <v>154</v>
      </c>
      <c r="B583" s="876"/>
      <c r="C583" s="876"/>
      <c r="D583" s="876"/>
      <c r="E583" s="876"/>
      <c r="F583" s="876"/>
      <c r="G583" s="876"/>
      <c r="H583" s="876"/>
    </row>
    <row r="584" spans="1:8" ht="22.5">
      <c r="A584" s="871" t="s">
        <v>433</v>
      </c>
      <c r="B584" s="871"/>
      <c r="C584" s="871"/>
      <c r="D584" s="871"/>
      <c r="E584" s="871"/>
      <c r="F584" s="871"/>
      <c r="G584" s="871"/>
      <c r="H584" s="871"/>
    </row>
    <row r="585" spans="1:8" ht="23.25">
      <c r="A585" s="45"/>
      <c r="B585" s="45"/>
      <c r="C585" s="45"/>
      <c r="D585" s="45"/>
      <c r="E585" s="45"/>
      <c r="F585" s="45"/>
      <c r="G585" s="45"/>
      <c r="H585" s="45"/>
    </row>
    <row r="586" spans="1:8" ht="17.100000000000001" customHeight="1">
      <c r="A586" s="844" t="s">
        <v>2</v>
      </c>
      <c r="B586" s="846" t="s">
        <v>378</v>
      </c>
      <c r="C586" s="128" t="s">
        <v>4</v>
      </c>
      <c r="D586" s="128" t="s">
        <v>5</v>
      </c>
      <c r="E586" s="128" t="s">
        <v>6</v>
      </c>
      <c r="F586" s="128" t="s">
        <v>7</v>
      </c>
      <c r="G586" s="128" t="s">
        <v>8</v>
      </c>
      <c r="H586" s="128" t="s">
        <v>9</v>
      </c>
    </row>
    <row r="587" spans="1:8" ht="17.100000000000001" customHeight="1">
      <c r="A587" s="872"/>
      <c r="B587" s="873"/>
      <c r="C587" s="171" t="s">
        <v>10</v>
      </c>
      <c r="D587" s="171" t="s">
        <v>51</v>
      </c>
      <c r="E587" s="171" t="s">
        <v>78</v>
      </c>
      <c r="F587" s="595" t="s">
        <v>79</v>
      </c>
      <c r="G587" s="595" t="s">
        <v>79</v>
      </c>
      <c r="H587" s="171" t="s">
        <v>12</v>
      </c>
    </row>
    <row r="588" spans="1:8" s="244" customFormat="1" ht="17.100000000000001" customHeight="1">
      <c r="A588" s="607">
        <v>1</v>
      </c>
      <c r="B588" s="608" t="s">
        <v>22</v>
      </c>
      <c r="C588" s="598">
        <f>C10</f>
        <v>116</v>
      </c>
      <c r="D588" s="609">
        <f t="shared" ref="D588:H588" si="38">D10</f>
        <v>5362.75</v>
      </c>
      <c r="E588" s="598">
        <f t="shared" si="38"/>
        <v>3437288</v>
      </c>
      <c r="F588" s="598">
        <f t="shared" si="38"/>
        <v>2406101600</v>
      </c>
      <c r="G588" s="598">
        <f t="shared" si="38"/>
        <v>222332808</v>
      </c>
      <c r="H588" s="598">
        <f t="shared" si="38"/>
        <v>700</v>
      </c>
    </row>
    <row r="589" spans="1:8" s="244" customFormat="1" ht="17.100000000000001" customHeight="1">
      <c r="A589" s="607">
        <v>2</v>
      </c>
      <c r="B589" s="608" t="s">
        <v>23</v>
      </c>
      <c r="C589" s="598">
        <f>C17</f>
        <v>2</v>
      </c>
      <c r="D589" s="609">
        <f t="shared" ref="D589:H589" si="39">D17</f>
        <v>69.849999999999994</v>
      </c>
      <c r="E589" s="598">
        <f t="shared" si="39"/>
        <v>2624.14</v>
      </c>
      <c r="F589" s="598">
        <f t="shared" si="39"/>
        <v>3232543</v>
      </c>
      <c r="G589" s="598">
        <f t="shared" si="39"/>
        <v>163000</v>
      </c>
      <c r="H589" s="598">
        <f t="shared" si="39"/>
        <v>15</v>
      </c>
    </row>
    <row r="590" spans="1:8" s="244" customFormat="1" ht="17.100000000000001" customHeight="1">
      <c r="A590" s="607">
        <v>3</v>
      </c>
      <c r="B590" s="174" t="s">
        <v>52</v>
      </c>
      <c r="C590" s="182">
        <f>C24</f>
        <v>28</v>
      </c>
      <c r="D590" s="610">
        <f t="shared" ref="D590:H590" si="40">D24</f>
        <v>53.31</v>
      </c>
      <c r="E590" s="182">
        <f t="shared" si="40"/>
        <v>140962</v>
      </c>
      <c r="F590" s="173">
        <f t="shared" si="40"/>
        <v>64854250</v>
      </c>
      <c r="G590" s="182">
        <f t="shared" si="40"/>
        <v>17980000</v>
      </c>
      <c r="H590" s="182">
        <f t="shared" si="40"/>
        <v>162</v>
      </c>
    </row>
    <row r="591" spans="1:8" s="244" customFormat="1" ht="17.100000000000001" customHeight="1">
      <c r="A591" s="607">
        <v>4</v>
      </c>
      <c r="B591" s="174" t="s">
        <v>53</v>
      </c>
      <c r="C591" s="173">
        <f t="shared" ref="C591:H591" si="41">C49</f>
        <v>10</v>
      </c>
      <c r="D591" s="610">
        <f t="shared" si="41"/>
        <v>936.05</v>
      </c>
      <c r="E591" s="182">
        <f t="shared" si="41"/>
        <v>15587084.800000001</v>
      </c>
      <c r="F591" s="182">
        <f t="shared" si="41"/>
        <v>10697774715</v>
      </c>
      <c r="G591" s="182">
        <f t="shared" si="41"/>
        <v>419477673</v>
      </c>
      <c r="H591" s="182">
        <f t="shared" si="41"/>
        <v>11530</v>
      </c>
    </row>
    <row r="592" spans="1:8" s="244" customFormat="1" ht="17.100000000000001" customHeight="1">
      <c r="A592" s="607">
        <v>5</v>
      </c>
      <c r="B592" s="174" t="s">
        <v>24</v>
      </c>
      <c r="C592" s="173">
        <f>C62</f>
        <v>39</v>
      </c>
      <c r="D592" s="610">
        <f t="shared" ref="D592:H592" si="42">D62</f>
        <v>774.42550000000006</v>
      </c>
      <c r="E592" s="173">
        <f t="shared" si="42"/>
        <v>93443</v>
      </c>
      <c r="F592" s="173">
        <f t="shared" si="42"/>
        <v>58562840</v>
      </c>
      <c r="G592" s="173">
        <f t="shared" si="42"/>
        <v>11107625</v>
      </c>
      <c r="H592" s="173">
        <f t="shared" si="42"/>
        <v>234</v>
      </c>
    </row>
    <row r="593" spans="1:8" s="244" customFormat="1" ht="17.100000000000001" customHeight="1">
      <c r="A593" s="607">
        <v>6</v>
      </c>
      <c r="B593" s="174" t="s">
        <v>170</v>
      </c>
      <c r="C593" s="173">
        <f>C77</f>
        <v>265</v>
      </c>
      <c r="D593" s="610">
        <f t="shared" ref="D593:H593" si="43">D77</f>
        <v>4060.1045999999997</v>
      </c>
      <c r="E593" s="173">
        <f t="shared" si="43"/>
        <v>2855197.7</v>
      </c>
      <c r="F593" s="173">
        <f t="shared" si="43"/>
        <v>1106765760</v>
      </c>
      <c r="G593" s="173">
        <f t="shared" si="43"/>
        <v>135016351</v>
      </c>
      <c r="H593" s="173">
        <f t="shared" si="43"/>
        <v>2932</v>
      </c>
    </row>
    <row r="594" spans="1:8" s="244" customFormat="1" ht="17.100000000000001" customHeight="1">
      <c r="A594" s="607">
        <v>7</v>
      </c>
      <c r="B594" s="174" t="s">
        <v>54</v>
      </c>
      <c r="C594" s="173">
        <f t="shared" ref="C594:H594" si="44">C84</f>
        <v>2</v>
      </c>
      <c r="D594" s="610">
        <f t="shared" si="44"/>
        <v>1.71</v>
      </c>
      <c r="E594" s="182">
        <f t="shared" si="44"/>
        <v>494</v>
      </c>
      <c r="F594" s="182">
        <f t="shared" si="44"/>
        <v>172900</v>
      </c>
      <c r="G594" s="182">
        <f t="shared" si="44"/>
        <v>49000</v>
      </c>
      <c r="H594" s="182">
        <f t="shared" si="44"/>
        <v>0</v>
      </c>
    </row>
    <row r="595" spans="1:8" s="244" customFormat="1" ht="17.100000000000001" customHeight="1">
      <c r="A595" s="607">
        <v>8</v>
      </c>
      <c r="B595" s="174" t="s">
        <v>55</v>
      </c>
      <c r="C595" s="173">
        <f t="shared" ref="C595:H595" si="45">C91</f>
        <v>33</v>
      </c>
      <c r="D595" s="610">
        <f t="shared" si="45"/>
        <v>33.550000000000004</v>
      </c>
      <c r="E595" s="182">
        <f t="shared" si="45"/>
        <v>85675.92</v>
      </c>
      <c r="F595" s="173">
        <f t="shared" si="45"/>
        <v>21418981</v>
      </c>
      <c r="G595" s="182">
        <f t="shared" si="45"/>
        <v>5745360</v>
      </c>
      <c r="H595" s="182">
        <f t="shared" si="45"/>
        <v>41</v>
      </c>
    </row>
    <row r="596" spans="1:8" s="244" customFormat="1" ht="17.100000000000001" customHeight="1">
      <c r="A596" s="607">
        <v>9</v>
      </c>
      <c r="B596" s="174" t="s">
        <v>26</v>
      </c>
      <c r="C596" s="173">
        <f>C104</f>
        <v>15</v>
      </c>
      <c r="D596" s="610">
        <f t="shared" ref="D596:H596" si="46">D104</f>
        <v>1163.0742</v>
      </c>
      <c r="E596" s="173">
        <f t="shared" si="46"/>
        <v>475565.28</v>
      </c>
      <c r="F596" s="173">
        <f t="shared" si="46"/>
        <v>195241904</v>
      </c>
      <c r="G596" s="173">
        <f t="shared" si="46"/>
        <v>38751440</v>
      </c>
      <c r="H596" s="173">
        <f t="shared" si="46"/>
        <v>1469</v>
      </c>
    </row>
    <row r="597" spans="1:8" s="244" customFormat="1" ht="17.100000000000001" customHeight="1">
      <c r="A597" s="607">
        <v>10</v>
      </c>
      <c r="B597" s="174" t="s">
        <v>40</v>
      </c>
      <c r="C597" s="173">
        <f>C119</f>
        <v>1332</v>
      </c>
      <c r="D597" s="610">
        <f t="shared" ref="D597:H597" si="47">D119</f>
        <v>6791.2686000000012</v>
      </c>
      <c r="E597" s="173">
        <f t="shared" si="47"/>
        <v>5611216.6600000001</v>
      </c>
      <c r="F597" s="173">
        <f t="shared" si="47"/>
        <v>1810116214.74</v>
      </c>
      <c r="G597" s="173">
        <f t="shared" si="47"/>
        <v>215323503</v>
      </c>
      <c r="H597" s="173">
        <f t="shared" si="47"/>
        <v>5730</v>
      </c>
    </row>
    <row r="598" spans="1:8" s="244" customFormat="1" ht="17.100000000000001" customHeight="1">
      <c r="A598" s="607">
        <v>11</v>
      </c>
      <c r="B598" s="174" t="s">
        <v>27</v>
      </c>
      <c r="C598" s="173">
        <f>C126</f>
        <v>3</v>
      </c>
      <c r="D598" s="610">
        <f t="shared" ref="D598:H598" si="48">D126</f>
        <v>59.987299999999998</v>
      </c>
      <c r="E598" s="173">
        <f t="shared" si="48"/>
        <v>0</v>
      </c>
      <c r="F598" s="173">
        <f t="shared" si="48"/>
        <v>0</v>
      </c>
      <c r="G598" s="173">
        <f t="shared" si="48"/>
        <v>0</v>
      </c>
      <c r="H598" s="173">
        <f t="shared" si="48"/>
        <v>0</v>
      </c>
    </row>
    <row r="599" spans="1:8" s="244" customFormat="1" ht="17.100000000000001" customHeight="1">
      <c r="A599" s="607">
        <v>12</v>
      </c>
      <c r="B599" s="174" t="s">
        <v>56</v>
      </c>
      <c r="C599" s="173">
        <f t="shared" ref="C599:H599" si="49">C137</f>
        <v>20</v>
      </c>
      <c r="D599" s="610">
        <f t="shared" si="49"/>
        <v>206.20999999999998</v>
      </c>
      <c r="E599" s="182">
        <f t="shared" si="49"/>
        <v>19365</v>
      </c>
      <c r="F599" s="173">
        <f t="shared" si="49"/>
        <v>8241375</v>
      </c>
      <c r="G599" s="182">
        <f t="shared" si="49"/>
        <v>2321968</v>
      </c>
      <c r="H599" s="182">
        <f t="shared" si="49"/>
        <v>63</v>
      </c>
    </row>
    <row r="600" spans="1:8" s="244" customFormat="1" ht="17.100000000000001" customHeight="1">
      <c r="A600" s="607">
        <v>13</v>
      </c>
      <c r="B600" s="174" t="s">
        <v>57</v>
      </c>
      <c r="C600" s="173">
        <f t="shared" ref="C600:H600" si="50">C158</f>
        <v>962</v>
      </c>
      <c r="D600" s="610">
        <f t="shared" si="50"/>
        <v>2327.0189999999998</v>
      </c>
      <c r="E600" s="182">
        <f t="shared" si="50"/>
        <v>3842845.86</v>
      </c>
      <c r="F600" s="182">
        <f t="shared" si="50"/>
        <v>10617944511</v>
      </c>
      <c r="G600" s="182">
        <f t="shared" si="50"/>
        <v>814959657</v>
      </c>
      <c r="H600" s="182">
        <f t="shared" si="50"/>
        <v>7447</v>
      </c>
    </row>
    <row r="601" spans="1:8" s="244" customFormat="1" ht="17.100000000000001" customHeight="1">
      <c r="A601" s="607">
        <v>14</v>
      </c>
      <c r="B601" s="174" t="s">
        <v>30</v>
      </c>
      <c r="C601" s="173">
        <f>C170</f>
        <v>63</v>
      </c>
      <c r="D601" s="610">
        <f t="shared" ref="D601:H601" si="51">D170</f>
        <v>12782.437000000002</v>
      </c>
      <c r="E601" s="173">
        <f t="shared" si="51"/>
        <v>1816834.42</v>
      </c>
      <c r="F601" s="173">
        <f t="shared" si="51"/>
        <v>979314231.5</v>
      </c>
      <c r="G601" s="173">
        <f t="shared" si="51"/>
        <v>312662114</v>
      </c>
      <c r="H601" s="173">
        <f t="shared" si="51"/>
        <v>2485</v>
      </c>
    </row>
    <row r="602" spans="1:8" s="244" customFormat="1" ht="17.100000000000001" customHeight="1">
      <c r="A602" s="607">
        <v>15</v>
      </c>
      <c r="B602" s="174" t="s">
        <v>31</v>
      </c>
      <c r="C602" s="173">
        <f>C182</f>
        <v>1</v>
      </c>
      <c r="D602" s="610">
        <f t="shared" ref="D602:H602" si="52">D182</f>
        <v>24.5</v>
      </c>
      <c r="E602" s="173">
        <f t="shared" si="52"/>
        <v>350</v>
      </c>
      <c r="F602" s="173">
        <f t="shared" si="52"/>
        <v>35000</v>
      </c>
      <c r="G602" s="173">
        <f t="shared" si="52"/>
        <v>24500</v>
      </c>
      <c r="H602" s="173">
        <f t="shared" si="52"/>
        <v>5</v>
      </c>
    </row>
    <row r="603" spans="1:8" s="244" customFormat="1" ht="17.100000000000001" customHeight="1">
      <c r="A603" s="607">
        <v>16</v>
      </c>
      <c r="B603" s="174" t="s">
        <v>393</v>
      </c>
      <c r="C603" s="173">
        <f>C176</f>
        <v>2</v>
      </c>
      <c r="D603" s="173">
        <f t="shared" ref="D603:H603" si="53">D176</f>
        <v>8</v>
      </c>
      <c r="E603" s="173">
        <f t="shared" si="53"/>
        <v>1325</v>
      </c>
      <c r="F603" s="173">
        <f t="shared" si="53"/>
        <v>357750</v>
      </c>
      <c r="G603" s="173">
        <f t="shared" si="53"/>
        <v>70000</v>
      </c>
      <c r="H603" s="173">
        <f t="shared" si="53"/>
        <v>30</v>
      </c>
    </row>
    <row r="604" spans="1:8" s="244" customFormat="1" ht="17.100000000000001" customHeight="1">
      <c r="A604" s="607">
        <v>17</v>
      </c>
      <c r="B604" s="174" t="s">
        <v>58</v>
      </c>
      <c r="C604" s="182">
        <f t="shared" ref="C604:H604" si="54">C215</f>
        <v>108</v>
      </c>
      <c r="D604" s="610">
        <f t="shared" si="54"/>
        <v>98074.484400000001</v>
      </c>
      <c r="E604" s="182">
        <f t="shared" si="54"/>
        <v>56840620</v>
      </c>
      <c r="F604" s="182">
        <f t="shared" si="54"/>
        <v>9747812550</v>
      </c>
      <c r="G604" s="182">
        <f t="shared" si="54"/>
        <v>2359422080</v>
      </c>
      <c r="H604" s="182">
        <f t="shared" si="54"/>
        <v>21600</v>
      </c>
    </row>
    <row r="605" spans="1:8" s="244" customFormat="1" ht="17.100000000000001" customHeight="1">
      <c r="A605" s="607">
        <v>18</v>
      </c>
      <c r="B605" s="174" t="s">
        <v>59</v>
      </c>
      <c r="C605" s="182">
        <f t="shared" ref="C605:H605" si="55">C235</f>
        <v>438</v>
      </c>
      <c r="D605" s="610">
        <f t="shared" si="55"/>
        <v>8368.9886999999999</v>
      </c>
      <c r="E605" s="182">
        <f t="shared" si="55"/>
        <v>8584862.1099999994</v>
      </c>
      <c r="F605" s="182">
        <f t="shared" si="55"/>
        <v>1706614476.5</v>
      </c>
      <c r="G605" s="182">
        <f t="shared" si="55"/>
        <v>1104605280</v>
      </c>
      <c r="H605" s="182">
        <f t="shared" si="55"/>
        <v>7434</v>
      </c>
    </row>
    <row r="606" spans="1:8" s="244" customFormat="1" ht="17.100000000000001" customHeight="1">
      <c r="A606" s="607">
        <v>19</v>
      </c>
      <c r="B606" s="174" t="s">
        <v>60</v>
      </c>
      <c r="C606" s="182">
        <f t="shared" ref="C606:H606" si="56">C245</f>
        <v>466</v>
      </c>
      <c r="D606" s="610">
        <f t="shared" si="56"/>
        <v>2056.5</v>
      </c>
      <c r="E606" s="182">
        <f t="shared" si="56"/>
        <v>3925951.16</v>
      </c>
      <c r="F606" s="182">
        <f t="shared" si="56"/>
        <v>4582362632</v>
      </c>
      <c r="G606" s="182">
        <f t="shared" si="56"/>
        <v>654409181</v>
      </c>
      <c r="H606" s="182">
        <f t="shared" si="56"/>
        <v>5311</v>
      </c>
    </row>
    <row r="607" spans="1:8" s="244" customFormat="1" ht="17.100000000000001" customHeight="1">
      <c r="A607" s="607">
        <v>20</v>
      </c>
      <c r="B607" s="174" t="s">
        <v>61</v>
      </c>
      <c r="C607" s="184">
        <f t="shared" ref="C607:H607" si="57">C270</f>
        <v>1772</v>
      </c>
      <c r="D607" s="272">
        <f t="shared" si="57"/>
        <v>3015.4920000000002</v>
      </c>
      <c r="E607" s="183">
        <f t="shared" si="57"/>
        <v>13523758.83</v>
      </c>
      <c r="F607" s="184">
        <f t="shared" si="57"/>
        <v>17762476656</v>
      </c>
      <c r="G607" s="183">
        <f t="shared" si="57"/>
        <v>2805471353</v>
      </c>
      <c r="H607" s="182">
        <f t="shared" si="57"/>
        <v>17469</v>
      </c>
    </row>
    <row r="608" spans="1:8" s="244" customFormat="1" ht="17.100000000000001" customHeight="1">
      <c r="A608" s="607">
        <v>21</v>
      </c>
      <c r="B608" s="174" t="s">
        <v>62</v>
      </c>
      <c r="C608" s="173">
        <f t="shared" ref="C608:H608" si="58">C306</f>
        <v>5576</v>
      </c>
      <c r="D608" s="610">
        <f t="shared" si="58"/>
        <v>6181.0527000000002</v>
      </c>
      <c r="E608" s="182">
        <f t="shared" si="58"/>
        <v>92983507.660999998</v>
      </c>
      <c r="F608" s="182">
        <f t="shared" si="58"/>
        <v>15015047786.949999</v>
      </c>
      <c r="G608" s="182">
        <f t="shared" si="58"/>
        <v>2853315848</v>
      </c>
      <c r="H608" s="182">
        <f t="shared" si="58"/>
        <v>52308</v>
      </c>
    </row>
    <row r="609" spans="1:8" s="244" customFormat="1" ht="17.100000000000001" customHeight="1">
      <c r="A609" s="607">
        <v>22</v>
      </c>
      <c r="B609" s="174" t="s">
        <v>158</v>
      </c>
      <c r="C609" s="173">
        <f>C314</f>
        <v>15</v>
      </c>
      <c r="D609" s="610">
        <f t="shared" ref="D609:H609" si="59">D314</f>
        <v>208.10999999999999</v>
      </c>
      <c r="E609" s="173">
        <f t="shared" si="59"/>
        <v>3124</v>
      </c>
      <c r="F609" s="173">
        <f t="shared" si="59"/>
        <v>4176400</v>
      </c>
      <c r="G609" s="173">
        <f t="shared" si="59"/>
        <v>150051</v>
      </c>
      <c r="H609" s="173">
        <f t="shared" si="59"/>
        <v>22</v>
      </c>
    </row>
    <row r="610" spans="1:8" s="244" customFormat="1" ht="17.100000000000001" customHeight="1">
      <c r="A610" s="607">
        <v>23</v>
      </c>
      <c r="B610" s="174" t="s">
        <v>63</v>
      </c>
      <c r="C610" s="173">
        <f>C321</f>
        <v>6</v>
      </c>
      <c r="D610" s="610">
        <f t="shared" ref="D610:H610" si="60">D321</f>
        <v>989.5</v>
      </c>
      <c r="E610" s="173">
        <f t="shared" si="60"/>
        <v>930</v>
      </c>
      <c r="F610" s="173">
        <f t="shared" si="60"/>
        <v>271500</v>
      </c>
      <c r="G610" s="173">
        <f t="shared" si="60"/>
        <v>91500</v>
      </c>
      <c r="H610" s="173">
        <f t="shared" si="60"/>
        <v>27</v>
      </c>
    </row>
    <row r="611" spans="1:8" s="244" customFormat="1" ht="17.100000000000001" customHeight="1">
      <c r="A611" s="607">
        <v>24</v>
      </c>
      <c r="B611" s="174" t="s">
        <v>64</v>
      </c>
      <c r="C611" s="173">
        <f t="shared" ref="C611:H611" si="61">C336</f>
        <v>7</v>
      </c>
      <c r="D611" s="610">
        <f t="shared" si="61"/>
        <v>7</v>
      </c>
      <c r="E611" s="182">
        <f t="shared" si="61"/>
        <v>6696843</v>
      </c>
      <c r="F611" s="173">
        <f t="shared" si="61"/>
        <v>360595960</v>
      </c>
      <c r="G611" s="182">
        <f t="shared" si="61"/>
        <v>82557423</v>
      </c>
      <c r="H611" s="182">
        <f t="shared" si="61"/>
        <v>1255</v>
      </c>
    </row>
    <row r="612" spans="1:8" s="244" customFormat="1" ht="17.100000000000001" customHeight="1">
      <c r="A612" s="607">
        <v>25</v>
      </c>
      <c r="B612" s="175" t="s">
        <v>65</v>
      </c>
      <c r="C612" s="173">
        <f t="shared" ref="C612:H612" si="62">C348</f>
        <v>0</v>
      </c>
      <c r="D612" s="610">
        <f t="shared" si="62"/>
        <v>0</v>
      </c>
      <c r="E612" s="182">
        <f t="shared" si="62"/>
        <v>840861</v>
      </c>
      <c r="F612" s="182">
        <f t="shared" si="62"/>
        <v>115270220</v>
      </c>
      <c r="G612" s="182">
        <f t="shared" si="62"/>
        <v>34111559</v>
      </c>
      <c r="H612" s="182">
        <f t="shared" si="62"/>
        <v>1925</v>
      </c>
    </row>
    <row r="613" spans="1:8" s="244" customFormat="1" ht="17.100000000000001" customHeight="1">
      <c r="A613" s="607">
        <v>26</v>
      </c>
      <c r="B613" s="175" t="s">
        <v>37</v>
      </c>
      <c r="C613" s="173">
        <f>C361</f>
        <v>96</v>
      </c>
      <c r="D613" s="610">
        <f t="shared" ref="D613:H613" si="63">D361</f>
        <v>1257.645</v>
      </c>
      <c r="E613" s="173">
        <f t="shared" si="63"/>
        <v>1706411.75</v>
      </c>
      <c r="F613" s="173">
        <f t="shared" si="63"/>
        <v>375543213.5</v>
      </c>
      <c r="G613" s="173">
        <f t="shared" si="63"/>
        <v>82737724</v>
      </c>
      <c r="H613" s="173">
        <f t="shared" si="63"/>
        <v>569</v>
      </c>
    </row>
    <row r="614" spans="1:8" s="244" customFormat="1" ht="17.100000000000001" customHeight="1">
      <c r="A614" s="607">
        <v>27</v>
      </c>
      <c r="B614" s="175" t="s">
        <v>66</v>
      </c>
      <c r="C614" s="173">
        <f t="shared" ref="C614:H614" si="64">C378</f>
        <v>55</v>
      </c>
      <c r="D614" s="610">
        <f t="shared" si="64"/>
        <v>123.58749999999999</v>
      </c>
      <c r="E614" s="182">
        <f t="shared" si="64"/>
        <v>5761960.5290000001</v>
      </c>
      <c r="F614" s="182">
        <f t="shared" si="64"/>
        <v>268686867.89999998</v>
      </c>
      <c r="G614" s="182">
        <f t="shared" si="64"/>
        <v>102062056</v>
      </c>
      <c r="H614" s="182">
        <f t="shared" si="64"/>
        <v>3831</v>
      </c>
    </row>
    <row r="615" spans="1:8" s="244" customFormat="1" ht="17.100000000000001" customHeight="1">
      <c r="A615" s="607">
        <v>28</v>
      </c>
      <c r="B615" s="175" t="s">
        <v>38</v>
      </c>
      <c r="C615" s="173">
        <f>C384</f>
        <v>8</v>
      </c>
      <c r="D615" s="610">
        <f t="shared" ref="D615:H615" si="65">D384</f>
        <v>58.66</v>
      </c>
      <c r="E615" s="173">
        <f t="shared" si="65"/>
        <v>4413</v>
      </c>
      <c r="F615" s="173">
        <f t="shared" si="65"/>
        <v>1566615</v>
      </c>
      <c r="G615" s="173">
        <f t="shared" si="65"/>
        <v>321000</v>
      </c>
      <c r="H615" s="173">
        <f t="shared" si="65"/>
        <v>18</v>
      </c>
    </row>
    <row r="616" spans="1:8" s="244" customFormat="1" ht="17.100000000000001" customHeight="1">
      <c r="A616" s="607">
        <v>29</v>
      </c>
      <c r="B616" s="174" t="s">
        <v>67</v>
      </c>
      <c r="C616" s="182">
        <f t="shared" ref="C616:H616" si="66">C394</f>
        <v>45</v>
      </c>
      <c r="D616" s="610">
        <f t="shared" si="66"/>
        <v>56.221699999999998</v>
      </c>
      <c r="E616" s="182">
        <f t="shared" si="66"/>
        <v>13906</v>
      </c>
      <c r="F616" s="182">
        <f t="shared" si="66"/>
        <v>3441500</v>
      </c>
      <c r="G616" s="182">
        <f t="shared" si="66"/>
        <v>1387550</v>
      </c>
      <c r="H616" s="182">
        <f t="shared" si="66"/>
        <v>20</v>
      </c>
    </row>
    <row r="617" spans="1:8" s="244" customFormat="1" ht="17.100000000000001" customHeight="1">
      <c r="A617" s="607">
        <v>30</v>
      </c>
      <c r="B617" s="174" t="s">
        <v>39</v>
      </c>
      <c r="C617" s="182">
        <f>C413</f>
        <v>1234</v>
      </c>
      <c r="D617" s="610">
        <f t="shared" ref="D617:H617" si="67">D413</f>
        <v>6969.6779999999999</v>
      </c>
      <c r="E617" s="182">
        <f t="shared" si="67"/>
        <v>1499592.67</v>
      </c>
      <c r="F617" s="182">
        <f t="shared" si="67"/>
        <v>463814783.30000001</v>
      </c>
      <c r="G617" s="182">
        <f t="shared" si="67"/>
        <v>109628268</v>
      </c>
      <c r="H617" s="182">
        <f t="shared" si="67"/>
        <v>6782</v>
      </c>
    </row>
    <row r="618" spans="1:8" s="244" customFormat="1" ht="17.100000000000001" customHeight="1">
      <c r="A618" s="607">
        <v>31</v>
      </c>
      <c r="B618" s="175" t="s">
        <v>68</v>
      </c>
      <c r="C618" s="173">
        <f t="shared" ref="C618:H618" si="68">C421</f>
        <v>217</v>
      </c>
      <c r="D618" s="610">
        <f t="shared" si="68"/>
        <v>830.41</v>
      </c>
      <c r="E618" s="182">
        <f t="shared" si="68"/>
        <v>1498511</v>
      </c>
      <c r="F618" s="173">
        <f t="shared" si="68"/>
        <v>120043120</v>
      </c>
      <c r="G618" s="182">
        <f t="shared" si="68"/>
        <v>77876000</v>
      </c>
      <c r="H618" s="182">
        <f t="shared" si="68"/>
        <v>837</v>
      </c>
    </row>
    <row r="619" spans="1:8" s="244" customFormat="1" ht="17.100000000000001" customHeight="1">
      <c r="A619" s="607">
        <v>32</v>
      </c>
      <c r="B619" s="174" t="s">
        <v>69</v>
      </c>
      <c r="C619" s="173">
        <f t="shared" ref="C619:H619" si="69">C427</f>
        <v>0</v>
      </c>
      <c r="D619" s="610">
        <f t="shared" si="69"/>
        <v>0</v>
      </c>
      <c r="E619" s="182">
        <f t="shared" si="69"/>
        <v>0</v>
      </c>
      <c r="F619" s="173">
        <f t="shared" si="69"/>
        <v>0</v>
      </c>
      <c r="G619" s="182">
        <f t="shared" si="69"/>
        <v>0</v>
      </c>
      <c r="H619" s="182">
        <f t="shared" si="69"/>
        <v>0</v>
      </c>
    </row>
    <row r="620" spans="1:8" s="244" customFormat="1" ht="17.100000000000001" customHeight="1">
      <c r="A620" s="607">
        <v>33</v>
      </c>
      <c r="B620" s="174" t="s">
        <v>70</v>
      </c>
      <c r="C620" s="173">
        <f t="shared" ref="C620:H620" si="70">C447</f>
        <v>1176</v>
      </c>
      <c r="D620" s="610">
        <f t="shared" si="70"/>
        <v>6354.1079999999993</v>
      </c>
      <c r="E620" s="182">
        <f t="shared" si="70"/>
        <v>12010633</v>
      </c>
      <c r="F620" s="173">
        <f t="shared" si="70"/>
        <v>6259488125</v>
      </c>
      <c r="G620" s="182">
        <f t="shared" si="70"/>
        <v>1714819914</v>
      </c>
      <c r="H620" s="182">
        <f t="shared" si="70"/>
        <v>48397</v>
      </c>
    </row>
    <row r="621" spans="1:8" s="244" customFormat="1" ht="17.100000000000001" customHeight="1">
      <c r="A621" s="607">
        <v>34</v>
      </c>
      <c r="B621" s="174" t="s">
        <v>71</v>
      </c>
      <c r="C621" s="173">
        <f t="shared" ref="C621:H621" si="71">C454</f>
        <v>274</v>
      </c>
      <c r="D621" s="610">
        <f t="shared" si="71"/>
        <v>337.57839999999999</v>
      </c>
      <c r="E621" s="182">
        <f t="shared" si="71"/>
        <v>966379.196</v>
      </c>
      <c r="F621" s="173">
        <f t="shared" si="71"/>
        <v>1449240920</v>
      </c>
      <c r="G621" s="182">
        <f t="shared" si="71"/>
        <v>231940888</v>
      </c>
      <c r="H621" s="182">
        <f t="shared" si="71"/>
        <v>1665</v>
      </c>
    </row>
    <row r="622" spans="1:8" s="244" customFormat="1" ht="17.100000000000001" customHeight="1">
      <c r="A622" s="607">
        <v>35</v>
      </c>
      <c r="B622" s="174" t="s">
        <v>43</v>
      </c>
      <c r="C622" s="173">
        <f>C473</f>
        <v>156</v>
      </c>
      <c r="D622" s="610">
        <f t="shared" ref="D622:H622" si="72">D473</f>
        <v>1950.8869600000003</v>
      </c>
      <c r="E622" s="173">
        <f t="shared" si="72"/>
        <v>856214.57</v>
      </c>
      <c r="F622" s="173">
        <f t="shared" si="72"/>
        <v>387920173</v>
      </c>
      <c r="G622" s="173">
        <f t="shared" si="72"/>
        <v>69723160</v>
      </c>
      <c r="H622" s="173">
        <f t="shared" si="72"/>
        <v>909</v>
      </c>
    </row>
    <row r="623" spans="1:8" s="244" customFormat="1" ht="17.100000000000001" customHeight="1">
      <c r="A623" s="607">
        <v>36</v>
      </c>
      <c r="B623" s="174" t="s">
        <v>72</v>
      </c>
      <c r="C623" s="173">
        <f t="shared" ref="C623:H623" si="73">C481</f>
        <v>15</v>
      </c>
      <c r="D623" s="610">
        <f t="shared" si="73"/>
        <v>33.74</v>
      </c>
      <c r="E623" s="182">
        <f t="shared" si="73"/>
        <v>0</v>
      </c>
      <c r="F623" s="173">
        <f t="shared" si="73"/>
        <v>0</v>
      </c>
      <c r="G623" s="182">
        <f t="shared" si="73"/>
        <v>879000</v>
      </c>
      <c r="H623" s="182">
        <f t="shared" si="73"/>
        <v>3</v>
      </c>
    </row>
    <row r="624" spans="1:8" s="244" customFormat="1" ht="17.100000000000001" customHeight="1">
      <c r="A624" s="607">
        <v>37</v>
      </c>
      <c r="B624" s="174" t="s">
        <v>45</v>
      </c>
      <c r="C624" s="173">
        <f>C498</f>
        <v>188</v>
      </c>
      <c r="D624" s="610">
        <f t="shared" ref="D624:H624" si="74">D498</f>
        <v>8400.9581000000017</v>
      </c>
      <c r="E624" s="173">
        <f t="shared" si="74"/>
        <v>1201413.72</v>
      </c>
      <c r="F624" s="173">
        <f t="shared" si="74"/>
        <v>998866747</v>
      </c>
      <c r="G624" s="173">
        <f t="shared" si="74"/>
        <v>197329745</v>
      </c>
      <c r="H624" s="173">
        <f t="shared" si="74"/>
        <v>2754</v>
      </c>
    </row>
    <row r="625" spans="1:8" s="244" customFormat="1" ht="17.100000000000001" customHeight="1">
      <c r="A625" s="177"/>
      <c r="B625" s="174" t="s">
        <v>74</v>
      </c>
      <c r="C625" s="173">
        <f>C542</f>
        <v>0</v>
      </c>
      <c r="D625" s="610">
        <v>0</v>
      </c>
      <c r="E625" s="182">
        <v>0</v>
      </c>
      <c r="F625" s="182">
        <v>0</v>
      </c>
      <c r="G625" s="182">
        <f>G542</f>
        <v>927117546</v>
      </c>
      <c r="H625" s="182">
        <v>0</v>
      </c>
    </row>
    <row r="626" spans="1:8" s="244" customFormat="1" ht="17.100000000000001" customHeight="1">
      <c r="A626" s="177"/>
      <c r="B626" s="174" t="s">
        <v>48</v>
      </c>
      <c r="C626" s="182">
        <f>C580</f>
        <v>0</v>
      </c>
      <c r="D626" s="610">
        <v>0</v>
      </c>
      <c r="E626" s="182">
        <v>0</v>
      </c>
      <c r="F626" s="182">
        <v>0</v>
      </c>
      <c r="G626" s="182">
        <f>G580</f>
        <v>1243167572</v>
      </c>
      <c r="H626" s="182">
        <v>0</v>
      </c>
    </row>
    <row r="627" spans="1:8" ht="17.100000000000001" customHeight="1">
      <c r="A627" s="605"/>
      <c r="B627" s="606" t="s">
        <v>49</v>
      </c>
      <c r="C627" s="277">
        <f>SUM(C588:C626)</f>
        <v>14745</v>
      </c>
      <c r="D627" s="277">
        <f t="shared" ref="D627:H627" si="75">SUM(D588:D626)</f>
        <v>179928.84765999997</v>
      </c>
      <c r="E627" s="277">
        <f t="shared" si="75"/>
        <v>242890164.97600001</v>
      </c>
      <c r="F627" s="277">
        <f t="shared" si="75"/>
        <v>87593374821.389999</v>
      </c>
      <c r="G627" s="277">
        <f t="shared" si="75"/>
        <v>16849109697</v>
      </c>
      <c r="H627" s="277">
        <f t="shared" si="75"/>
        <v>205979</v>
      </c>
    </row>
  </sheetData>
  <sortState ref="A431:B433">
    <sortCondition ref="A431"/>
  </sortState>
  <mergeCells count="157">
    <mergeCell ref="A545:A546"/>
    <mergeCell ref="B545:B546"/>
    <mergeCell ref="A582:H582"/>
    <mergeCell ref="A583:H583"/>
    <mergeCell ref="A584:H584"/>
    <mergeCell ref="A586:A587"/>
    <mergeCell ref="B586:B587"/>
    <mergeCell ref="A498:B498"/>
    <mergeCell ref="A501:A502"/>
    <mergeCell ref="B501:B502"/>
    <mergeCell ref="A504:B504"/>
    <mergeCell ref="A507:A508"/>
    <mergeCell ref="B507:B508"/>
    <mergeCell ref="A580:B580"/>
    <mergeCell ref="A542:B542"/>
    <mergeCell ref="A473:B473"/>
    <mergeCell ref="A476:A477"/>
    <mergeCell ref="B476:B477"/>
    <mergeCell ref="A481:B481"/>
    <mergeCell ref="D483:E483"/>
    <mergeCell ref="A484:A485"/>
    <mergeCell ref="B484:B485"/>
    <mergeCell ref="A447:B447"/>
    <mergeCell ref="A450:A451"/>
    <mergeCell ref="B450:B451"/>
    <mergeCell ref="A454:B454"/>
    <mergeCell ref="A457:A458"/>
    <mergeCell ref="B457:B458"/>
    <mergeCell ref="A449:H449"/>
    <mergeCell ref="A421:B421"/>
    <mergeCell ref="A424:A425"/>
    <mergeCell ref="B424:B425"/>
    <mergeCell ref="A427:B427"/>
    <mergeCell ref="A431:A432"/>
    <mergeCell ref="B431:B432"/>
    <mergeCell ref="A394:B394"/>
    <mergeCell ref="A396:H396"/>
    <mergeCell ref="A397:A398"/>
    <mergeCell ref="B397:B398"/>
    <mergeCell ref="A413:B413"/>
    <mergeCell ref="A416:A417"/>
    <mergeCell ref="B416:B417"/>
    <mergeCell ref="A380:H380"/>
    <mergeCell ref="A381:A382"/>
    <mergeCell ref="B381:B382"/>
    <mergeCell ref="A384:B384"/>
    <mergeCell ref="A387:A388"/>
    <mergeCell ref="B387:B388"/>
    <mergeCell ref="A351:A352"/>
    <mergeCell ref="B351:B352"/>
    <mergeCell ref="A361:B361"/>
    <mergeCell ref="A364:A365"/>
    <mergeCell ref="B364:B365"/>
    <mergeCell ref="A378:B378"/>
    <mergeCell ref="A363:H363"/>
    <mergeCell ref="A336:B336"/>
    <mergeCell ref="A338:H338"/>
    <mergeCell ref="A339:A340"/>
    <mergeCell ref="B339:B340"/>
    <mergeCell ref="A348:B348"/>
    <mergeCell ref="A350:H350"/>
    <mergeCell ref="A317:A318"/>
    <mergeCell ref="B317:B318"/>
    <mergeCell ref="A321:B321"/>
    <mergeCell ref="A323:H323"/>
    <mergeCell ref="A324:A325"/>
    <mergeCell ref="B324:B325"/>
    <mergeCell ref="A306:B306"/>
    <mergeCell ref="A308:H308"/>
    <mergeCell ref="A309:A310"/>
    <mergeCell ref="B309:B310"/>
    <mergeCell ref="A314:B314"/>
    <mergeCell ref="A316:H316"/>
    <mergeCell ref="A245:B245"/>
    <mergeCell ref="A248:A249"/>
    <mergeCell ref="B248:B249"/>
    <mergeCell ref="A270:B270"/>
    <mergeCell ref="A272:H272"/>
    <mergeCell ref="A273:A274"/>
    <mergeCell ref="B273:B274"/>
    <mergeCell ref="A247:H247"/>
    <mergeCell ref="A185:A186"/>
    <mergeCell ref="B185:B186"/>
    <mergeCell ref="A219:A220"/>
    <mergeCell ref="B219:B220"/>
    <mergeCell ref="A235:B235"/>
    <mergeCell ref="A238:A239"/>
    <mergeCell ref="B238:B239"/>
    <mergeCell ref="A170:B170"/>
    <mergeCell ref="A178:H178"/>
    <mergeCell ref="A179:A180"/>
    <mergeCell ref="B179:B180"/>
    <mergeCell ref="A182:B182"/>
    <mergeCell ref="A218:H218"/>
    <mergeCell ref="A237:H237"/>
    <mergeCell ref="A172:H172"/>
    <mergeCell ref="A173:A174"/>
    <mergeCell ref="B173:B174"/>
    <mergeCell ref="A176:B176"/>
    <mergeCell ref="A184:H184"/>
    <mergeCell ref="A137:B137"/>
    <mergeCell ref="A140:A141"/>
    <mergeCell ref="B140:B141"/>
    <mergeCell ref="A158:B158"/>
    <mergeCell ref="A160:H160"/>
    <mergeCell ref="A161:A162"/>
    <mergeCell ref="B161:B162"/>
    <mergeCell ref="A122:A123"/>
    <mergeCell ref="B122:B123"/>
    <mergeCell ref="A126:B126"/>
    <mergeCell ref="A129:A130"/>
    <mergeCell ref="B129:B130"/>
    <mergeCell ref="A128:H128"/>
    <mergeCell ref="A139:H139"/>
    <mergeCell ref="A104:B104"/>
    <mergeCell ref="A107:A108"/>
    <mergeCell ref="B107:B108"/>
    <mergeCell ref="A119:B119"/>
    <mergeCell ref="A121:H121"/>
    <mergeCell ref="A84:B84"/>
    <mergeCell ref="A87:A88"/>
    <mergeCell ref="B87:B88"/>
    <mergeCell ref="A91:B91"/>
    <mergeCell ref="A93:H93"/>
    <mergeCell ref="A94:A95"/>
    <mergeCell ref="B94:B95"/>
    <mergeCell ref="A86:H86"/>
    <mergeCell ref="B106:H106"/>
    <mergeCell ref="A62:B62"/>
    <mergeCell ref="A64:H64"/>
    <mergeCell ref="A65:A66"/>
    <mergeCell ref="B65:B66"/>
    <mergeCell ref="A77:B77"/>
    <mergeCell ref="A80:A81"/>
    <mergeCell ref="B80:B81"/>
    <mergeCell ref="A24:B24"/>
    <mergeCell ref="A27:A28"/>
    <mergeCell ref="B27:B28"/>
    <mergeCell ref="A49:B49"/>
    <mergeCell ref="A51:H51"/>
    <mergeCell ref="A52:A53"/>
    <mergeCell ref="B52:B53"/>
    <mergeCell ref="B79:H79"/>
    <mergeCell ref="B26:H26"/>
    <mergeCell ref="A10:B10"/>
    <mergeCell ref="A12:H12"/>
    <mergeCell ref="A13:A14"/>
    <mergeCell ref="B13:B14"/>
    <mergeCell ref="A17:B17"/>
    <mergeCell ref="A20:A21"/>
    <mergeCell ref="B20:B21"/>
    <mergeCell ref="A1:H1"/>
    <mergeCell ref="A2:H2"/>
    <mergeCell ref="A3:H3"/>
    <mergeCell ref="A5:H5"/>
    <mergeCell ref="A6:A7"/>
    <mergeCell ref="B6:B7"/>
  </mergeCells>
  <pageMargins left="0.7" right="0.44" top="0.75" bottom="0.75" header="0.3" footer="0.3"/>
  <pageSetup paperSize="9" scale="79" orientation="portrait" r:id="rId1"/>
  <rowBreaks count="9" manualBreakCount="9">
    <brk id="50" max="7" man="1"/>
    <brk id="159" max="7" man="1"/>
    <brk id="215" max="7" man="1"/>
    <brk id="322" max="7" man="1"/>
    <brk id="429" max="7" man="1"/>
    <brk id="482" max="7" man="1"/>
    <brk id="505" max="7" man="1"/>
    <brk id="543" max="7" man="1"/>
    <brk id="581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H14"/>
  <sheetViews>
    <sheetView topLeftCell="A4" workbookViewId="0">
      <selection activeCell="J18" sqref="J18"/>
    </sheetView>
  </sheetViews>
  <sheetFormatPr defaultRowHeight="15"/>
  <cols>
    <col min="1" max="1" width="6.5703125" bestFit="1" customWidth="1"/>
    <col min="2" max="2" width="18.7109375" bestFit="1" customWidth="1"/>
    <col min="3" max="3" width="25.85546875" customWidth="1"/>
    <col min="4" max="4" width="17.85546875" customWidth="1"/>
    <col min="5" max="5" width="17.140625" customWidth="1"/>
    <col min="6" max="6" width="18.85546875" customWidth="1"/>
  </cols>
  <sheetData>
    <row r="1" spans="1:8" ht="27">
      <c r="A1" s="1013" t="s">
        <v>179</v>
      </c>
      <c r="B1" s="1013"/>
      <c r="C1" s="1013"/>
      <c r="D1" s="1013"/>
      <c r="E1" s="1013"/>
      <c r="F1" s="1013"/>
    </row>
    <row r="2" spans="1:8" ht="20.25">
      <c r="A2" s="970" t="s">
        <v>431</v>
      </c>
      <c r="B2" s="970"/>
      <c r="C2" s="970"/>
      <c r="D2" s="970"/>
      <c r="E2" s="970"/>
      <c r="F2" s="970"/>
    </row>
    <row r="5" spans="1:8" ht="24">
      <c r="A5" s="1012" t="s">
        <v>459</v>
      </c>
      <c r="B5" s="1012"/>
      <c r="C5" s="1012"/>
      <c r="D5" s="1012"/>
      <c r="E5" s="1012"/>
      <c r="F5" s="1012"/>
    </row>
    <row r="7" spans="1:8" ht="63" customHeight="1">
      <c r="A7" s="72" t="s">
        <v>288</v>
      </c>
      <c r="B7" s="73" t="s">
        <v>289</v>
      </c>
      <c r="C7" s="73" t="s">
        <v>460</v>
      </c>
      <c r="D7" s="73" t="s">
        <v>290</v>
      </c>
      <c r="E7" s="73" t="s">
        <v>291</v>
      </c>
      <c r="F7" s="73" t="s">
        <v>292</v>
      </c>
    </row>
    <row r="8" spans="1:8" ht="20.25">
      <c r="A8" s="655">
        <v>1</v>
      </c>
      <c r="B8" s="656" t="s">
        <v>293</v>
      </c>
      <c r="C8" s="657">
        <v>187</v>
      </c>
      <c r="D8" s="658">
        <v>2</v>
      </c>
      <c r="E8" s="658">
        <v>0</v>
      </c>
      <c r="F8" s="658">
        <v>15</v>
      </c>
    </row>
    <row r="9" spans="1:8" ht="20.25">
      <c r="A9" s="655">
        <v>2</v>
      </c>
      <c r="B9" s="656" t="s">
        <v>294</v>
      </c>
      <c r="C9" s="657">
        <v>14745</v>
      </c>
      <c r="D9" s="658">
        <v>382</v>
      </c>
      <c r="E9" s="657">
        <v>360</v>
      </c>
      <c r="F9" s="658">
        <v>3001</v>
      </c>
    </row>
    <row r="10" spans="1:8" ht="20.25">
      <c r="A10" s="655">
        <v>3</v>
      </c>
      <c r="B10" s="656" t="s">
        <v>295</v>
      </c>
      <c r="C10" s="658">
        <v>40</v>
      </c>
      <c r="D10" s="658">
        <v>1</v>
      </c>
      <c r="E10" s="657">
        <v>0</v>
      </c>
      <c r="F10" s="658">
        <v>0</v>
      </c>
    </row>
    <row r="11" spans="1:8" ht="20.25">
      <c r="A11" s="655">
        <v>4</v>
      </c>
      <c r="B11" s="656" t="s">
        <v>296</v>
      </c>
      <c r="C11" s="658">
        <v>18102</v>
      </c>
      <c r="D11" s="658">
        <v>2119</v>
      </c>
      <c r="E11" s="657">
        <v>614</v>
      </c>
      <c r="F11" s="658">
        <v>6520</v>
      </c>
      <c r="H11" t="s">
        <v>461</v>
      </c>
    </row>
    <row r="12" spans="1:8" ht="20.25">
      <c r="A12" s="655">
        <v>5</v>
      </c>
      <c r="B12" s="656" t="s">
        <v>297</v>
      </c>
      <c r="C12" s="657">
        <v>1625</v>
      </c>
      <c r="D12" s="658">
        <v>95</v>
      </c>
      <c r="E12" s="657">
        <v>54</v>
      </c>
      <c r="F12" s="658">
        <v>240</v>
      </c>
    </row>
    <row r="13" spans="1:8" ht="20.25">
      <c r="A13" s="655">
        <v>6</v>
      </c>
      <c r="B13" s="656" t="s">
        <v>374</v>
      </c>
      <c r="C13" s="658">
        <v>238</v>
      </c>
      <c r="D13" s="658">
        <v>0</v>
      </c>
      <c r="E13" s="657">
        <v>0</v>
      </c>
      <c r="F13" s="658">
        <v>37</v>
      </c>
    </row>
    <row r="14" spans="1:8" ht="30.75">
      <c r="A14" s="74"/>
      <c r="B14" s="75" t="s">
        <v>298</v>
      </c>
      <c r="C14" s="76">
        <f>SUM(C8:C13)</f>
        <v>34937</v>
      </c>
      <c r="D14" s="76">
        <f>SUM(D8:D13)</f>
        <v>2599</v>
      </c>
      <c r="E14" s="76">
        <f>SUM(E8:E13)</f>
        <v>1028</v>
      </c>
      <c r="F14" s="76">
        <f>SUM(F8:F13)</f>
        <v>9813</v>
      </c>
    </row>
  </sheetData>
  <mergeCells count="3">
    <mergeCell ref="A5:F5"/>
    <mergeCell ref="A1:F1"/>
    <mergeCell ref="A2:F2"/>
  </mergeCells>
  <pageMargins left="0.7" right="0.7" top="0.75" bottom="0.75" header="0.3" footer="0.3"/>
  <pageSetup scale="8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75"/>
  <sheetViews>
    <sheetView topLeftCell="A73" workbookViewId="0">
      <selection activeCell="S74" sqref="S74"/>
    </sheetView>
  </sheetViews>
  <sheetFormatPr defaultRowHeight="15"/>
  <cols>
    <col min="2" max="2" width="33.85546875" bestFit="1" customWidth="1"/>
    <col min="3" max="3" width="13.7109375" customWidth="1"/>
    <col min="4" max="5" width="14.85546875" bestFit="1" customWidth="1"/>
  </cols>
  <sheetData>
    <row r="1" spans="1:5" ht="31.5" customHeight="1">
      <c r="A1" s="1013" t="s">
        <v>179</v>
      </c>
      <c r="B1" s="1013"/>
      <c r="C1" s="1013"/>
      <c r="D1" s="1013"/>
      <c r="E1" s="1013"/>
    </row>
    <row r="2" spans="1:5" ht="27">
      <c r="A2" s="1032" t="s">
        <v>437</v>
      </c>
      <c r="B2" s="1032"/>
      <c r="C2" s="1032"/>
      <c r="D2" s="1032"/>
      <c r="E2" s="1032"/>
    </row>
    <row r="3" spans="1:5" ht="22.5">
      <c r="A3" s="947"/>
      <c r="B3" s="947"/>
      <c r="C3" s="947"/>
      <c r="D3" s="947"/>
      <c r="E3" s="947"/>
    </row>
    <row r="5" spans="1:5">
      <c r="A5" s="1018" t="s">
        <v>299</v>
      </c>
      <c r="B5" s="1020" t="s">
        <v>300</v>
      </c>
      <c r="C5" s="1014" t="s">
        <v>301</v>
      </c>
      <c r="D5" s="1014" t="s">
        <v>302</v>
      </c>
      <c r="E5" s="1014" t="s">
        <v>303</v>
      </c>
    </row>
    <row r="6" spans="1:5" ht="45.75" customHeight="1">
      <c r="A6" s="1019"/>
      <c r="B6" s="1020"/>
      <c r="C6" s="1015"/>
      <c r="D6" s="1015"/>
      <c r="E6" s="1015"/>
    </row>
    <row r="7" spans="1:5" ht="27.75">
      <c r="A7" s="89">
        <v>1</v>
      </c>
      <c r="B7" s="102" t="s">
        <v>304</v>
      </c>
      <c r="C7" s="1021"/>
      <c r="D7" s="1022"/>
      <c r="E7" s="1023"/>
    </row>
    <row r="8" spans="1:5" ht="26.25">
      <c r="A8" s="96">
        <v>1</v>
      </c>
      <c r="B8" s="97" t="s">
        <v>305</v>
      </c>
      <c r="C8" s="79">
        <f>'Office Major'!C22</f>
        <v>12</v>
      </c>
      <c r="D8" s="79">
        <f>'Office Minor'!C33</f>
        <v>441</v>
      </c>
      <c r="E8" s="79">
        <v>0</v>
      </c>
    </row>
    <row r="9" spans="1:5" ht="26.25">
      <c r="A9" s="96">
        <v>2</v>
      </c>
      <c r="B9" s="97" t="s">
        <v>306</v>
      </c>
      <c r="C9" s="79">
        <v>0</v>
      </c>
      <c r="D9" s="79">
        <f>'Office Minor'!C471</f>
        <v>157</v>
      </c>
      <c r="E9" s="79">
        <v>708</v>
      </c>
    </row>
    <row r="10" spans="1:5" ht="26.25">
      <c r="A10" s="96">
        <v>3</v>
      </c>
      <c r="B10" s="97" t="s">
        <v>307</v>
      </c>
      <c r="C10" s="79">
        <f>'Office Major'!C145</f>
        <v>4</v>
      </c>
      <c r="D10" s="79">
        <f>'Office Minor'!C486</f>
        <v>510</v>
      </c>
      <c r="E10" s="79">
        <v>192</v>
      </c>
    </row>
    <row r="11" spans="1:5" ht="26.25">
      <c r="A11" s="98">
        <v>4</v>
      </c>
      <c r="B11" s="97" t="s">
        <v>308</v>
      </c>
      <c r="C11" s="79">
        <f>'Office Major'!C52</f>
        <v>10</v>
      </c>
      <c r="D11" s="79">
        <f>'Office Minor'!C124</f>
        <v>303</v>
      </c>
      <c r="E11" s="80">
        <v>84</v>
      </c>
    </row>
    <row r="12" spans="1:5" ht="26.25">
      <c r="A12" s="98">
        <v>5</v>
      </c>
      <c r="B12" s="97" t="s">
        <v>309</v>
      </c>
      <c r="C12" s="79">
        <f>'Office Major'!C97</f>
        <v>4</v>
      </c>
      <c r="D12" s="79">
        <f>'Office Minor'!C297</f>
        <v>261</v>
      </c>
      <c r="E12" s="80">
        <v>0</v>
      </c>
    </row>
    <row r="13" spans="1:5" ht="26.25">
      <c r="A13" s="98">
        <v>6</v>
      </c>
      <c r="B13" s="97" t="s">
        <v>310</v>
      </c>
      <c r="C13" s="81">
        <f>'Office Major'!C182</f>
        <v>10</v>
      </c>
      <c r="D13" s="79">
        <f>'Office Minor'!C648</f>
        <v>264</v>
      </c>
      <c r="E13" s="80">
        <v>0</v>
      </c>
    </row>
    <row r="14" spans="1:5" ht="26.25">
      <c r="A14" s="1016" t="s">
        <v>49</v>
      </c>
      <c r="B14" s="1017"/>
      <c r="C14" s="86">
        <f>SUM(C8:C13)</f>
        <v>40</v>
      </c>
      <c r="D14" s="86">
        <f>SUM(D8:D13)</f>
        <v>1936</v>
      </c>
      <c r="E14" s="86">
        <f>SUM(E8:E13)</f>
        <v>984</v>
      </c>
    </row>
    <row r="15" spans="1:5" ht="27.75">
      <c r="A15" s="99">
        <v>2</v>
      </c>
      <c r="B15" s="103" t="s">
        <v>311</v>
      </c>
      <c r="C15" s="1024"/>
      <c r="D15" s="1025"/>
      <c r="E15" s="1026"/>
    </row>
    <row r="16" spans="1:5" ht="26.25">
      <c r="A16" s="97">
        <v>1</v>
      </c>
      <c r="B16" s="97" t="s">
        <v>312</v>
      </c>
      <c r="C16" s="83">
        <v>0</v>
      </c>
      <c r="D16" s="84">
        <f>'Office Minor'!C148</f>
        <v>409</v>
      </c>
      <c r="E16" s="85">
        <v>0</v>
      </c>
    </row>
    <row r="17" spans="1:5" ht="26.25">
      <c r="A17" s="97">
        <v>2</v>
      </c>
      <c r="B17" s="97" t="s">
        <v>313</v>
      </c>
      <c r="C17" s="84">
        <v>0</v>
      </c>
      <c r="D17" s="84">
        <v>162</v>
      </c>
      <c r="E17" s="85">
        <v>0</v>
      </c>
    </row>
    <row r="18" spans="1:5" ht="26.25">
      <c r="A18" s="97">
        <v>3</v>
      </c>
      <c r="B18" s="97" t="s">
        <v>314</v>
      </c>
      <c r="C18" s="84">
        <v>0</v>
      </c>
      <c r="D18" s="84">
        <f>'Office Minor'!C426</f>
        <v>272</v>
      </c>
      <c r="E18" s="85">
        <v>0</v>
      </c>
    </row>
    <row r="19" spans="1:5" ht="26.25">
      <c r="A19" s="100">
        <v>4</v>
      </c>
      <c r="B19" s="97" t="s">
        <v>315</v>
      </c>
      <c r="C19" s="84">
        <v>0</v>
      </c>
      <c r="D19" s="84">
        <f>'Office Minor'!C604</f>
        <v>227</v>
      </c>
      <c r="E19" s="85">
        <v>0</v>
      </c>
    </row>
    <row r="20" spans="1:5" ht="26.25">
      <c r="A20" s="100">
        <v>5</v>
      </c>
      <c r="B20" s="96" t="s">
        <v>316</v>
      </c>
      <c r="C20" s="79">
        <v>0</v>
      </c>
      <c r="D20" s="79">
        <f>'Office Minor'!C632</f>
        <v>139</v>
      </c>
      <c r="E20" s="85">
        <v>0</v>
      </c>
    </row>
    <row r="21" spans="1:5" ht="26.25">
      <c r="A21" s="1016" t="s">
        <v>49</v>
      </c>
      <c r="B21" s="1017"/>
      <c r="C21" s="86">
        <f>SUM(C16:C20)</f>
        <v>0</v>
      </c>
      <c r="D21" s="86">
        <f>SUM(D16:D20)</f>
        <v>1209</v>
      </c>
      <c r="E21" s="86">
        <f>SUM(E16:E20)</f>
        <v>0</v>
      </c>
    </row>
    <row r="22" spans="1:5" ht="27.75">
      <c r="A22" s="98">
        <v>3</v>
      </c>
      <c r="B22" s="104" t="s">
        <v>317</v>
      </c>
      <c r="C22" s="1027"/>
      <c r="D22" s="1028"/>
      <c r="E22" s="1029"/>
    </row>
    <row r="23" spans="1:5" ht="26.25">
      <c r="A23" s="97">
        <v>1</v>
      </c>
      <c r="B23" s="97" t="s">
        <v>318</v>
      </c>
      <c r="C23" s="84">
        <f>'Office Major'!C73</f>
        <v>3</v>
      </c>
      <c r="D23" s="84">
        <f>'Office Minor'!C186</f>
        <v>238</v>
      </c>
      <c r="E23" s="85">
        <v>35</v>
      </c>
    </row>
    <row r="24" spans="1:5" ht="26.25">
      <c r="A24" s="97">
        <v>2</v>
      </c>
      <c r="B24" s="97" t="s">
        <v>319</v>
      </c>
      <c r="C24" s="84">
        <f>'Office Major'!C111</f>
        <v>24</v>
      </c>
      <c r="D24" s="84">
        <f>'Office Minor'!C327</f>
        <v>567</v>
      </c>
      <c r="E24" s="85">
        <v>0</v>
      </c>
    </row>
    <row r="25" spans="1:5" ht="26.25">
      <c r="A25" s="97">
        <v>3</v>
      </c>
      <c r="B25" s="97" t="s">
        <v>320</v>
      </c>
      <c r="C25" s="84">
        <v>0</v>
      </c>
      <c r="D25" s="84">
        <f>'Office Minor'!C712</f>
        <v>13</v>
      </c>
      <c r="E25" s="85">
        <v>0</v>
      </c>
    </row>
    <row r="26" spans="1:5" ht="26.25">
      <c r="A26" s="97">
        <v>4</v>
      </c>
      <c r="B26" s="96" t="s">
        <v>321</v>
      </c>
      <c r="C26" s="84">
        <v>0</v>
      </c>
      <c r="D26" s="84">
        <f>'Office Minor'!C221</f>
        <v>215</v>
      </c>
      <c r="E26" s="85">
        <v>22</v>
      </c>
    </row>
    <row r="27" spans="1:5" ht="26.25">
      <c r="A27" s="97">
        <v>5</v>
      </c>
      <c r="B27" s="96" t="s">
        <v>322</v>
      </c>
      <c r="C27" s="84">
        <v>0</v>
      </c>
      <c r="D27" s="84">
        <v>5</v>
      </c>
      <c r="E27" s="85">
        <v>0</v>
      </c>
    </row>
    <row r="28" spans="1:5" ht="26.25">
      <c r="A28" s="1016" t="s">
        <v>49</v>
      </c>
      <c r="B28" s="1017"/>
      <c r="C28" s="86">
        <f>SUM(C23:C27)</f>
        <v>27</v>
      </c>
      <c r="D28" s="86">
        <f>SUM(D23:D27)</f>
        <v>1038</v>
      </c>
      <c r="E28" s="86">
        <f>SUM(E23:E27)</f>
        <v>57</v>
      </c>
    </row>
    <row r="29" spans="1:5" ht="27.75">
      <c r="A29" s="98">
        <v>4</v>
      </c>
      <c r="B29" s="104" t="s">
        <v>323</v>
      </c>
      <c r="C29" s="84"/>
      <c r="D29" s="84"/>
      <c r="E29" s="85"/>
    </row>
    <row r="30" spans="1:5" ht="26.25">
      <c r="A30" s="97">
        <v>1</v>
      </c>
      <c r="B30" s="97" t="s">
        <v>324</v>
      </c>
      <c r="C30" s="84">
        <f>'Office Major'!C104</f>
        <v>3</v>
      </c>
      <c r="D30" s="719">
        <f>'Office Minor'!C347</f>
        <v>835</v>
      </c>
      <c r="E30" s="85">
        <v>0</v>
      </c>
    </row>
    <row r="31" spans="1:5" ht="26.25">
      <c r="A31" s="97">
        <v>2</v>
      </c>
      <c r="B31" s="97" t="s">
        <v>325</v>
      </c>
      <c r="C31" s="84">
        <v>0</v>
      </c>
      <c r="D31" s="84">
        <f>'Office Minor'!C802</f>
        <v>209</v>
      </c>
      <c r="E31" s="85">
        <v>0</v>
      </c>
    </row>
    <row r="32" spans="1:5" ht="26.25">
      <c r="A32" s="97">
        <v>3</v>
      </c>
      <c r="B32" s="97" t="s">
        <v>458</v>
      </c>
      <c r="C32" s="84">
        <f>'Office Major'!C231</f>
        <v>1</v>
      </c>
      <c r="D32" s="84">
        <f>'Office Minor'!C762</f>
        <v>233</v>
      </c>
      <c r="E32" s="85">
        <v>0</v>
      </c>
    </row>
    <row r="33" spans="1:5" ht="26.25">
      <c r="A33" s="97">
        <v>4</v>
      </c>
      <c r="B33" s="101" t="s">
        <v>327</v>
      </c>
      <c r="C33" s="84">
        <f>'Office Major'!C244</f>
        <v>10</v>
      </c>
      <c r="D33" s="84">
        <f>'Office Minor'!C785</f>
        <v>472</v>
      </c>
      <c r="E33" s="85">
        <v>0</v>
      </c>
    </row>
    <row r="34" spans="1:5" ht="26.25">
      <c r="A34" s="97">
        <v>5</v>
      </c>
      <c r="B34" s="97" t="s">
        <v>328</v>
      </c>
      <c r="C34" s="84">
        <f>'Office Major'!C239</f>
        <v>0</v>
      </c>
      <c r="D34" s="719">
        <f>'Office Minor'!C776</f>
        <v>119</v>
      </c>
      <c r="E34" s="85">
        <v>0</v>
      </c>
    </row>
    <row r="35" spans="1:5" ht="26.25">
      <c r="A35" s="97">
        <v>6</v>
      </c>
      <c r="B35" s="97" t="s">
        <v>329</v>
      </c>
      <c r="C35" s="84">
        <f>'Office Major'!C248</f>
        <v>4</v>
      </c>
      <c r="D35" s="84">
        <f>'Office Minor'!C792</f>
        <v>420</v>
      </c>
      <c r="E35" s="85">
        <v>0</v>
      </c>
    </row>
    <row r="36" spans="1:5" ht="26.25">
      <c r="A36" s="97">
        <v>7</v>
      </c>
      <c r="B36" s="97" t="s">
        <v>330</v>
      </c>
      <c r="C36" s="84">
        <f>'Office Major'!C246</f>
        <v>5</v>
      </c>
      <c r="D36" s="84">
        <f>'Office Minor'!C789</f>
        <v>329</v>
      </c>
      <c r="E36" s="85">
        <v>0</v>
      </c>
    </row>
    <row r="37" spans="1:5" ht="26.25">
      <c r="A37" s="97">
        <v>8</v>
      </c>
      <c r="B37" s="97" t="s">
        <v>331</v>
      </c>
      <c r="C37" s="84">
        <f>'Office Major'!C255</f>
        <v>6</v>
      </c>
      <c r="D37" s="84">
        <f>'Office Minor'!C807</f>
        <v>144</v>
      </c>
      <c r="E37" s="85">
        <v>0</v>
      </c>
    </row>
    <row r="38" spans="1:5" ht="26.25">
      <c r="A38" s="1016" t="s">
        <v>49</v>
      </c>
      <c r="B38" s="1017"/>
      <c r="C38" s="86">
        <f>SUM(C30:C37)</f>
        <v>29</v>
      </c>
      <c r="D38" s="86">
        <f>SUM(D30:D37)</f>
        <v>2761</v>
      </c>
      <c r="E38" s="86">
        <f>SUM(E30:E37)</f>
        <v>0</v>
      </c>
    </row>
    <row r="39" spans="1:5" ht="27.75">
      <c r="A39" s="98">
        <v>5</v>
      </c>
      <c r="B39" s="104" t="s">
        <v>332</v>
      </c>
      <c r="C39" s="1027"/>
      <c r="D39" s="1028"/>
      <c r="E39" s="1029"/>
    </row>
    <row r="40" spans="1:5" ht="26.25">
      <c r="A40" s="97">
        <v>1</v>
      </c>
      <c r="B40" s="97" t="s">
        <v>333</v>
      </c>
      <c r="C40" s="84">
        <f>'Office Major'!C245</f>
        <v>1</v>
      </c>
      <c r="D40" s="84">
        <f>'Office Minor'!C788</f>
        <v>89</v>
      </c>
      <c r="E40" s="85">
        <v>0</v>
      </c>
    </row>
    <row r="41" spans="1:5" ht="26.25">
      <c r="A41" s="97">
        <v>2</v>
      </c>
      <c r="B41" s="97" t="s">
        <v>334</v>
      </c>
      <c r="C41" s="84">
        <f>'Office Major'!C251</f>
        <v>1</v>
      </c>
      <c r="D41" s="84">
        <f>'Office Minor'!C797</f>
        <v>60</v>
      </c>
      <c r="E41" s="85">
        <v>0</v>
      </c>
    </row>
    <row r="42" spans="1:5" ht="26.25">
      <c r="A42" s="97">
        <v>3</v>
      </c>
      <c r="B42" s="97" t="s">
        <v>335</v>
      </c>
      <c r="C42" s="84">
        <v>0</v>
      </c>
      <c r="D42" s="84">
        <f>'Office Minor'!C772</f>
        <v>318</v>
      </c>
      <c r="E42" s="85">
        <v>0</v>
      </c>
    </row>
    <row r="43" spans="1:5" ht="26.25">
      <c r="A43" s="97">
        <v>4</v>
      </c>
      <c r="B43" s="97" t="s">
        <v>336</v>
      </c>
      <c r="C43" s="84">
        <v>0</v>
      </c>
      <c r="D43" s="84">
        <f>'Office Minor'!C773</f>
        <v>562</v>
      </c>
      <c r="E43" s="85">
        <v>0</v>
      </c>
    </row>
    <row r="44" spans="1:5" ht="26.25">
      <c r="A44" s="97">
        <v>5</v>
      </c>
      <c r="B44" s="97" t="s">
        <v>337</v>
      </c>
      <c r="C44" s="84">
        <v>0</v>
      </c>
      <c r="D44" s="84">
        <f>'Office Minor'!C784</f>
        <v>114</v>
      </c>
      <c r="E44" s="85">
        <v>0</v>
      </c>
    </row>
    <row r="45" spans="1:5" ht="26.25">
      <c r="A45" s="97">
        <v>6</v>
      </c>
      <c r="B45" s="97" t="s">
        <v>338</v>
      </c>
      <c r="C45" s="84">
        <v>0</v>
      </c>
      <c r="D45" s="84">
        <f>'Office Minor'!C765</f>
        <v>42</v>
      </c>
      <c r="E45" s="85">
        <v>0</v>
      </c>
    </row>
    <row r="46" spans="1:5" ht="26.25">
      <c r="A46" s="1016" t="s">
        <v>49</v>
      </c>
      <c r="B46" s="1017"/>
      <c r="C46" s="86">
        <f>SUM(C40:C45)</f>
        <v>2</v>
      </c>
      <c r="D46" s="86">
        <f>SUM(D40:D45)</f>
        <v>1185</v>
      </c>
      <c r="E46" s="86">
        <f>SUM(E40:E45)</f>
        <v>0</v>
      </c>
    </row>
    <row r="47" spans="1:5" ht="27.75">
      <c r="A47" s="98">
        <v>6</v>
      </c>
      <c r="B47" s="104" t="s">
        <v>339</v>
      </c>
      <c r="C47" s="1027"/>
      <c r="D47" s="1028"/>
      <c r="E47" s="1029"/>
    </row>
    <row r="48" spans="1:5" ht="26.25">
      <c r="A48" s="97">
        <v>1</v>
      </c>
      <c r="B48" s="97" t="s">
        <v>340</v>
      </c>
      <c r="C48" s="84">
        <v>0</v>
      </c>
      <c r="D48" s="84">
        <f>'Office Minor'!C786</f>
        <v>405</v>
      </c>
      <c r="E48" s="85">
        <v>6586</v>
      </c>
    </row>
    <row r="49" spans="1:5" ht="26.25">
      <c r="A49" s="97">
        <v>2</v>
      </c>
      <c r="B49" s="97" t="s">
        <v>341</v>
      </c>
      <c r="C49" s="84">
        <f>'Office Major'!C253</f>
        <v>9</v>
      </c>
      <c r="D49" s="84">
        <f>'Office Minor'!C803</f>
        <v>294</v>
      </c>
      <c r="E49" s="85">
        <v>0</v>
      </c>
    </row>
    <row r="50" spans="1:5" ht="26.25">
      <c r="A50" s="97">
        <v>3</v>
      </c>
      <c r="B50" s="97" t="s">
        <v>342</v>
      </c>
      <c r="C50" s="84">
        <f>'Office Major'!C233</f>
        <v>29</v>
      </c>
      <c r="D50" s="84">
        <f>'Office Minor'!C766</f>
        <v>391</v>
      </c>
      <c r="E50" s="85">
        <v>0</v>
      </c>
    </row>
    <row r="51" spans="1:5" ht="26.25">
      <c r="A51" s="97">
        <v>4</v>
      </c>
      <c r="B51" s="97" t="s">
        <v>343</v>
      </c>
      <c r="C51" s="84">
        <f>'Office Major'!C254</f>
        <v>9</v>
      </c>
      <c r="D51" s="84">
        <f>'Office Minor'!C804</f>
        <v>401</v>
      </c>
      <c r="E51" s="85">
        <v>55</v>
      </c>
    </row>
    <row r="52" spans="1:5" ht="26.25">
      <c r="A52" s="97">
        <v>5</v>
      </c>
      <c r="B52" s="97" t="s">
        <v>344</v>
      </c>
      <c r="C52" s="84">
        <f>'Office Major'!C243</f>
        <v>5</v>
      </c>
      <c r="D52" s="84">
        <f>'Office Minor'!C783</f>
        <v>593</v>
      </c>
      <c r="E52" s="85">
        <v>0</v>
      </c>
    </row>
    <row r="53" spans="1:5" ht="26.25">
      <c r="A53" s="97">
        <v>6</v>
      </c>
      <c r="B53" s="97" t="s">
        <v>345</v>
      </c>
      <c r="C53" s="79">
        <v>0</v>
      </c>
      <c r="D53" s="79">
        <f>'Office Minor'!C763</f>
        <v>83</v>
      </c>
      <c r="E53" s="85">
        <v>6140</v>
      </c>
    </row>
    <row r="54" spans="1:5" ht="26.25">
      <c r="A54" s="1016" t="s">
        <v>49</v>
      </c>
      <c r="B54" s="1017"/>
      <c r="C54" s="86">
        <f>SUM(C48:C53)</f>
        <v>52</v>
      </c>
      <c r="D54" s="86">
        <f>SUM(D48:D53)</f>
        <v>2167</v>
      </c>
      <c r="E54" s="86">
        <f>SUM(E48:E53)</f>
        <v>12781</v>
      </c>
    </row>
    <row r="55" spans="1:5" ht="27.75">
      <c r="A55" s="98">
        <v>7</v>
      </c>
      <c r="B55" s="104" t="s">
        <v>346</v>
      </c>
      <c r="C55" s="1027"/>
      <c r="D55" s="1028"/>
      <c r="E55" s="1029"/>
    </row>
    <row r="56" spans="1:5" ht="26.25">
      <c r="A56" s="97">
        <v>1</v>
      </c>
      <c r="B56" s="97" t="s">
        <v>347</v>
      </c>
      <c r="C56" s="84">
        <f>'Office Major'!C235</f>
        <v>8</v>
      </c>
      <c r="D56" s="84">
        <f>'Office Minor'!C770</f>
        <v>1124</v>
      </c>
      <c r="E56" s="85">
        <v>77</v>
      </c>
    </row>
    <row r="57" spans="1:5" ht="26.25">
      <c r="A57" s="97">
        <v>2</v>
      </c>
      <c r="B57" s="97" t="s">
        <v>348</v>
      </c>
      <c r="C57" s="84">
        <v>0</v>
      </c>
      <c r="D57" s="84">
        <f>'Office Minor'!C768</f>
        <v>15</v>
      </c>
      <c r="E57" s="85">
        <v>1556</v>
      </c>
    </row>
    <row r="58" spans="1:5" ht="26.25">
      <c r="A58" s="97">
        <v>3</v>
      </c>
      <c r="B58" s="97" t="s">
        <v>349</v>
      </c>
      <c r="C58" s="84">
        <f>'Office Major'!C237</f>
        <v>2</v>
      </c>
      <c r="D58" s="84">
        <f>'Office Minor'!C775</f>
        <v>75</v>
      </c>
      <c r="E58" s="85">
        <v>961</v>
      </c>
    </row>
    <row r="59" spans="1:5" ht="26.25">
      <c r="A59" s="97">
        <v>4</v>
      </c>
      <c r="B59" s="97" t="s">
        <v>350</v>
      </c>
      <c r="C59" s="84">
        <f>'Office Major'!C249</f>
        <v>9</v>
      </c>
      <c r="D59" s="84">
        <f>'Office Minor'!C793</f>
        <v>74</v>
      </c>
      <c r="E59" s="85">
        <v>1672</v>
      </c>
    </row>
    <row r="60" spans="1:5" ht="26.25">
      <c r="A60" s="1016" t="s">
        <v>49</v>
      </c>
      <c r="B60" s="1017"/>
      <c r="C60" s="82">
        <f>SUM(C56:C59)</f>
        <v>19</v>
      </c>
      <c r="D60" s="82">
        <f>SUM(D56:D59)</f>
        <v>1288</v>
      </c>
      <c r="E60" s="82">
        <f>SUM(E56:E59)</f>
        <v>4266</v>
      </c>
    </row>
    <row r="61" spans="1:5" ht="27.75">
      <c r="A61" s="98">
        <v>8</v>
      </c>
      <c r="B61" s="104" t="s">
        <v>351</v>
      </c>
      <c r="C61" s="1033"/>
      <c r="D61" s="1034"/>
      <c r="E61" s="1035"/>
    </row>
    <row r="62" spans="1:5" ht="26.25">
      <c r="A62" s="97">
        <v>1</v>
      </c>
      <c r="B62" s="97" t="s">
        <v>352</v>
      </c>
      <c r="C62" s="79">
        <v>0</v>
      </c>
      <c r="D62" s="79">
        <v>688</v>
      </c>
      <c r="E62" s="85">
        <v>0</v>
      </c>
    </row>
    <row r="63" spans="1:5" ht="26.25">
      <c r="A63" s="97">
        <v>2</v>
      </c>
      <c r="B63" s="97" t="s">
        <v>353</v>
      </c>
      <c r="C63" s="79">
        <f>'Office Major'!C250</f>
        <v>3</v>
      </c>
      <c r="D63" s="79">
        <f>'Office Minor'!C796</f>
        <v>618</v>
      </c>
      <c r="E63" s="85">
        <v>0</v>
      </c>
    </row>
    <row r="64" spans="1:5" ht="26.25">
      <c r="A64" s="97">
        <v>3</v>
      </c>
      <c r="B64" s="97" t="s">
        <v>354</v>
      </c>
      <c r="C64" s="79">
        <f>'Office Major'!C229</f>
        <v>1</v>
      </c>
      <c r="D64" s="79">
        <f>'Office Minor'!C760</f>
        <v>781</v>
      </c>
      <c r="E64" s="85">
        <v>0</v>
      </c>
    </row>
    <row r="65" spans="1:5" ht="26.25">
      <c r="A65" s="1016" t="s">
        <v>49</v>
      </c>
      <c r="B65" s="1017"/>
      <c r="C65" s="86">
        <f>SUM(C62:C64)</f>
        <v>4</v>
      </c>
      <c r="D65" s="86">
        <f>SUM(D62:D64)</f>
        <v>2087</v>
      </c>
      <c r="E65" s="86">
        <f>SUM(E62:E64)</f>
        <v>0</v>
      </c>
    </row>
    <row r="66" spans="1:5" ht="26.25">
      <c r="A66" s="98">
        <v>9</v>
      </c>
      <c r="B66" s="98" t="s">
        <v>355</v>
      </c>
      <c r="C66" s="1027"/>
      <c r="D66" s="1028"/>
      <c r="E66" s="1029"/>
    </row>
    <row r="67" spans="1:5" ht="26.25">
      <c r="A67" s="97">
        <v>1</v>
      </c>
      <c r="B67" s="97" t="s">
        <v>356</v>
      </c>
      <c r="C67" s="84">
        <f>'Office Major'!C256</f>
        <v>10</v>
      </c>
      <c r="D67" s="84">
        <f>'Office Minor'!C808</f>
        <v>454</v>
      </c>
      <c r="E67" s="85">
        <v>0</v>
      </c>
    </row>
    <row r="68" spans="1:5" ht="26.25">
      <c r="A68" s="97">
        <v>2</v>
      </c>
      <c r="B68" s="97" t="s">
        <v>357</v>
      </c>
      <c r="C68" s="84">
        <v>0</v>
      </c>
      <c r="D68" s="84">
        <f>'Office Minor'!C794</f>
        <v>105</v>
      </c>
      <c r="E68" s="85">
        <v>0</v>
      </c>
    </row>
    <row r="69" spans="1:5" ht="26.25">
      <c r="A69" s="97">
        <v>3</v>
      </c>
      <c r="B69" s="97" t="s">
        <v>358</v>
      </c>
      <c r="C69" s="84">
        <v>0</v>
      </c>
      <c r="D69" s="84">
        <f>'Office Minor'!C798</f>
        <v>204</v>
      </c>
      <c r="E69" s="85">
        <v>0</v>
      </c>
    </row>
    <row r="70" spans="1:5" ht="26.25">
      <c r="A70" s="97">
        <v>4</v>
      </c>
      <c r="B70" s="97" t="s">
        <v>359</v>
      </c>
      <c r="C70" s="84">
        <v>0</v>
      </c>
      <c r="D70" s="84">
        <f>'Office Minor'!C805</f>
        <v>62</v>
      </c>
      <c r="E70" s="85">
        <v>2</v>
      </c>
    </row>
    <row r="71" spans="1:5" ht="26.25">
      <c r="A71" s="97">
        <v>5</v>
      </c>
      <c r="B71" s="97" t="s">
        <v>360</v>
      </c>
      <c r="C71" s="84">
        <f>'Office Major'!C232</f>
        <v>2</v>
      </c>
      <c r="D71" s="84">
        <f>'Office Minor'!C764</f>
        <v>119</v>
      </c>
      <c r="E71" s="85">
        <v>0</v>
      </c>
    </row>
    <row r="72" spans="1:5" ht="26.25">
      <c r="A72" s="97">
        <v>6</v>
      </c>
      <c r="B72" s="97" t="s">
        <v>361</v>
      </c>
      <c r="C72" s="84">
        <f>'Office Major'!C238</f>
        <v>2</v>
      </c>
      <c r="D72" s="84">
        <f>'Office Minor'!C778</f>
        <v>130</v>
      </c>
      <c r="E72" s="85">
        <v>12</v>
      </c>
    </row>
    <row r="73" spans="1:5" ht="27.75">
      <c r="A73" s="1036" t="s">
        <v>49</v>
      </c>
      <c r="B73" s="1037"/>
      <c r="C73" s="86">
        <f>SUM(C67:C72)</f>
        <v>14</v>
      </c>
      <c r="D73" s="86">
        <f>SUM(D67:D72)</f>
        <v>1074</v>
      </c>
      <c r="E73" s="86">
        <f>SUM(E67:E72)</f>
        <v>14</v>
      </c>
    </row>
    <row r="74" spans="1:5" ht="30">
      <c r="A74" s="1038"/>
      <c r="B74" s="1039"/>
      <c r="C74" s="1039"/>
      <c r="D74" s="1039"/>
      <c r="E74" s="1040"/>
    </row>
    <row r="75" spans="1:5" ht="30.75">
      <c r="A75" s="1030" t="s">
        <v>362</v>
      </c>
      <c r="B75" s="1031"/>
      <c r="C75" s="87">
        <f>C14+C21+C28+C38+C46+C54+C60+C65+C73</f>
        <v>187</v>
      </c>
      <c r="D75" s="87">
        <f>D14+D21+D28+D38+D46+D54+D60+D65+D73</f>
        <v>14745</v>
      </c>
      <c r="E75" s="87">
        <f>E14+E21+E28+E38+E46+E54+E60+E65+E73</f>
        <v>18102</v>
      </c>
    </row>
  </sheetData>
  <mergeCells count="27">
    <mergeCell ref="A75:B75"/>
    <mergeCell ref="A1:E1"/>
    <mergeCell ref="A3:E3"/>
    <mergeCell ref="A2:E2"/>
    <mergeCell ref="A60:B60"/>
    <mergeCell ref="C61:E61"/>
    <mergeCell ref="A65:B65"/>
    <mergeCell ref="C66:E66"/>
    <mergeCell ref="A73:B73"/>
    <mergeCell ref="A74:E74"/>
    <mergeCell ref="A38:B38"/>
    <mergeCell ref="C39:E39"/>
    <mergeCell ref="A46:B46"/>
    <mergeCell ref="C47:E47"/>
    <mergeCell ref="A54:B54"/>
    <mergeCell ref="C55:E55"/>
    <mergeCell ref="E5:E6"/>
    <mergeCell ref="A28:B28"/>
    <mergeCell ref="A5:A6"/>
    <mergeCell ref="B5:B6"/>
    <mergeCell ref="C5:C6"/>
    <mergeCell ref="D5:D6"/>
    <mergeCell ref="C7:E7"/>
    <mergeCell ref="A14:B14"/>
    <mergeCell ref="C15:E15"/>
    <mergeCell ref="A21:B21"/>
    <mergeCell ref="C22:E22"/>
  </mergeCells>
  <pageMargins left="0.7" right="0.7" top="0.75" bottom="0.75" header="0.3" footer="0.3"/>
  <pageSetup scale="95" orientation="portrait" r:id="rId1"/>
  <rowBreaks count="2" manualBreakCount="2">
    <brk id="28" max="16383" man="1"/>
    <brk id="5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E41"/>
  <sheetViews>
    <sheetView topLeftCell="A25" workbookViewId="0">
      <selection activeCell="J33" sqref="J33"/>
    </sheetView>
  </sheetViews>
  <sheetFormatPr defaultColWidth="9.140625" defaultRowHeight="15"/>
  <cols>
    <col min="1" max="1" width="5.85546875" style="121" customWidth="1"/>
    <col min="2" max="2" width="15.42578125" style="121" customWidth="1"/>
    <col min="3" max="3" width="11.5703125" style="121" customWidth="1"/>
    <col min="4" max="4" width="15.5703125" style="121" customWidth="1"/>
    <col min="5" max="5" width="12.7109375" style="121" customWidth="1"/>
    <col min="6" max="16384" width="9.140625" style="121"/>
  </cols>
  <sheetData>
    <row r="1" spans="1:5" ht="20.25">
      <c r="A1" s="1041" t="s">
        <v>266</v>
      </c>
      <c r="B1" s="1041"/>
      <c r="C1" s="1041"/>
      <c r="D1" s="1041"/>
      <c r="E1" s="1041"/>
    </row>
    <row r="2" spans="1:5">
      <c r="A2" s="1042" t="s">
        <v>363</v>
      </c>
      <c r="B2" s="1042"/>
      <c r="C2" s="1042"/>
      <c r="D2" s="1042"/>
      <c r="E2" s="1042"/>
    </row>
    <row r="3" spans="1:5">
      <c r="A3" s="1043" t="s">
        <v>436</v>
      </c>
      <c r="B3" s="1043"/>
      <c r="C3" s="1043"/>
      <c r="D3" s="1043"/>
      <c r="E3" s="1043"/>
    </row>
    <row r="4" spans="1:5">
      <c r="A4" s="150"/>
      <c r="B4" s="150"/>
      <c r="C4" s="150"/>
      <c r="D4" s="150"/>
      <c r="E4" s="150"/>
    </row>
    <row r="5" spans="1:5">
      <c r="A5" s="1044" t="s">
        <v>2</v>
      </c>
      <c r="B5" s="1044" t="s">
        <v>268</v>
      </c>
      <c r="C5" s="1045" t="s">
        <v>364</v>
      </c>
      <c r="D5" s="1045"/>
      <c r="E5" s="1044" t="s">
        <v>49</v>
      </c>
    </row>
    <row r="6" spans="1:5">
      <c r="A6" s="1044"/>
      <c r="B6" s="1044"/>
      <c r="C6" s="1044" t="s">
        <v>365</v>
      </c>
      <c r="D6" s="1044" t="s">
        <v>366</v>
      </c>
      <c r="E6" s="1044"/>
    </row>
    <row r="7" spans="1:5">
      <c r="A7" s="1044"/>
      <c r="B7" s="1044"/>
      <c r="C7" s="1044"/>
      <c r="D7" s="1044"/>
      <c r="E7" s="1044"/>
    </row>
    <row r="8" spans="1:5">
      <c r="A8" s="119">
        <v>1</v>
      </c>
      <c r="B8" s="119" t="s">
        <v>238</v>
      </c>
      <c r="C8" s="119">
        <f>Distt.Major!C17</f>
        <v>31</v>
      </c>
      <c r="D8" s="119">
        <f>Distt.Minor!C554</f>
        <v>934</v>
      </c>
      <c r="E8" s="119">
        <f>C8+D8</f>
        <v>965</v>
      </c>
    </row>
    <row r="9" spans="1:5">
      <c r="A9" s="119">
        <v>2</v>
      </c>
      <c r="B9" s="119" t="s">
        <v>269</v>
      </c>
      <c r="C9" s="119">
        <f>Distt.Major!C24</f>
        <v>5</v>
      </c>
      <c r="D9" s="119">
        <f>Distt.Minor!C555</f>
        <v>258</v>
      </c>
      <c r="E9" s="119">
        <f t="shared" ref="E9:E40" si="0">C9+D9</f>
        <v>263</v>
      </c>
    </row>
    <row r="10" spans="1:5">
      <c r="A10" s="119">
        <v>3</v>
      </c>
      <c r="B10" s="119" t="s">
        <v>240</v>
      </c>
      <c r="C10" s="119">
        <f>Distt.Major!C31</f>
        <v>2</v>
      </c>
      <c r="D10" s="119">
        <f>Distt.Minor!C556</f>
        <v>119</v>
      </c>
      <c r="E10" s="119">
        <f t="shared" si="0"/>
        <v>121</v>
      </c>
    </row>
    <row r="11" spans="1:5">
      <c r="A11" s="119">
        <v>4</v>
      </c>
      <c r="B11" s="119" t="s">
        <v>279</v>
      </c>
      <c r="C11" s="119">
        <v>0</v>
      </c>
      <c r="D11" s="119">
        <f>Distt.Minor!C557</f>
        <v>42</v>
      </c>
      <c r="E11" s="119">
        <f t="shared" si="0"/>
        <v>42</v>
      </c>
    </row>
    <row r="12" spans="1:5">
      <c r="A12" s="119">
        <v>5</v>
      </c>
      <c r="B12" s="119" t="s">
        <v>241</v>
      </c>
      <c r="C12" s="120">
        <f>Distt.Major!C39</f>
        <v>29</v>
      </c>
      <c r="D12" s="119">
        <f>Distt.Minor!C558</f>
        <v>536</v>
      </c>
      <c r="E12" s="119">
        <f t="shared" si="0"/>
        <v>565</v>
      </c>
    </row>
    <row r="13" spans="1:5">
      <c r="A13" s="119">
        <v>6</v>
      </c>
      <c r="B13" s="119" t="s">
        <v>242</v>
      </c>
      <c r="C13" s="119">
        <v>0</v>
      </c>
      <c r="D13" s="119">
        <f>Distt.Minor!C559</f>
        <v>636</v>
      </c>
      <c r="E13" s="119">
        <f t="shared" si="0"/>
        <v>636</v>
      </c>
    </row>
    <row r="14" spans="1:5">
      <c r="A14" s="119">
        <v>7</v>
      </c>
      <c r="B14" s="119" t="s">
        <v>243</v>
      </c>
      <c r="C14" s="119">
        <f>Distt.Major!C54</f>
        <v>8</v>
      </c>
      <c r="D14" s="119">
        <f>Distt.Minor!C560</f>
        <v>1139</v>
      </c>
      <c r="E14" s="119">
        <f t="shared" si="0"/>
        <v>1147</v>
      </c>
    </row>
    <row r="15" spans="1:5">
      <c r="A15" s="119">
        <v>8</v>
      </c>
      <c r="B15" s="119" t="s">
        <v>244</v>
      </c>
      <c r="C15" s="119">
        <f>Distt.Major!C61</f>
        <v>3</v>
      </c>
      <c r="D15" s="119">
        <f>Distt.Minor!C561</f>
        <v>238</v>
      </c>
      <c r="E15" s="119">
        <f t="shared" si="0"/>
        <v>241</v>
      </c>
    </row>
    <row r="16" spans="1:5">
      <c r="A16" s="119">
        <v>9</v>
      </c>
      <c r="B16" s="119" t="s">
        <v>245</v>
      </c>
      <c r="C16" s="119">
        <f>Distt.Major!C67</f>
        <v>1</v>
      </c>
      <c r="D16" s="119">
        <f>Distt.Minor!C562</f>
        <v>911</v>
      </c>
      <c r="E16" s="119">
        <f t="shared" si="0"/>
        <v>912</v>
      </c>
    </row>
    <row r="17" spans="1:5">
      <c r="A17" s="119">
        <v>10</v>
      </c>
      <c r="B17" s="119" t="s">
        <v>246</v>
      </c>
      <c r="C17" s="119">
        <f>Distt.Major!C73</f>
        <v>11</v>
      </c>
      <c r="D17" s="119">
        <f>Distt.Minor!C563</f>
        <v>155</v>
      </c>
      <c r="E17" s="119">
        <f t="shared" si="0"/>
        <v>166</v>
      </c>
    </row>
    <row r="18" spans="1:5">
      <c r="A18" s="119">
        <v>11</v>
      </c>
      <c r="B18" s="119" t="s">
        <v>281</v>
      </c>
      <c r="C18" s="119">
        <v>0</v>
      </c>
      <c r="D18" s="119">
        <f>Distt.Minor!C564</f>
        <v>215</v>
      </c>
      <c r="E18" s="119">
        <f t="shared" si="0"/>
        <v>215</v>
      </c>
    </row>
    <row r="19" spans="1:5">
      <c r="A19" s="119">
        <v>12</v>
      </c>
      <c r="B19" s="119" t="s">
        <v>247</v>
      </c>
      <c r="C19" s="119">
        <v>0</v>
      </c>
      <c r="D19" s="119">
        <f>Distt.Minor!C565</f>
        <v>119</v>
      </c>
      <c r="E19" s="119">
        <f t="shared" si="0"/>
        <v>119</v>
      </c>
    </row>
    <row r="20" spans="1:5">
      <c r="A20" s="119">
        <v>13</v>
      </c>
      <c r="B20" s="119" t="s">
        <v>282</v>
      </c>
      <c r="C20" s="119">
        <v>0</v>
      </c>
      <c r="D20" s="119">
        <f>Distt.Minor!C566</f>
        <v>162</v>
      </c>
      <c r="E20" s="119">
        <f t="shared" si="0"/>
        <v>162</v>
      </c>
    </row>
    <row r="21" spans="1:5">
      <c r="A21" s="119">
        <v>14</v>
      </c>
      <c r="B21" s="119" t="s">
        <v>248</v>
      </c>
      <c r="C21" s="119">
        <f>Distt.Major!C85</f>
        <v>2</v>
      </c>
      <c r="D21" s="119">
        <f>Distt.Minor!C567</f>
        <v>152</v>
      </c>
      <c r="E21" s="119">
        <f t="shared" si="0"/>
        <v>154</v>
      </c>
    </row>
    <row r="22" spans="1:5">
      <c r="A22" s="119">
        <v>15</v>
      </c>
      <c r="B22" s="119" t="s">
        <v>249</v>
      </c>
      <c r="C22" s="119">
        <v>0</v>
      </c>
      <c r="D22" s="119">
        <f>Distt.Minor!C568</f>
        <v>5</v>
      </c>
      <c r="E22" s="119">
        <f t="shared" si="0"/>
        <v>5</v>
      </c>
    </row>
    <row r="23" spans="1:5">
      <c r="A23" s="119">
        <v>16</v>
      </c>
      <c r="B23" s="119" t="s">
        <v>250</v>
      </c>
      <c r="C23" s="119">
        <f>Distt.Major!C92</f>
        <v>4</v>
      </c>
      <c r="D23" s="119">
        <f>Distt.Minor!C569</f>
        <v>1139</v>
      </c>
      <c r="E23" s="119">
        <f t="shared" si="0"/>
        <v>1143</v>
      </c>
    </row>
    <row r="24" spans="1:5">
      <c r="A24" s="119">
        <v>17</v>
      </c>
      <c r="B24" s="119" t="s">
        <v>270</v>
      </c>
      <c r="C24" s="119">
        <f>Distt.Major!C99</f>
        <v>24</v>
      </c>
      <c r="D24" s="119">
        <f>Distt.Minor!C570</f>
        <v>567</v>
      </c>
      <c r="E24" s="119">
        <f t="shared" si="0"/>
        <v>591</v>
      </c>
    </row>
    <row r="25" spans="1:5">
      <c r="A25" s="119">
        <v>18</v>
      </c>
      <c r="B25" s="119" t="s">
        <v>253</v>
      </c>
      <c r="C25" s="119">
        <f>Distt.Major!C105</f>
        <v>5</v>
      </c>
      <c r="D25" s="119">
        <f>Distt.Minor!C571</f>
        <v>448</v>
      </c>
      <c r="E25" s="119">
        <f t="shared" si="0"/>
        <v>453</v>
      </c>
    </row>
    <row r="26" spans="1:5">
      <c r="A26" s="119">
        <v>19</v>
      </c>
      <c r="B26" s="119" t="s">
        <v>283</v>
      </c>
      <c r="C26" s="119">
        <v>0</v>
      </c>
      <c r="D26" s="119">
        <f>Distt.Minor!C572</f>
        <v>114</v>
      </c>
      <c r="E26" s="119">
        <f t="shared" si="0"/>
        <v>114</v>
      </c>
    </row>
    <row r="27" spans="1:5">
      <c r="A27" s="119">
        <v>20</v>
      </c>
      <c r="B27" s="119" t="s">
        <v>254</v>
      </c>
      <c r="C27" s="119">
        <f>Distt.Major!C112</f>
        <v>10</v>
      </c>
      <c r="D27" s="119">
        <f>Distt.Minor!C573</f>
        <v>472</v>
      </c>
      <c r="E27" s="119">
        <f t="shared" si="0"/>
        <v>482</v>
      </c>
    </row>
    <row r="28" spans="1:5">
      <c r="A28" s="119">
        <v>21</v>
      </c>
      <c r="B28" s="119" t="s">
        <v>255</v>
      </c>
      <c r="C28" s="119">
        <v>0</v>
      </c>
      <c r="D28" s="119">
        <f>Distt.Minor!C574</f>
        <v>488</v>
      </c>
      <c r="E28" s="119">
        <f t="shared" si="0"/>
        <v>488</v>
      </c>
    </row>
    <row r="29" spans="1:5">
      <c r="A29" s="119">
        <v>22</v>
      </c>
      <c r="B29" s="119" t="s">
        <v>271</v>
      </c>
      <c r="C29" s="120">
        <v>0</v>
      </c>
      <c r="D29" s="119">
        <f>Distt.Minor!C575</f>
        <v>272</v>
      </c>
      <c r="E29" s="119">
        <f t="shared" si="0"/>
        <v>272</v>
      </c>
    </row>
    <row r="30" spans="1:5">
      <c r="A30" s="119">
        <v>23</v>
      </c>
      <c r="B30" s="119" t="s">
        <v>272</v>
      </c>
      <c r="C30" s="120">
        <f>Distt.Major!C119</f>
        <v>1</v>
      </c>
      <c r="D30" s="119">
        <f>Distt.Minor!C576</f>
        <v>112</v>
      </c>
      <c r="E30" s="119">
        <f t="shared" si="0"/>
        <v>113</v>
      </c>
    </row>
    <row r="31" spans="1:5">
      <c r="A31" s="119">
        <v>24</v>
      </c>
      <c r="B31" s="119" t="s">
        <v>257</v>
      </c>
      <c r="C31" s="119">
        <f>Distt.Major!C127</f>
        <v>8</v>
      </c>
      <c r="D31" s="119">
        <f>Distt.Minor!C577</f>
        <v>928</v>
      </c>
      <c r="E31" s="119">
        <f t="shared" si="0"/>
        <v>936</v>
      </c>
    </row>
    <row r="32" spans="1:5">
      <c r="A32" s="119">
        <v>25</v>
      </c>
      <c r="B32" s="119" t="s">
        <v>258</v>
      </c>
      <c r="C32" s="119">
        <f>Distt.Major!C135</f>
        <v>10</v>
      </c>
      <c r="D32" s="119">
        <f>Distt.Minor!C578</f>
        <v>475</v>
      </c>
      <c r="E32" s="119">
        <f t="shared" si="0"/>
        <v>485</v>
      </c>
    </row>
    <row r="33" spans="1:5">
      <c r="A33" s="119">
        <v>26</v>
      </c>
      <c r="B33" s="119" t="s">
        <v>259</v>
      </c>
      <c r="C33" s="120">
        <v>0</v>
      </c>
      <c r="D33" s="119">
        <f>Distt.Minor!C579</f>
        <v>105</v>
      </c>
      <c r="E33" s="119">
        <f t="shared" si="0"/>
        <v>105</v>
      </c>
    </row>
    <row r="34" spans="1:5">
      <c r="A34" s="119">
        <v>27</v>
      </c>
      <c r="B34" s="119" t="s">
        <v>273</v>
      </c>
      <c r="C34" s="119">
        <f>Distt.Major!C146</f>
        <v>4</v>
      </c>
      <c r="D34" s="119">
        <f>Distt.Minor!C580</f>
        <v>2087</v>
      </c>
      <c r="E34" s="119">
        <f t="shared" si="0"/>
        <v>2091</v>
      </c>
    </row>
    <row r="35" spans="1:5">
      <c r="A35" s="119">
        <v>28</v>
      </c>
      <c r="B35" s="119" t="s">
        <v>274</v>
      </c>
      <c r="C35" s="119">
        <v>0</v>
      </c>
      <c r="D35" s="119">
        <f>Distt.Minor!C581</f>
        <v>139</v>
      </c>
      <c r="E35" s="119">
        <f t="shared" si="0"/>
        <v>139</v>
      </c>
    </row>
    <row r="36" spans="1:5">
      <c r="A36" s="119">
        <v>29</v>
      </c>
      <c r="B36" s="119" t="s">
        <v>275</v>
      </c>
      <c r="C36" s="119">
        <v>0</v>
      </c>
      <c r="D36" s="119">
        <f>Distt.Minor!C582</f>
        <v>13</v>
      </c>
      <c r="E36" s="119">
        <f t="shared" si="0"/>
        <v>13</v>
      </c>
    </row>
    <row r="37" spans="1:5">
      <c r="A37" s="119">
        <v>30</v>
      </c>
      <c r="B37" s="119" t="s">
        <v>262</v>
      </c>
      <c r="C37" s="119">
        <f>Distt.Major!C209</f>
        <v>4</v>
      </c>
      <c r="D37" s="119">
        <f>Distt.Minor!C583</f>
        <v>629</v>
      </c>
      <c r="E37" s="119">
        <f t="shared" si="0"/>
        <v>633</v>
      </c>
    </row>
    <row r="38" spans="1:5">
      <c r="A38" s="119">
        <v>31</v>
      </c>
      <c r="B38" s="119" t="s">
        <v>263</v>
      </c>
      <c r="C38" s="119">
        <f>Distt.Major!C161</f>
        <v>9</v>
      </c>
      <c r="D38" s="119">
        <f>Distt.Minor!C584</f>
        <v>294</v>
      </c>
      <c r="E38" s="119">
        <f t="shared" si="0"/>
        <v>303</v>
      </c>
    </row>
    <row r="39" spans="1:5">
      <c r="A39" s="119">
        <v>32</v>
      </c>
      <c r="B39" s="119" t="s">
        <v>276</v>
      </c>
      <c r="C39" s="119">
        <f>Distt.Major!C167</f>
        <v>6</v>
      </c>
      <c r="D39" s="119">
        <f>Distt.Minor!C585</f>
        <v>144</v>
      </c>
      <c r="E39" s="119">
        <f t="shared" si="0"/>
        <v>150</v>
      </c>
    </row>
    <row r="40" spans="1:5">
      <c r="A40" s="119">
        <v>33</v>
      </c>
      <c r="B40" s="119" t="s">
        <v>265</v>
      </c>
      <c r="C40" s="119">
        <f>Distt.Major!C183</f>
        <v>10</v>
      </c>
      <c r="D40" s="119">
        <f>Distt.Minor!C586</f>
        <v>698</v>
      </c>
      <c r="E40" s="119">
        <f t="shared" si="0"/>
        <v>708</v>
      </c>
    </row>
    <row r="41" spans="1:5">
      <c r="A41" s="151"/>
      <c r="B41" s="162" t="s">
        <v>236</v>
      </c>
      <c r="C41" s="162">
        <f>SUM(C8:C40)</f>
        <v>187</v>
      </c>
      <c r="D41" s="162">
        <f>SUM(D8:D40)</f>
        <v>14745</v>
      </c>
      <c r="E41" s="162">
        <f>SUM(E8:E40)</f>
        <v>14932</v>
      </c>
    </row>
  </sheetData>
  <mergeCells count="9">
    <mergeCell ref="A1:E1"/>
    <mergeCell ref="A2:E2"/>
    <mergeCell ref="A3:E3"/>
    <mergeCell ref="A5:A7"/>
    <mergeCell ref="B5:B7"/>
    <mergeCell ref="C5:D5"/>
    <mergeCell ref="E5:E7"/>
    <mergeCell ref="C6:C7"/>
    <mergeCell ref="D6:D7"/>
  </mergeCells>
  <pageMargins left="0.86" right="0.7" top="0.75" bottom="0.75" header="0.3" footer="0.3"/>
  <pageSetup scale="11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76"/>
  <sheetViews>
    <sheetView topLeftCell="A61" workbookViewId="0">
      <selection activeCell="D89" sqref="D89"/>
    </sheetView>
  </sheetViews>
  <sheetFormatPr defaultRowHeight="15"/>
  <cols>
    <col min="1" max="1" width="9.140625" customWidth="1"/>
    <col min="2" max="2" width="39.85546875" customWidth="1"/>
    <col min="3" max="5" width="25.7109375" bestFit="1" customWidth="1"/>
  </cols>
  <sheetData>
    <row r="1" spans="1:5" ht="27">
      <c r="A1" s="1013" t="s">
        <v>179</v>
      </c>
      <c r="B1" s="1013"/>
      <c r="C1" s="1013"/>
      <c r="D1" s="1013"/>
      <c r="E1" s="1013"/>
    </row>
    <row r="2" spans="1:5" ht="27">
      <c r="A2" s="1032" t="s">
        <v>437</v>
      </c>
      <c r="B2" s="1032"/>
      <c r="C2" s="1032"/>
      <c r="D2" s="1032"/>
      <c r="E2" s="1032"/>
    </row>
    <row r="3" spans="1:5" ht="25.5">
      <c r="A3" s="1048" t="s">
        <v>8</v>
      </c>
      <c r="B3" s="1048"/>
      <c r="C3" s="1048"/>
      <c r="D3" s="1048"/>
      <c r="E3" s="1048"/>
    </row>
    <row r="5" spans="1:5" ht="30.75" customHeight="1">
      <c r="A5" s="1049" t="s">
        <v>299</v>
      </c>
      <c r="B5" s="1051" t="s">
        <v>300</v>
      </c>
      <c r="C5" s="1014" t="s">
        <v>367</v>
      </c>
      <c r="D5" s="1014" t="s">
        <v>368</v>
      </c>
      <c r="E5" s="1014" t="s">
        <v>369</v>
      </c>
    </row>
    <row r="6" spans="1:5" ht="36" customHeight="1">
      <c r="A6" s="1050"/>
      <c r="B6" s="1051"/>
      <c r="C6" s="1015"/>
      <c r="D6" s="1015"/>
      <c r="E6" s="1015"/>
    </row>
    <row r="7" spans="1:5" ht="30.75">
      <c r="A7" s="77">
        <v>1</v>
      </c>
      <c r="B7" s="78" t="s">
        <v>304</v>
      </c>
      <c r="C7" s="1021"/>
      <c r="D7" s="1022"/>
      <c r="E7" s="1023"/>
    </row>
    <row r="8" spans="1:5" ht="23.25">
      <c r="A8" s="90">
        <v>1</v>
      </c>
      <c r="B8" s="91" t="s">
        <v>305</v>
      </c>
      <c r="C8" s="160">
        <f>'Office Major'!G22</f>
        <v>1608840541</v>
      </c>
      <c r="D8" s="160">
        <f>'Office Minor'!G33</f>
        <v>115470061</v>
      </c>
      <c r="E8" s="105">
        <f>C8+D8</f>
        <v>1724310602</v>
      </c>
    </row>
    <row r="9" spans="1:5" ht="23.25">
      <c r="A9" s="90">
        <v>2</v>
      </c>
      <c r="B9" s="91" t="s">
        <v>306</v>
      </c>
      <c r="C9" s="160">
        <v>0</v>
      </c>
      <c r="D9" s="105">
        <f>'Office Minor'!G790</f>
        <v>283374000</v>
      </c>
      <c r="E9" s="105">
        <f t="shared" ref="E9:E13" si="0">C9+D9</f>
        <v>283374000</v>
      </c>
    </row>
    <row r="10" spans="1:5" ht="23.25">
      <c r="A10" s="90">
        <v>3</v>
      </c>
      <c r="B10" s="91" t="s">
        <v>307</v>
      </c>
      <c r="C10" s="160">
        <f>'Office Major'!G145</f>
        <v>47483000</v>
      </c>
      <c r="D10" s="105">
        <f>'Office Minor'!G791</f>
        <v>636557000</v>
      </c>
      <c r="E10" s="105">
        <f t="shared" si="0"/>
        <v>684040000</v>
      </c>
    </row>
    <row r="11" spans="1:5" ht="23.25">
      <c r="A11" s="91">
        <v>4</v>
      </c>
      <c r="B11" s="91" t="s">
        <v>308</v>
      </c>
      <c r="C11" s="160">
        <f>'Office Major'!G52</f>
        <v>80501500</v>
      </c>
      <c r="D11" s="160">
        <f>'Office Minor'!G767</f>
        <v>152520500</v>
      </c>
      <c r="E11" s="105">
        <f t="shared" si="0"/>
        <v>233022000</v>
      </c>
    </row>
    <row r="12" spans="1:5" ht="23.25">
      <c r="A12" s="91">
        <v>5</v>
      </c>
      <c r="B12" s="91" t="s">
        <v>309</v>
      </c>
      <c r="C12" s="160">
        <f>'Office Major'!G97</f>
        <v>70542000</v>
      </c>
      <c r="D12" s="105">
        <f>'Office Minor'!G779</f>
        <v>361472000</v>
      </c>
      <c r="E12" s="105">
        <f t="shared" si="0"/>
        <v>432014000</v>
      </c>
    </row>
    <row r="13" spans="1:5" ht="23.25">
      <c r="A13" s="91">
        <v>6</v>
      </c>
      <c r="B13" s="91" t="s">
        <v>310</v>
      </c>
      <c r="C13" s="161">
        <f>'Office Major'!G182</f>
        <v>251541</v>
      </c>
      <c r="D13" s="105">
        <f>'Office Minor'!G801</f>
        <v>363806459</v>
      </c>
      <c r="E13" s="105">
        <f t="shared" si="0"/>
        <v>364058000</v>
      </c>
    </row>
    <row r="14" spans="1:5" ht="23.25">
      <c r="A14" s="1046" t="s">
        <v>49</v>
      </c>
      <c r="B14" s="1047"/>
      <c r="C14" s="106">
        <f>SUM(C8:C13)</f>
        <v>1807618582</v>
      </c>
      <c r="D14" s="106">
        <f>SUM(D8:D13)</f>
        <v>1913200020</v>
      </c>
      <c r="E14" s="106">
        <f>SUM(E8:E13)</f>
        <v>3720818602</v>
      </c>
    </row>
    <row r="15" spans="1:5" ht="23.25">
      <c r="A15" s="93">
        <v>2</v>
      </c>
      <c r="B15" s="88" t="s">
        <v>311</v>
      </c>
      <c r="C15" s="1024"/>
      <c r="D15" s="1025"/>
      <c r="E15" s="1026"/>
    </row>
    <row r="16" spans="1:5" ht="23.25">
      <c r="A16" s="91">
        <v>1</v>
      </c>
      <c r="B16" s="91" t="s">
        <v>312</v>
      </c>
      <c r="C16" s="107">
        <v>0</v>
      </c>
      <c r="D16" s="108">
        <f>'Office Minor'!G769</f>
        <v>524782000</v>
      </c>
      <c r="E16" s="109">
        <f>C16+D16</f>
        <v>524782000</v>
      </c>
    </row>
    <row r="17" spans="1:5" ht="23.25">
      <c r="A17" s="91">
        <v>2</v>
      </c>
      <c r="B17" s="91" t="s">
        <v>313</v>
      </c>
      <c r="C17" s="108"/>
      <c r="D17" s="108">
        <f>'Office Minor'!G777</f>
        <v>207590229</v>
      </c>
      <c r="E17" s="109">
        <f t="shared" ref="E17:E20" si="1">C17+D17</f>
        <v>207590229</v>
      </c>
    </row>
    <row r="18" spans="1:5" ht="23.25">
      <c r="A18" s="91">
        <v>3</v>
      </c>
      <c r="B18" s="91" t="s">
        <v>314</v>
      </c>
      <c r="C18" s="108">
        <v>0</v>
      </c>
      <c r="D18" s="108">
        <f>'Office Minor'!G787</f>
        <v>213365000</v>
      </c>
      <c r="E18" s="109">
        <f t="shared" si="1"/>
        <v>213365000</v>
      </c>
    </row>
    <row r="19" spans="1:5" ht="23.25">
      <c r="A19" s="94">
        <v>4</v>
      </c>
      <c r="B19" s="91" t="s">
        <v>315</v>
      </c>
      <c r="C19" s="108">
        <v>0</v>
      </c>
      <c r="D19" s="108">
        <f>'Office Minor'!G799</f>
        <v>124944546</v>
      </c>
      <c r="E19" s="109">
        <f t="shared" si="1"/>
        <v>124944546</v>
      </c>
    </row>
    <row r="20" spans="1:5" ht="23.25">
      <c r="A20" s="94">
        <v>5</v>
      </c>
      <c r="B20" s="90" t="s">
        <v>316</v>
      </c>
      <c r="C20" s="160">
        <v>0</v>
      </c>
      <c r="D20" s="160">
        <f>'Office Minor'!G800</f>
        <v>175045000</v>
      </c>
      <c r="E20" s="109">
        <f t="shared" si="1"/>
        <v>175045000</v>
      </c>
    </row>
    <row r="21" spans="1:5" ht="23.25">
      <c r="A21" s="1046" t="s">
        <v>49</v>
      </c>
      <c r="B21" s="1047"/>
      <c r="C21" s="106">
        <f>SUM(C16:C20)</f>
        <v>0</v>
      </c>
      <c r="D21" s="106">
        <f>SUM(D16:D20)</f>
        <v>1245726775</v>
      </c>
      <c r="E21" s="106">
        <f>SUM(E16:E20)</f>
        <v>1245726775</v>
      </c>
    </row>
    <row r="22" spans="1:5" ht="23.25">
      <c r="A22" s="92">
        <v>3</v>
      </c>
      <c r="B22" s="92" t="s">
        <v>317</v>
      </c>
      <c r="C22" s="1027"/>
      <c r="D22" s="1028"/>
      <c r="E22" s="1029"/>
    </row>
    <row r="23" spans="1:5" ht="23.25">
      <c r="A23" s="91">
        <v>1</v>
      </c>
      <c r="B23" s="91" t="s">
        <v>318</v>
      </c>
      <c r="C23" s="163">
        <f>'Office Major'!G236</f>
        <v>77561669</v>
      </c>
      <c r="D23" s="108">
        <f>'Office Minor'!G771</f>
        <v>755706719</v>
      </c>
      <c r="E23" s="109">
        <f>C23+D23</f>
        <v>833268388</v>
      </c>
    </row>
    <row r="24" spans="1:5" ht="23.25">
      <c r="A24" s="91">
        <v>2</v>
      </c>
      <c r="B24" s="91" t="s">
        <v>319</v>
      </c>
      <c r="C24" s="108">
        <f>'Office Major'!G242</f>
        <v>210050700</v>
      </c>
      <c r="D24" s="108">
        <f>'Office Minor'!G781</f>
        <v>251856206</v>
      </c>
      <c r="E24" s="109">
        <f t="shared" ref="E24:E27" si="2">C24+D24</f>
        <v>461906906</v>
      </c>
    </row>
    <row r="25" spans="1:5" ht="23.25">
      <c r="A25" s="91">
        <v>3</v>
      </c>
      <c r="B25" s="91" t="s">
        <v>320</v>
      </c>
      <c r="C25" s="108">
        <v>0</v>
      </c>
      <c r="D25" s="108">
        <f>'Office Minor'!G806</f>
        <v>193920000</v>
      </c>
      <c r="E25" s="109">
        <f t="shared" si="2"/>
        <v>193920000</v>
      </c>
    </row>
    <row r="26" spans="1:5" ht="23.25">
      <c r="A26" s="91">
        <v>4</v>
      </c>
      <c r="B26" s="90" t="s">
        <v>321</v>
      </c>
      <c r="C26" s="108">
        <v>0</v>
      </c>
      <c r="D26" s="108">
        <f>'Office Minor'!G774</f>
        <v>166629172</v>
      </c>
      <c r="E26" s="109">
        <f t="shared" si="2"/>
        <v>166629172</v>
      </c>
    </row>
    <row r="27" spans="1:5" ht="23.25">
      <c r="A27" s="91">
        <v>5</v>
      </c>
      <c r="B27" s="90" t="s">
        <v>322</v>
      </c>
      <c r="C27" s="163">
        <v>0</v>
      </c>
      <c r="D27" s="163">
        <f>'Office Minor'!G780</f>
        <v>141365846</v>
      </c>
      <c r="E27" s="109">
        <f t="shared" si="2"/>
        <v>141365846</v>
      </c>
    </row>
    <row r="28" spans="1:5" ht="23.25">
      <c r="A28" s="1046" t="s">
        <v>49</v>
      </c>
      <c r="B28" s="1047"/>
      <c r="C28" s="106">
        <f>SUM(C23:C27)</f>
        <v>287612369</v>
      </c>
      <c r="D28" s="106">
        <f>SUM(D23:D27)</f>
        <v>1509477943</v>
      </c>
      <c r="E28" s="106">
        <f>SUM(E23:E27)</f>
        <v>1797090312</v>
      </c>
    </row>
    <row r="29" spans="1:5" ht="23.25">
      <c r="A29" s="92">
        <v>4</v>
      </c>
      <c r="B29" s="92" t="s">
        <v>323</v>
      </c>
      <c r="C29" s="108"/>
      <c r="D29" s="108"/>
      <c r="E29" s="109"/>
    </row>
    <row r="30" spans="1:5" ht="23.25">
      <c r="A30" s="91">
        <v>1</v>
      </c>
      <c r="B30" s="91" t="s">
        <v>324</v>
      </c>
      <c r="C30" s="108">
        <f>'Office Major'!G241</f>
        <v>60000</v>
      </c>
      <c r="D30" s="108">
        <f>'Office Minor'!G782</f>
        <v>707161000</v>
      </c>
      <c r="E30" s="109">
        <f>C30+D30</f>
        <v>707221000</v>
      </c>
    </row>
    <row r="31" spans="1:5" ht="23.25">
      <c r="A31" s="91">
        <v>2</v>
      </c>
      <c r="B31" s="91" t="s">
        <v>325</v>
      </c>
      <c r="C31" s="108">
        <v>0</v>
      </c>
      <c r="D31" s="108">
        <f>'Office Minor'!G802</f>
        <v>168536334</v>
      </c>
      <c r="E31" s="109">
        <f t="shared" ref="E31:E37" si="3">C31+D31</f>
        <v>168536334</v>
      </c>
    </row>
    <row r="32" spans="1:5" ht="23.25">
      <c r="A32" s="91">
        <v>3</v>
      </c>
      <c r="B32" s="91" t="s">
        <v>326</v>
      </c>
      <c r="C32" s="108">
        <f>'Office Major'!G231</f>
        <v>0</v>
      </c>
      <c r="D32" s="108">
        <f>'Office Minor'!G762</f>
        <v>444163000</v>
      </c>
      <c r="E32" s="109">
        <f t="shared" si="3"/>
        <v>444163000</v>
      </c>
    </row>
    <row r="33" spans="1:5" ht="23.25">
      <c r="A33" s="91">
        <v>4</v>
      </c>
      <c r="B33" s="95" t="s">
        <v>327</v>
      </c>
      <c r="C33" s="163">
        <f>'Office Major'!G244</f>
        <v>160427000</v>
      </c>
      <c r="D33" s="163">
        <f>'Office Minor'!G785</f>
        <v>787376000</v>
      </c>
      <c r="E33" s="109">
        <f t="shared" si="3"/>
        <v>947803000</v>
      </c>
    </row>
    <row r="34" spans="1:5" ht="23.25">
      <c r="A34" s="91">
        <v>5</v>
      </c>
      <c r="B34" s="91" t="s">
        <v>328</v>
      </c>
      <c r="C34" s="108">
        <f>'Office Major'!G239</f>
        <v>17000</v>
      </c>
      <c r="D34" s="163">
        <f>'Office Minor'!G776</f>
        <v>73722110</v>
      </c>
      <c r="E34" s="109">
        <f t="shared" si="3"/>
        <v>73739110</v>
      </c>
    </row>
    <row r="35" spans="1:5" ht="23.25">
      <c r="A35" s="91">
        <v>6</v>
      </c>
      <c r="B35" s="91" t="s">
        <v>329</v>
      </c>
      <c r="C35" s="163">
        <f>'Office Major'!G248</f>
        <v>3326000</v>
      </c>
      <c r="D35" s="163">
        <f>'Office Minor'!G792</f>
        <v>246395000</v>
      </c>
      <c r="E35" s="109">
        <f t="shared" si="3"/>
        <v>249721000</v>
      </c>
    </row>
    <row r="36" spans="1:5" ht="23.25">
      <c r="A36" s="91">
        <v>7</v>
      </c>
      <c r="B36" s="91" t="s">
        <v>330</v>
      </c>
      <c r="C36" s="163">
        <f>'Office Major'!G246</f>
        <v>409541000</v>
      </c>
      <c r="D36" s="108">
        <f>'Office Minor'!G789</f>
        <v>256243000</v>
      </c>
      <c r="E36" s="109">
        <f t="shared" si="3"/>
        <v>665784000</v>
      </c>
    </row>
    <row r="37" spans="1:5" ht="23.25">
      <c r="A37" s="91">
        <v>8</v>
      </c>
      <c r="B37" s="91" t="s">
        <v>331</v>
      </c>
      <c r="C37" s="108">
        <f>'Office Major'!G255</f>
        <v>0</v>
      </c>
      <c r="D37" s="108">
        <f>'Office Minor'!G807</f>
        <v>644768000</v>
      </c>
      <c r="E37" s="109">
        <f t="shared" si="3"/>
        <v>644768000</v>
      </c>
    </row>
    <row r="38" spans="1:5" ht="23.25">
      <c r="A38" s="1046" t="s">
        <v>49</v>
      </c>
      <c r="B38" s="1047"/>
      <c r="C38" s="106">
        <f>SUM(C30:C37)</f>
        <v>573371000</v>
      </c>
      <c r="D38" s="106">
        <f>SUM(D30:D37)</f>
        <v>3328364444</v>
      </c>
      <c r="E38" s="106">
        <f>SUM(E30:E37)</f>
        <v>3901735444</v>
      </c>
    </row>
    <row r="39" spans="1:5" ht="23.25">
      <c r="A39" s="92">
        <v>5</v>
      </c>
      <c r="B39" s="92" t="s">
        <v>332</v>
      </c>
      <c r="C39" s="1027"/>
      <c r="D39" s="1028"/>
      <c r="E39" s="1029"/>
    </row>
    <row r="40" spans="1:5" ht="23.25">
      <c r="A40" s="91">
        <v>1</v>
      </c>
      <c r="B40" s="91" t="s">
        <v>333</v>
      </c>
      <c r="C40" s="108">
        <f>'Office Major'!G245</f>
        <v>63929300</v>
      </c>
      <c r="D40" s="108">
        <f>'Office Minor'!G788</f>
        <v>163999000</v>
      </c>
      <c r="E40" s="109">
        <f>C40+D40</f>
        <v>227928300</v>
      </c>
    </row>
    <row r="41" spans="1:5" ht="23.25">
      <c r="A41" s="91">
        <v>2</v>
      </c>
      <c r="B41" s="91" t="s">
        <v>334</v>
      </c>
      <c r="C41" s="108">
        <f>'Office Major'!G251</f>
        <v>218170000</v>
      </c>
      <c r="D41" s="108">
        <f>'Office Minor'!G797</f>
        <v>591667000</v>
      </c>
      <c r="E41" s="109">
        <f t="shared" ref="E41:E45" si="4">C41+D41</f>
        <v>809837000</v>
      </c>
    </row>
    <row r="42" spans="1:5" ht="23.25">
      <c r="A42" s="91">
        <v>3</v>
      </c>
      <c r="B42" s="91" t="s">
        <v>335</v>
      </c>
      <c r="C42" s="108">
        <v>0</v>
      </c>
      <c r="D42" s="108">
        <f>'Office Minor'!G772</f>
        <v>326255000</v>
      </c>
      <c r="E42" s="109">
        <f t="shared" si="4"/>
        <v>326255000</v>
      </c>
    </row>
    <row r="43" spans="1:5" ht="23.25">
      <c r="A43" s="91">
        <v>4</v>
      </c>
      <c r="B43" s="91" t="s">
        <v>336</v>
      </c>
      <c r="C43" s="108">
        <v>0</v>
      </c>
      <c r="D43" s="108">
        <f>'Office Minor'!G773</f>
        <v>124887060</v>
      </c>
      <c r="E43" s="109">
        <f t="shared" si="4"/>
        <v>124887060</v>
      </c>
    </row>
    <row r="44" spans="1:5" ht="23.25">
      <c r="A44" s="91">
        <v>5</v>
      </c>
      <c r="B44" s="91" t="s">
        <v>337</v>
      </c>
      <c r="C44" s="108">
        <v>0</v>
      </c>
      <c r="D44" s="108">
        <f>'Office Minor'!G784</f>
        <v>145550000</v>
      </c>
      <c r="E44" s="109">
        <f t="shared" si="4"/>
        <v>145550000</v>
      </c>
    </row>
    <row r="45" spans="1:5" ht="23.25">
      <c r="A45" s="91">
        <v>6</v>
      </c>
      <c r="B45" s="91" t="s">
        <v>338</v>
      </c>
      <c r="C45" s="108">
        <v>0</v>
      </c>
      <c r="D45" s="163">
        <f>'Office Minor'!G765</f>
        <v>31870579</v>
      </c>
      <c r="E45" s="109">
        <f t="shared" si="4"/>
        <v>31870579</v>
      </c>
    </row>
    <row r="46" spans="1:5" ht="23.25">
      <c r="A46" s="1046" t="s">
        <v>49</v>
      </c>
      <c r="B46" s="1047"/>
      <c r="C46" s="106">
        <f>SUM(C40:C45)</f>
        <v>282099300</v>
      </c>
      <c r="D46" s="106">
        <f>SUM(D40:D45)</f>
        <v>1384228639</v>
      </c>
      <c r="E46" s="106">
        <f>SUM(E40:E45)</f>
        <v>1666327939</v>
      </c>
    </row>
    <row r="47" spans="1:5" ht="23.25">
      <c r="A47" s="92">
        <v>6</v>
      </c>
      <c r="B47" s="92" t="s">
        <v>339</v>
      </c>
      <c r="C47" s="1027"/>
      <c r="D47" s="1028"/>
      <c r="E47" s="1029"/>
    </row>
    <row r="48" spans="1:5" ht="23.25">
      <c r="A48" s="91">
        <v>1</v>
      </c>
      <c r="B48" s="91" t="s">
        <v>340</v>
      </c>
      <c r="C48" s="108">
        <v>0</v>
      </c>
      <c r="D48" s="163">
        <f>'Office Minor'!G786</f>
        <v>1141326000</v>
      </c>
      <c r="E48" s="109">
        <f>C48+D48</f>
        <v>1141326000</v>
      </c>
    </row>
    <row r="49" spans="1:5" ht="23.25">
      <c r="A49" s="91">
        <v>2</v>
      </c>
      <c r="B49" s="91" t="s">
        <v>341</v>
      </c>
      <c r="C49" s="108">
        <f>'Office Major'!G253</f>
        <v>940894000</v>
      </c>
      <c r="D49" s="108">
        <f>'Office Minor'!G803</f>
        <v>342086984</v>
      </c>
      <c r="E49" s="109">
        <f t="shared" ref="E49:E53" si="5">C49+D49</f>
        <v>1282980984</v>
      </c>
    </row>
    <row r="50" spans="1:5" ht="23.25">
      <c r="A50" s="91">
        <v>3</v>
      </c>
      <c r="B50" s="91" t="s">
        <v>342</v>
      </c>
      <c r="C50" s="108">
        <f>'Office Major'!G233</f>
        <v>621884257</v>
      </c>
      <c r="D50" s="108">
        <f>'Office Minor'!G766</f>
        <v>545090283</v>
      </c>
      <c r="E50" s="109">
        <f t="shared" si="5"/>
        <v>1166974540</v>
      </c>
    </row>
    <row r="51" spans="1:5" ht="23.25">
      <c r="A51" s="91">
        <v>4</v>
      </c>
      <c r="B51" s="91" t="s">
        <v>343</v>
      </c>
      <c r="C51" s="108">
        <f>'Office Major'!G254</f>
        <v>1720385000</v>
      </c>
      <c r="D51" s="108">
        <f>'Office Minor'!G804</f>
        <v>613442466</v>
      </c>
      <c r="E51" s="109">
        <f t="shared" si="5"/>
        <v>2333827466</v>
      </c>
    </row>
    <row r="52" spans="1:5" ht="23.25">
      <c r="A52" s="91">
        <v>5</v>
      </c>
      <c r="B52" s="91" t="s">
        <v>344</v>
      </c>
      <c r="C52" s="108">
        <f>'Office Major'!G243</f>
        <v>12000</v>
      </c>
      <c r="D52" s="108">
        <f>'Office Minor'!G783</f>
        <v>490276000</v>
      </c>
      <c r="E52" s="109">
        <f t="shared" si="5"/>
        <v>490288000</v>
      </c>
    </row>
    <row r="53" spans="1:5" ht="23.25">
      <c r="A53" s="91">
        <v>6</v>
      </c>
      <c r="B53" s="91" t="s">
        <v>345</v>
      </c>
      <c r="C53" s="105">
        <v>0</v>
      </c>
      <c r="D53" s="105">
        <f>'Office Minor'!G763</f>
        <v>321277300</v>
      </c>
      <c r="E53" s="109">
        <f t="shared" si="5"/>
        <v>321277300</v>
      </c>
    </row>
    <row r="54" spans="1:5" ht="23.25">
      <c r="A54" s="1046" t="s">
        <v>49</v>
      </c>
      <c r="B54" s="1047"/>
      <c r="C54" s="106">
        <f>SUM(C48:C53)</f>
        <v>3283175257</v>
      </c>
      <c r="D54" s="106">
        <f>SUM(D48:D53)</f>
        <v>3453499033</v>
      </c>
      <c r="E54" s="106">
        <f>SUM(E48:E53)</f>
        <v>6736674290</v>
      </c>
    </row>
    <row r="55" spans="1:5" ht="23.25">
      <c r="A55" s="92">
        <v>7</v>
      </c>
      <c r="B55" s="92" t="s">
        <v>346</v>
      </c>
      <c r="C55" s="1027"/>
      <c r="D55" s="1028"/>
      <c r="E55" s="1029"/>
    </row>
    <row r="56" spans="1:5" ht="23.25">
      <c r="A56" s="91">
        <v>1</v>
      </c>
      <c r="B56" s="91" t="s">
        <v>347</v>
      </c>
      <c r="C56" s="108">
        <f>'Office Major'!G235</f>
        <v>10294709089</v>
      </c>
      <c r="D56" s="108">
        <f>'Office Minor'!G770</f>
        <v>711369080</v>
      </c>
      <c r="E56" s="109">
        <f>C56+D56</f>
        <v>11006078169</v>
      </c>
    </row>
    <row r="57" spans="1:5" ht="23.25">
      <c r="A57" s="91">
        <v>2</v>
      </c>
      <c r="B57" s="91" t="s">
        <v>348</v>
      </c>
      <c r="C57" s="108">
        <v>0</v>
      </c>
      <c r="D57" s="108">
        <f>'Office Minor'!G768</f>
        <v>266049000</v>
      </c>
      <c r="E57" s="109">
        <f t="shared" ref="E57:E59" si="6">C57+D57</f>
        <v>266049000</v>
      </c>
    </row>
    <row r="58" spans="1:5" ht="23.25">
      <c r="A58" s="91">
        <v>3</v>
      </c>
      <c r="B58" s="91" t="s">
        <v>349</v>
      </c>
      <c r="C58" s="108">
        <f>'Office Major'!G237</f>
        <v>815007580</v>
      </c>
      <c r="D58" s="108">
        <f>'Office Minor'!G775</f>
        <v>144140775</v>
      </c>
      <c r="E58" s="109">
        <f t="shared" si="6"/>
        <v>959148355</v>
      </c>
    </row>
    <row r="59" spans="1:5" ht="23.25">
      <c r="A59" s="91">
        <v>4</v>
      </c>
      <c r="B59" s="91" t="s">
        <v>350</v>
      </c>
      <c r="C59" s="108">
        <f>'Office Major'!G249</f>
        <v>1026992703</v>
      </c>
      <c r="D59" s="108">
        <f>'Office Minor'!G793</f>
        <v>138226097</v>
      </c>
      <c r="E59" s="109">
        <f t="shared" si="6"/>
        <v>1165218800</v>
      </c>
    </row>
    <row r="60" spans="1:5" ht="23.25">
      <c r="A60" s="1046" t="s">
        <v>49</v>
      </c>
      <c r="B60" s="1047"/>
      <c r="C60" s="106">
        <f>SUM(C56:C59)</f>
        <v>12136709372</v>
      </c>
      <c r="D60" s="106">
        <f>SUM(D56:D59)</f>
        <v>1259784952</v>
      </c>
      <c r="E60" s="106">
        <f>SUM(E56:E59)</f>
        <v>13396494324</v>
      </c>
    </row>
    <row r="61" spans="1:5" ht="23.25">
      <c r="A61" s="92">
        <v>8</v>
      </c>
      <c r="B61" s="92" t="s">
        <v>351</v>
      </c>
      <c r="C61" s="1033"/>
      <c r="D61" s="1034"/>
      <c r="E61" s="1035"/>
    </row>
    <row r="62" spans="1:5" ht="23.25">
      <c r="A62" s="91">
        <v>1</v>
      </c>
      <c r="B62" s="91" t="s">
        <v>352</v>
      </c>
      <c r="C62" s="105">
        <v>0</v>
      </c>
      <c r="D62" s="105">
        <f>'Office Minor'!G795</f>
        <v>1267913000</v>
      </c>
      <c r="E62" s="109">
        <f>C62+D62</f>
        <v>1267913000</v>
      </c>
    </row>
    <row r="63" spans="1:5" ht="23.25">
      <c r="A63" s="91">
        <v>2</v>
      </c>
      <c r="B63" s="91" t="s">
        <v>353</v>
      </c>
      <c r="C63" s="105">
        <f>'Office Major'!G250</f>
        <v>4142305821</v>
      </c>
      <c r="D63" s="105">
        <f>'Office Minor'!G796</f>
        <v>260115000</v>
      </c>
      <c r="E63" s="109">
        <f t="shared" ref="E63:E64" si="7">C63+D63</f>
        <v>4402420821</v>
      </c>
    </row>
    <row r="64" spans="1:5" ht="23.25">
      <c r="A64" s="91">
        <v>3</v>
      </c>
      <c r="B64" s="91" t="s">
        <v>354</v>
      </c>
      <c r="C64" s="105">
        <f>'Office Major'!G229</f>
        <v>18000</v>
      </c>
      <c r="D64" s="105">
        <f>'Office Minor'!G760</f>
        <v>213288000</v>
      </c>
      <c r="E64" s="109">
        <f t="shared" si="7"/>
        <v>213306000</v>
      </c>
    </row>
    <row r="65" spans="1:5" ht="23.25">
      <c r="A65" s="1046" t="s">
        <v>49</v>
      </c>
      <c r="B65" s="1047"/>
      <c r="C65" s="106">
        <f>SUM(C62:C64)</f>
        <v>4142323821</v>
      </c>
      <c r="D65" s="106">
        <f>SUM(D62:D64)</f>
        <v>1741316000</v>
      </c>
      <c r="E65" s="106">
        <f>SUM(E62:E64)</f>
        <v>5883639821</v>
      </c>
    </row>
    <row r="66" spans="1:5" ht="23.25">
      <c r="A66" s="92">
        <v>9</v>
      </c>
      <c r="B66" s="92" t="s">
        <v>355</v>
      </c>
      <c r="C66" s="1027"/>
      <c r="D66" s="1028"/>
      <c r="E66" s="1029"/>
    </row>
    <row r="67" spans="1:5" ht="23.25">
      <c r="A67" s="91">
        <v>1</v>
      </c>
      <c r="B67" s="91" t="s">
        <v>356</v>
      </c>
      <c r="C67" s="108">
        <f>'Office Major'!G256</f>
        <v>1750034787</v>
      </c>
      <c r="D67" s="108">
        <f>'Office Minor'!G808</f>
        <v>310604973</v>
      </c>
      <c r="E67" s="109">
        <f>C67+D67</f>
        <v>2060639760</v>
      </c>
    </row>
    <row r="68" spans="1:5" ht="23.25">
      <c r="A68" s="91">
        <v>2</v>
      </c>
      <c r="B68" s="91" t="s">
        <v>357</v>
      </c>
      <c r="C68" s="108">
        <v>0</v>
      </c>
      <c r="D68" s="108">
        <f>'Office Minor'!G794</f>
        <v>92439000</v>
      </c>
      <c r="E68" s="109">
        <f t="shared" ref="E68:E72" si="8">C68+D68</f>
        <v>92439000</v>
      </c>
    </row>
    <row r="69" spans="1:5" ht="23.25">
      <c r="A69" s="91">
        <v>3</v>
      </c>
      <c r="B69" s="91" t="s">
        <v>358</v>
      </c>
      <c r="C69" s="108">
        <v>0</v>
      </c>
      <c r="D69" s="108">
        <f>'Office Minor'!G798</f>
        <v>142818120</v>
      </c>
      <c r="E69" s="109">
        <f t="shared" si="8"/>
        <v>142818120</v>
      </c>
    </row>
    <row r="70" spans="1:5" ht="23.25">
      <c r="A70" s="91">
        <v>4</v>
      </c>
      <c r="B70" s="91" t="s">
        <v>359</v>
      </c>
      <c r="C70" s="108">
        <v>0</v>
      </c>
      <c r="D70" s="108">
        <f>'Office Minor'!G805</f>
        <v>53769170</v>
      </c>
      <c r="E70" s="109">
        <f t="shared" si="8"/>
        <v>53769170</v>
      </c>
    </row>
    <row r="71" spans="1:5" ht="23.25">
      <c r="A71" s="91">
        <v>5</v>
      </c>
      <c r="B71" s="91" t="s">
        <v>360</v>
      </c>
      <c r="C71" s="108">
        <f>'Office Major'!G232</f>
        <v>103379000</v>
      </c>
      <c r="D71" s="108">
        <f>'Office Minor'!G764</f>
        <v>256395000</v>
      </c>
      <c r="E71" s="109">
        <f t="shared" si="8"/>
        <v>359774000</v>
      </c>
    </row>
    <row r="72" spans="1:5" ht="23.25">
      <c r="A72" s="91">
        <v>6</v>
      </c>
      <c r="B72" s="91" t="s">
        <v>361</v>
      </c>
      <c r="C72" s="108">
        <f>'Office Major'!G238</f>
        <v>0</v>
      </c>
      <c r="D72" s="108">
        <f>'Office Minor'!G778</f>
        <v>157485628</v>
      </c>
      <c r="E72" s="109">
        <f t="shared" si="8"/>
        <v>157485628</v>
      </c>
    </row>
    <row r="73" spans="1:5" ht="23.25">
      <c r="A73" s="1046" t="s">
        <v>49</v>
      </c>
      <c r="B73" s="1047"/>
      <c r="C73" s="106">
        <f>SUM(C67:C72)</f>
        <v>1853413787</v>
      </c>
      <c r="D73" s="106">
        <f>SUM(D67:D72)</f>
        <v>1013511891</v>
      </c>
      <c r="E73" s="106">
        <f>SUM(E67:E72)</f>
        <v>2866925678</v>
      </c>
    </row>
    <row r="74" spans="1:5" ht="22.5">
      <c r="A74" s="1024"/>
      <c r="B74" s="1025"/>
      <c r="C74" s="1025"/>
      <c r="D74" s="1025"/>
      <c r="E74" s="1026"/>
    </row>
    <row r="75" spans="1:5" ht="22.5">
      <c r="A75" s="1052" t="s">
        <v>362</v>
      </c>
      <c r="B75" s="1053"/>
      <c r="C75" s="110">
        <f>C14+C21+C28+C38+C46+C54+C60+C65+C73</f>
        <v>24366323488</v>
      </c>
      <c r="D75" s="110">
        <f>D14+D21+D28+D38+D46+D54+D60+D65+D73</f>
        <v>16849109697</v>
      </c>
      <c r="E75" s="110">
        <f>E14+E21+E28+E38+E46+E54+E60+E65+E73</f>
        <v>41215433185</v>
      </c>
    </row>
    <row r="76" spans="1:5" ht="23.25">
      <c r="A76" s="111"/>
      <c r="B76" s="111"/>
      <c r="C76" s="111"/>
      <c r="D76" s="111"/>
      <c r="E76" s="111"/>
    </row>
  </sheetData>
  <mergeCells count="27">
    <mergeCell ref="A75:B75"/>
    <mergeCell ref="A1:E1"/>
    <mergeCell ref="A2:E2"/>
    <mergeCell ref="A60:B60"/>
    <mergeCell ref="C61:E61"/>
    <mergeCell ref="A65:B65"/>
    <mergeCell ref="C66:E66"/>
    <mergeCell ref="A73:B73"/>
    <mergeCell ref="A74:E74"/>
    <mergeCell ref="A38:B38"/>
    <mergeCell ref="C39:E39"/>
    <mergeCell ref="A46:B46"/>
    <mergeCell ref="C47:E47"/>
    <mergeCell ref="A54:B54"/>
    <mergeCell ref="C55:E55"/>
    <mergeCell ref="A28:B28"/>
    <mergeCell ref="A3:E3"/>
    <mergeCell ref="A5:A6"/>
    <mergeCell ref="B5:B6"/>
    <mergeCell ref="C5:C6"/>
    <mergeCell ref="D5:D6"/>
    <mergeCell ref="E5:E6"/>
    <mergeCell ref="C7:E7"/>
    <mergeCell ref="A14:B14"/>
    <mergeCell ref="C15:E15"/>
    <mergeCell ref="A21:B21"/>
    <mergeCell ref="C22:E22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9"/>
  <sheetViews>
    <sheetView topLeftCell="A31" zoomScaleSheetLayoutView="100" workbookViewId="0">
      <selection activeCell="J59" sqref="J59"/>
    </sheetView>
  </sheetViews>
  <sheetFormatPr defaultRowHeight="15"/>
  <cols>
    <col min="1" max="1" width="7.5703125" style="26" customWidth="1"/>
    <col min="2" max="2" width="27" style="26" bestFit="1" customWidth="1"/>
    <col min="3" max="3" width="10" style="26" customWidth="1"/>
    <col min="4" max="4" width="13.28515625" style="26" customWidth="1"/>
    <col min="5" max="5" width="12.85546875" style="26" customWidth="1"/>
    <col min="6" max="6" width="15.5703125" style="26" customWidth="1"/>
    <col min="7" max="7" width="14.42578125" style="26" customWidth="1"/>
    <col min="8" max="8" width="14.5703125" style="26" customWidth="1"/>
    <col min="9" max="16384" width="9.140625" style="26"/>
  </cols>
  <sheetData>
    <row r="1" spans="1:8" ht="34.5">
      <c r="A1" s="831" t="s">
        <v>0</v>
      </c>
      <c r="B1" s="831"/>
      <c r="C1" s="831"/>
      <c r="D1" s="831"/>
      <c r="E1" s="831"/>
      <c r="F1" s="831"/>
      <c r="G1" s="831"/>
      <c r="H1" s="831"/>
    </row>
    <row r="2" spans="1:8" ht="27">
      <c r="A2" s="832" t="s">
        <v>50</v>
      </c>
      <c r="B2" s="832"/>
      <c r="C2" s="832"/>
      <c r="D2" s="832"/>
      <c r="E2" s="832"/>
      <c r="F2" s="832"/>
      <c r="G2" s="832"/>
      <c r="H2" s="832"/>
    </row>
    <row r="3" spans="1:8" ht="25.5">
      <c r="A3" s="833" t="s">
        <v>431</v>
      </c>
      <c r="B3" s="833"/>
      <c r="C3" s="833"/>
      <c r="D3" s="833"/>
      <c r="E3" s="833"/>
      <c r="F3" s="833"/>
      <c r="G3" s="833"/>
      <c r="H3" s="833"/>
    </row>
    <row r="4" spans="1:8" ht="25.5">
      <c r="A4" s="830"/>
      <c r="B4" s="830"/>
      <c r="C4" s="830"/>
      <c r="D4" s="830"/>
      <c r="E4" s="830"/>
      <c r="F4" s="830"/>
      <c r="G4" s="830"/>
      <c r="H4" s="830"/>
    </row>
    <row r="5" spans="1:8" ht="16.5">
      <c r="A5" s="834" t="s">
        <v>2</v>
      </c>
      <c r="B5" s="836" t="s">
        <v>3</v>
      </c>
      <c r="C5" s="275" t="s">
        <v>4</v>
      </c>
      <c r="D5" s="275" t="s">
        <v>5</v>
      </c>
      <c r="E5" s="275" t="s">
        <v>6</v>
      </c>
      <c r="F5" s="275" t="s">
        <v>7</v>
      </c>
      <c r="G5" s="275" t="s">
        <v>8</v>
      </c>
      <c r="H5" s="275" t="s">
        <v>9</v>
      </c>
    </row>
    <row r="6" spans="1:8" ht="15.75">
      <c r="A6" s="835"/>
      <c r="B6" s="837"/>
      <c r="C6" s="276" t="s">
        <v>10</v>
      </c>
      <c r="D6" s="276" t="s">
        <v>51</v>
      </c>
      <c r="E6" s="276" t="s">
        <v>427</v>
      </c>
      <c r="F6" s="276" t="s">
        <v>425</v>
      </c>
      <c r="G6" s="276" t="s">
        <v>424</v>
      </c>
      <c r="H6" s="276" t="s">
        <v>12</v>
      </c>
    </row>
    <row r="7" spans="1:8" s="486" customFormat="1" ht="17.100000000000001" customHeight="1">
      <c r="A7" s="747">
        <v>1</v>
      </c>
      <c r="B7" s="753" t="s">
        <v>22</v>
      </c>
      <c r="C7" s="169">
        <f>'Minor Minerals'!C11</f>
        <v>116</v>
      </c>
      <c r="D7" s="170">
        <f>'Minor Minerals'!D11</f>
        <v>5362.75</v>
      </c>
      <c r="E7" s="170">
        <f>'Minor Minerals'!E11/100000</f>
        <v>34.372880000000002</v>
      </c>
      <c r="F7" s="170">
        <f>'Minor Minerals'!F11/10000000</f>
        <v>240.61016000000001</v>
      </c>
      <c r="G7" s="170">
        <f>'Minor Minerals'!G11/100000</f>
        <v>2223.3280800000002</v>
      </c>
      <c r="H7" s="169">
        <f>'Minor Minerals'!H11</f>
        <v>700</v>
      </c>
    </row>
    <row r="8" spans="1:8" s="486" customFormat="1" ht="17.100000000000001" customHeight="1">
      <c r="A8" s="747">
        <v>2</v>
      </c>
      <c r="B8" s="753" t="s">
        <v>23</v>
      </c>
      <c r="C8" s="169">
        <f>'Minor Minerals'!C18</f>
        <v>2</v>
      </c>
      <c r="D8" s="170">
        <f>'Minor Minerals'!D18</f>
        <v>69.849999999999994</v>
      </c>
      <c r="E8" s="170">
        <f>'Minor Minerals'!E18/100000</f>
        <v>2.6241399999999998E-2</v>
      </c>
      <c r="F8" s="170">
        <f>'Minor Minerals'!F18/10000000</f>
        <v>0.32325429999999999</v>
      </c>
      <c r="G8" s="170">
        <f>'Minor Minerals'!G18/100000</f>
        <v>1.63</v>
      </c>
      <c r="H8" s="169">
        <f>'Minor Minerals'!H18</f>
        <v>15</v>
      </c>
    </row>
    <row r="9" spans="1:8" s="486" customFormat="1" ht="17.100000000000001" customHeight="1">
      <c r="A9" s="747">
        <v>3</v>
      </c>
      <c r="B9" s="753" t="s">
        <v>52</v>
      </c>
      <c r="C9" s="771">
        <f>'Minor Minerals'!C25</f>
        <v>28</v>
      </c>
      <c r="D9" s="772">
        <f>'Minor Minerals'!D25</f>
        <v>53.31</v>
      </c>
      <c r="E9" s="772">
        <f>'Minor Minerals'!E25/100000</f>
        <v>1.4096200000000001</v>
      </c>
      <c r="F9" s="772">
        <f>'Minor Minerals'!F25/10000000</f>
        <v>6.4854250000000002</v>
      </c>
      <c r="G9" s="772">
        <f>'Minor Minerals'!G25/100000</f>
        <v>179.8</v>
      </c>
      <c r="H9" s="771">
        <f>'Minor Minerals'!H25</f>
        <v>162</v>
      </c>
    </row>
    <row r="10" spans="1:8" s="486" customFormat="1" ht="17.100000000000001" customHeight="1">
      <c r="A10" s="747">
        <v>4</v>
      </c>
      <c r="B10" s="753" t="s">
        <v>53</v>
      </c>
      <c r="C10" s="771">
        <f>'Minor Minerals'!C54</f>
        <v>10</v>
      </c>
      <c r="D10" s="772">
        <f>'Minor Minerals'!D54</f>
        <v>936.05</v>
      </c>
      <c r="E10" s="772">
        <f>'Minor Minerals'!E54/100000</f>
        <v>155.870848</v>
      </c>
      <c r="F10" s="772">
        <f>'Minor Minerals'!F54/10000000</f>
        <v>1069.7774715</v>
      </c>
      <c r="G10" s="772">
        <f>'Minor Minerals'!G54/100000</f>
        <v>4194.7767299999996</v>
      </c>
      <c r="H10" s="771">
        <f>'Minor Minerals'!H54</f>
        <v>11530</v>
      </c>
    </row>
    <row r="11" spans="1:8" s="486" customFormat="1" ht="17.100000000000001" customHeight="1">
      <c r="A11" s="747">
        <v>5</v>
      </c>
      <c r="B11" s="753" t="s">
        <v>24</v>
      </c>
      <c r="C11" s="771">
        <f>'Minor Minerals'!C69</f>
        <v>39</v>
      </c>
      <c r="D11" s="772">
        <f>'Minor Minerals'!D69</f>
        <v>774.42549999999994</v>
      </c>
      <c r="E11" s="772">
        <f>'Minor Minerals'!E69/100000</f>
        <v>0.93442999999999998</v>
      </c>
      <c r="F11" s="772">
        <f>'Minor Minerals'!F69/10000000</f>
        <v>5.8562839999999996</v>
      </c>
      <c r="G11" s="772">
        <f>'Minor Minerals'!G69/100000</f>
        <v>111.07625</v>
      </c>
      <c r="H11" s="771">
        <f>'Minor Minerals'!H69</f>
        <v>234</v>
      </c>
    </row>
    <row r="12" spans="1:8" s="486" customFormat="1" ht="17.100000000000001" customHeight="1">
      <c r="A12" s="747">
        <v>6</v>
      </c>
      <c r="B12" s="753" t="s">
        <v>25</v>
      </c>
      <c r="C12" s="771">
        <f>'Minor Minerals'!C88</f>
        <v>265</v>
      </c>
      <c r="D12" s="772">
        <f>'Minor Minerals'!D88</f>
        <v>4060.1045999999997</v>
      </c>
      <c r="E12" s="772">
        <f>'Minor Minerals'!E88/100000</f>
        <v>28.551977000000001</v>
      </c>
      <c r="F12" s="772">
        <f>'Minor Minerals'!F88/10000000</f>
        <v>110.676576</v>
      </c>
      <c r="G12" s="772">
        <f>'Minor Minerals'!G88/100000</f>
        <v>1350.1635100000001</v>
      </c>
      <c r="H12" s="771">
        <f>'Minor Minerals'!H88</f>
        <v>2932</v>
      </c>
    </row>
    <row r="13" spans="1:8" s="486" customFormat="1" ht="17.100000000000001" customHeight="1">
      <c r="A13" s="747">
        <v>7</v>
      </c>
      <c r="B13" s="753" t="s">
        <v>54</v>
      </c>
      <c r="C13" s="771">
        <f>'Minor Minerals'!C95</f>
        <v>2</v>
      </c>
      <c r="D13" s="772">
        <f>'Minor Minerals'!D95</f>
        <v>1.71</v>
      </c>
      <c r="E13" s="773">
        <f>'Minor Minerals'!E95/100000</f>
        <v>4.9399999999999999E-3</v>
      </c>
      <c r="F13" s="773">
        <f>'Minor Minerals'!F95/10000000</f>
        <v>1.729E-2</v>
      </c>
      <c r="G13" s="773">
        <f>'Minor Minerals'!G95/100000</f>
        <v>0.49</v>
      </c>
      <c r="H13" s="771">
        <f>'Minor Minerals'!H95</f>
        <v>0</v>
      </c>
    </row>
    <row r="14" spans="1:8" s="486" customFormat="1" ht="17.100000000000001" customHeight="1">
      <c r="A14" s="747">
        <v>8</v>
      </c>
      <c r="B14" s="753" t="s">
        <v>55</v>
      </c>
      <c r="C14" s="771">
        <f>'Minor Minerals'!C102</f>
        <v>33</v>
      </c>
      <c r="D14" s="772">
        <f>'Minor Minerals'!D102</f>
        <v>33.550000000000004</v>
      </c>
      <c r="E14" s="772">
        <f>'Minor Minerals'!E102/100000</f>
        <v>0.85675919999999994</v>
      </c>
      <c r="F14" s="772">
        <f>'Minor Minerals'!F102/10000000</f>
        <v>2.1418981000000001</v>
      </c>
      <c r="G14" s="772">
        <f>'Minor Minerals'!G102/100000</f>
        <v>57.453600000000002</v>
      </c>
      <c r="H14" s="771">
        <f>'Minor Minerals'!H102</f>
        <v>41</v>
      </c>
    </row>
    <row r="15" spans="1:8" s="486" customFormat="1" ht="17.100000000000001" customHeight="1">
      <c r="A15" s="747">
        <v>9</v>
      </c>
      <c r="B15" s="753" t="s">
        <v>26</v>
      </c>
      <c r="C15" s="771">
        <f>'Minor Minerals'!C116</f>
        <v>15</v>
      </c>
      <c r="D15" s="772">
        <f>'Minor Minerals'!D116</f>
        <v>1163.0742</v>
      </c>
      <c r="E15" s="772">
        <f>'Minor Minerals'!E116/100000</f>
        <v>4.7556528</v>
      </c>
      <c r="F15" s="772">
        <f>'Minor Minerals'!F116/10000000</f>
        <v>19.524190399999998</v>
      </c>
      <c r="G15" s="772">
        <f>'Minor Minerals'!G116/100000</f>
        <v>387.51440000000002</v>
      </c>
      <c r="H15" s="771">
        <f>'Minor Minerals'!H116</f>
        <v>1469</v>
      </c>
    </row>
    <row r="16" spans="1:8" s="486" customFormat="1" ht="17.100000000000001" customHeight="1">
      <c r="A16" s="747">
        <v>10</v>
      </c>
      <c r="B16" s="753" t="s">
        <v>40</v>
      </c>
      <c r="C16" s="771">
        <f>'Minor Minerals'!C135</f>
        <v>1332</v>
      </c>
      <c r="D16" s="772">
        <f>'Minor Minerals'!D135</f>
        <v>6791.2686000000012</v>
      </c>
      <c r="E16" s="772">
        <f>'Minor Minerals'!E135/100000</f>
        <v>56.112166600000002</v>
      </c>
      <c r="F16" s="772">
        <f>'Minor Minerals'!F135/10000000</f>
        <v>181.01162147400001</v>
      </c>
      <c r="G16" s="772">
        <f>'Minor Minerals'!G135/100000</f>
        <v>2153.2350299999998</v>
      </c>
      <c r="H16" s="771">
        <f>'Minor Minerals'!H135</f>
        <v>5730</v>
      </c>
    </row>
    <row r="17" spans="1:8" s="486" customFormat="1" ht="17.100000000000001" customHeight="1">
      <c r="A17" s="747">
        <v>11</v>
      </c>
      <c r="B17" s="753" t="s">
        <v>27</v>
      </c>
      <c r="C17" s="771">
        <f>'Minor Minerals'!C142</f>
        <v>3</v>
      </c>
      <c r="D17" s="772">
        <f>'Minor Minerals'!D142</f>
        <v>59.987299999999998</v>
      </c>
      <c r="E17" s="772">
        <f>'Minor Minerals'!E142</f>
        <v>0</v>
      </c>
      <c r="F17" s="772">
        <f>'Minor Minerals'!F142</f>
        <v>0</v>
      </c>
      <c r="G17" s="772">
        <f>'Minor Minerals'!G142/100000</f>
        <v>0</v>
      </c>
      <c r="H17" s="771">
        <f>'Minor Minerals'!H142</f>
        <v>0</v>
      </c>
    </row>
    <row r="18" spans="1:8" s="486" customFormat="1" ht="17.100000000000001" customHeight="1">
      <c r="A18" s="747">
        <v>12</v>
      </c>
      <c r="B18" s="753" t="s">
        <v>56</v>
      </c>
      <c r="C18" s="771">
        <f>'Minor Minerals'!C153</f>
        <v>20</v>
      </c>
      <c r="D18" s="772">
        <f>'Minor Minerals'!D153</f>
        <v>206.20999999999998</v>
      </c>
      <c r="E18" s="772">
        <f>'Minor Minerals'!E153/100000</f>
        <v>0.19364999999999999</v>
      </c>
      <c r="F18" s="772">
        <f>'Minor Minerals'!F153/10000000</f>
        <v>0.82413749999999997</v>
      </c>
      <c r="G18" s="772">
        <f>'Minor Minerals'!G153/100000</f>
        <v>23.21968</v>
      </c>
      <c r="H18" s="771">
        <f>'Minor Minerals'!H153</f>
        <v>63</v>
      </c>
    </row>
    <row r="19" spans="1:8" s="486" customFormat="1" ht="17.100000000000001" customHeight="1">
      <c r="A19" s="747">
        <v>13</v>
      </c>
      <c r="B19" s="753" t="s">
        <v>31</v>
      </c>
      <c r="C19" s="771">
        <f>'Minor Minerals'!C161</f>
        <v>1</v>
      </c>
      <c r="D19" s="771">
        <f>'Minor Minerals'!D161</f>
        <v>24.5</v>
      </c>
      <c r="E19" s="774">
        <f>'Minor Minerals'!E161/100000</f>
        <v>3.5000000000000001E-3</v>
      </c>
      <c r="F19" s="774">
        <f>'Minor Minerals'!F161/10000000</f>
        <v>3.5000000000000001E-3</v>
      </c>
      <c r="G19" s="774">
        <f>'Minor Minerals'!G161/100000</f>
        <v>0.245</v>
      </c>
      <c r="H19" s="771">
        <f>'Minor Minerals'!H161</f>
        <v>5</v>
      </c>
    </row>
    <row r="20" spans="1:8" s="486" customFormat="1" ht="17.100000000000001" customHeight="1">
      <c r="A20" s="747">
        <v>14</v>
      </c>
      <c r="B20" s="753" t="s">
        <v>57</v>
      </c>
      <c r="C20" s="771">
        <f>'Minor Minerals'!C187</f>
        <v>962</v>
      </c>
      <c r="D20" s="772">
        <f>'Minor Minerals'!D187</f>
        <v>2327.0259999999998</v>
      </c>
      <c r="E20" s="772">
        <f>'Minor Minerals'!E187/100000</f>
        <v>38.428463299999997</v>
      </c>
      <c r="F20" s="772">
        <f>'Minor Minerals'!F187/10000000</f>
        <v>1061.7944511000001</v>
      </c>
      <c r="G20" s="772">
        <f>'Minor Minerals'!G187/100000</f>
        <v>8149.5965699999997</v>
      </c>
      <c r="H20" s="771">
        <f>'Minor Minerals'!H187</f>
        <v>7447</v>
      </c>
    </row>
    <row r="21" spans="1:8" s="486" customFormat="1" ht="17.100000000000001" customHeight="1">
      <c r="A21" s="747">
        <v>15</v>
      </c>
      <c r="B21" s="753" t="s">
        <v>30</v>
      </c>
      <c r="C21" s="771">
        <f>'Minor Minerals'!C199</f>
        <v>63</v>
      </c>
      <c r="D21" s="772">
        <f>'Minor Minerals'!D199</f>
        <v>12782.437000000002</v>
      </c>
      <c r="E21" s="772">
        <f>'Minor Minerals'!E199/100000</f>
        <v>18.1683442</v>
      </c>
      <c r="F21" s="772">
        <f>'Minor Minerals'!F199/10000000</f>
        <v>97.931423150000001</v>
      </c>
      <c r="G21" s="772">
        <f>'Minor Minerals'!G199/100000</f>
        <v>3126.6211400000002</v>
      </c>
      <c r="H21" s="771">
        <f>'Minor Minerals'!H199</f>
        <v>2485</v>
      </c>
    </row>
    <row r="22" spans="1:8" s="486" customFormat="1" ht="17.100000000000001" customHeight="1">
      <c r="A22" s="747">
        <v>16</v>
      </c>
      <c r="B22" s="753" t="s">
        <v>393</v>
      </c>
      <c r="C22" s="771">
        <f>'Minor Minerals'!C206</f>
        <v>2</v>
      </c>
      <c r="D22" s="772">
        <f>'Minor Minerals'!D206</f>
        <v>8</v>
      </c>
      <c r="E22" s="772">
        <f>'Minor Minerals'!E206/100000</f>
        <v>1.325E-2</v>
      </c>
      <c r="F22" s="772">
        <f>'Minor Minerals'!F206/10000000</f>
        <v>3.5775000000000001E-2</v>
      </c>
      <c r="G22" s="772">
        <f>'Minor Minerals'!G206/100000</f>
        <v>0.7</v>
      </c>
      <c r="H22" s="771">
        <f>'Minor Minerals'!H206</f>
        <v>30</v>
      </c>
    </row>
    <row r="23" spans="1:8" s="486" customFormat="1" ht="17.100000000000001" customHeight="1">
      <c r="A23" s="747">
        <v>17</v>
      </c>
      <c r="B23" s="753" t="s">
        <v>58</v>
      </c>
      <c r="C23" s="771">
        <f>'Minor Minerals'!C251</f>
        <v>108</v>
      </c>
      <c r="D23" s="772">
        <f>'Minor Minerals'!D251</f>
        <v>98074.484400000001</v>
      </c>
      <c r="E23" s="772">
        <f>'Minor Minerals'!E251/100000</f>
        <v>568.40620000000001</v>
      </c>
      <c r="F23" s="772">
        <f>'Minor Minerals'!F251/10000000</f>
        <v>974.78125499999999</v>
      </c>
      <c r="G23" s="772">
        <f>'Minor Minerals'!G251/100000</f>
        <v>23594.220799999999</v>
      </c>
      <c r="H23" s="771">
        <f>'Minor Minerals'!H251</f>
        <v>21600</v>
      </c>
    </row>
    <row r="24" spans="1:8" s="486" customFormat="1" ht="17.100000000000001" customHeight="1">
      <c r="A24" s="747">
        <v>18</v>
      </c>
      <c r="B24" s="753" t="s">
        <v>59</v>
      </c>
      <c r="C24" s="771">
        <f>'Minor Minerals'!C276</f>
        <v>438</v>
      </c>
      <c r="D24" s="772">
        <f>'Minor Minerals'!D276</f>
        <v>8368.9886999999999</v>
      </c>
      <c r="E24" s="772">
        <f>'Minor Minerals'!E276/100000</f>
        <v>85.848621099999988</v>
      </c>
      <c r="F24" s="772">
        <f>'Minor Minerals'!F276/10000000</f>
        <v>170.66144765000001</v>
      </c>
      <c r="G24" s="772">
        <f>'Minor Minerals'!G276/100000</f>
        <v>11046.052799999999</v>
      </c>
      <c r="H24" s="771">
        <f>'Minor Minerals'!H276</f>
        <v>7434</v>
      </c>
    </row>
    <row r="25" spans="1:8" s="486" customFormat="1" ht="17.100000000000001" customHeight="1">
      <c r="A25" s="747">
        <v>19</v>
      </c>
      <c r="B25" s="753" t="s">
        <v>60</v>
      </c>
      <c r="C25" s="771">
        <f>'Minor Minerals'!C287</f>
        <v>466</v>
      </c>
      <c r="D25" s="772">
        <f>'Minor Minerals'!D287</f>
        <v>2056.5</v>
      </c>
      <c r="E25" s="772">
        <f>'Minor Minerals'!E287/100000</f>
        <v>39.259511600000003</v>
      </c>
      <c r="F25" s="772">
        <f>'Minor Minerals'!F287/10000000</f>
        <v>458.2362632</v>
      </c>
      <c r="G25" s="772">
        <f>'Minor Minerals'!G287/100000</f>
        <v>6544.0918099999999</v>
      </c>
      <c r="H25" s="771">
        <f>'Minor Minerals'!H287</f>
        <v>5311</v>
      </c>
    </row>
    <row r="26" spans="1:8" s="486" customFormat="1" ht="17.100000000000001" customHeight="1">
      <c r="A26" s="747">
        <v>20</v>
      </c>
      <c r="B26" s="753" t="s">
        <v>61</v>
      </c>
      <c r="C26" s="771">
        <f>'Minor Minerals'!C320</f>
        <v>1772</v>
      </c>
      <c r="D26" s="772">
        <f>'Minor Minerals'!D320</f>
        <v>3015.4920000000002</v>
      </c>
      <c r="E26" s="772">
        <f>'Minor Minerals'!E320/100000</f>
        <v>135.2375883</v>
      </c>
      <c r="F26" s="772">
        <f>'Minor Minerals'!F320/10000000</f>
        <v>1776.2476655999999</v>
      </c>
      <c r="G26" s="772">
        <f>'Minor Minerals'!G320/100000</f>
        <v>28054.713530000001</v>
      </c>
      <c r="H26" s="771">
        <f>'Minor Minerals'!H320</f>
        <v>17469</v>
      </c>
    </row>
    <row r="27" spans="1:8" s="486" customFormat="1" ht="17.100000000000001" customHeight="1">
      <c r="A27" s="747">
        <v>21</v>
      </c>
      <c r="B27" s="753" t="s">
        <v>62</v>
      </c>
      <c r="C27" s="771">
        <f>'Minor Minerals'!C371</f>
        <v>5576</v>
      </c>
      <c r="D27" s="772">
        <f>'Minor Minerals'!D371</f>
        <v>6181.0527000000002</v>
      </c>
      <c r="E27" s="772">
        <f>'Minor Minerals'!E371/100000</f>
        <v>929.83507660999999</v>
      </c>
      <c r="F27" s="772">
        <f>'Minor Minerals'!F371/10000000</f>
        <v>1501.5047786949999</v>
      </c>
      <c r="G27" s="772">
        <f>'Minor Minerals'!G371/100000</f>
        <v>28533.158479999998</v>
      </c>
      <c r="H27" s="771">
        <f>'Minor Minerals'!H371</f>
        <v>52308</v>
      </c>
    </row>
    <row r="28" spans="1:8" s="486" customFormat="1" ht="17.100000000000001" customHeight="1">
      <c r="A28" s="747">
        <v>22</v>
      </c>
      <c r="B28" s="753" t="s">
        <v>36</v>
      </c>
      <c r="C28" s="771">
        <f>'Minor Minerals'!C380</f>
        <v>15</v>
      </c>
      <c r="D28" s="772">
        <f>'Minor Minerals'!D380</f>
        <v>208.10999999999999</v>
      </c>
      <c r="E28" s="772">
        <f>'Minor Minerals'!E380/100000</f>
        <v>3.124E-2</v>
      </c>
      <c r="F28" s="772">
        <f>'Minor Minerals'!F380/10000000</f>
        <v>0.41764000000000001</v>
      </c>
      <c r="G28" s="772">
        <f>'Minor Minerals'!G380/100000</f>
        <v>1.50051</v>
      </c>
      <c r="H28" s="771">
        <f>'Minor Minerals'!H380</f>
        <v>22</v>
      </c>
    </row>
    <row r="29" spans="1:8" s="486" customFormat="1" ht="17.100000000000001" customHeight="1">
      <c r="A29" s="747">
        <v>23</v>
      </c>
      <c r="B29" s="753" t="s">
        <v>63</v>
      </c>
      <c r="C29" s="771">
        <f>'Minor Minerals'!C387</f>
        <v>6</v>
      </c>
      <c r="D29" s="772">
        <f>'Minor Minerals'!D387</f>
        <v>989.5</v>
      </c>
      <c r="E29" s="772">
        <f>'Minor Minerals'!E387/100000</f>
        <v>9.2999999999999992E-3</v>
      </c>
      <c r="F29" s="772">
        <f>'Minor Minerals'!F387/10000000</f>
        <v>2.7150000000000001E-2</v>
      </c>
      <c r="G29" s="772">
        <f>'Minor Minerals'!G387/100000</f>
        <v>0.91500000000000004</v>
      </c>
      <c r="H29" s="771">
        <f>'Minor Minerals'!H387</f>
        <v>27</v>
      </c>
    </row>
    <row r="30" spans="1:8" s="486" customFormat="1" ht="17.100000000000001" customHeight="1">
      <c r="A30" s="747">
        <v>24</v>
      </c>
      <c r="B30" s="753" t="s">
        <v>64</v>
      </c>
      <c r="C30" s="771">
        <f>'Minor Minerals'!C405</f>
        <v>7</v>
      </c>
      <c r="D30" s="772">
        <f>'Minor Minerals'!D405</f>
        <v>7</v>
      </c>
      <c r="E30" s="772">
        <f>'Minor Minerals'!E405/100000</f>
        <v>66.968429999999998</v>
      </c>
      <c r="F30" s="772">
        <f>'Minor Minerals'!F405/10000000</f>
        <v>36.059595999999999</v>
      </c>
      <c r="G30" s="772">
        <f>'Minor Minerals'!G405/100000</f>
        <v>825.57422999999994</v>
      </c>
      <c r="H30" s="771">
        <f>'Minor Minerals'!H405</f>
        <v>1255</v>
      </c>
    </row>
    <row r="31" spans="1:8" s="486" customFormat="1" ht="17.100000000000001" customHeight="1">
      <c r="A31" s="747">
        <v>25</v>
      </c>
      <c r="B31" s="753" t="s">
        <v>65</v>
      </c>
      <c r="C31" s="771">
        <f>'Minor Minerals'!C417</f>
        <v>0</v>
      </c>
      <c r="D31" s="772">
        <f>'Minor Minerals'!D417</f>
        <v>0</v>
      </c>
      <c r="E31" s="772">
        <f>'Minor Minerals'!E417/100000</f>
        <v>8.4086099999999995</v>
      </c>
      <c r="F31" s="772">
        <f>'Minor Minerals'!F417/10000000</f>
        <v>11.527022000000001</v>
      </c>
      <c r="G31" s="772">
        <f>'Minor Minerals'!G417/100000</f>
        <v>341.11559</v>
      </c>
      <c r="H31" s="771">
        <f>'Minor Minerals'!H417</f>
        <v>1925</v>
      </c>
    </row>
    <row r="32" spans="1:8" s="486" customFormat="1" ht="17.100000000000001" customHeight="1">
      <c r="A32" s="747">
        <v>26</v>
      </c>
      <c r="B32" s="753" t="s">
        <v>37</v>
      </c>
      <c r="C32" s="771">
        <f>'Minor Minerals'!C432</f>
        <v>96</v>
      </c>
      <c r="D32" s="772">
        <f>'Minor Minerals'!D432</f>
        <v>1257.645</v>
      </c>
      <c r="E32" s="772">
        <f>'Minor Minerals'!E432/100000</f>
        <v>17.064117499999998</v>
      </c>
      <c r="F32" s="772">
        <f>'Minor Minerals'!F432/10000000</f>
        <v>37.554321350000002</v>
      </c>
      <c r="G32" s="772">
        <f>'Minor Minerals'!G432/100000</f>
        <v>827.37724000000003</v>
      </c>
      <c r="H32" s="771">
        <f>'Minor Minerals'!H432</f>
        <v>569</v>
      </c>
    </row>
    <row r="33" spans="1:8" s="486" customFormat="1" ht="17.100000000000001" customHeight="1">
      <c r="A33" s="747">
        <v>27</v>
      </c>
      <c r="B33" s="753" t="s">
        <v>66</v>
      </c>
      <c r="C33" s="771">
        <f>'Minor Minerals'!C451</f>
        <v>55</v>
      </c>
      <c r="D33" s="772">
        <f>'Minor Minerals'!D451</f>
        <v>123.58749999999999</v>
      </c>
      <c r="E33" s="772">
        <f>'Minor Minerals'!E451/100000</f>
        <v>57.619605290000003</v>
      </c>
      <c r="F33" s="772">
        <f>'Minor Minerals'!F451/10000000</f>
        <v>26.868686833000005</v>
      </c>
      <c r="G33" s="772">
        <f>'Minor Minerals'!G451/100000</f>
        <v>1020.62056</v>
      </c>
      <c r="H33" s="771">
        <f>'Minor Minerals'!H451</f>
        <v>3831</v>
      </c>
    </row>
    <row r="34" spans="1:8" s="486" customFormat="1" ht="17.100000000000001" customHeight="1">
      <c r="A34" s="747">
        <v>28</v>
      </c>
      <c r="B34" s="753" t="s">
        <v>38</v>
      </c>
      <c r="C34" s="771">
        <f>'Minor Minerals'!C457</f>
        <v>8</v>
      </c>
      <c r="D34" s="772">
        <f>'Minor Minerals'!D457</f>
        <v>58.66</v>
      </c>
      <c r="E34" s="772">
        <f>'Minor Minerals'!E457/100000</f>
        <v>4.4130000000000003E-2</v>
      </c>
      <c r="F34" s="772">
        <f>'Minor Minerals'!F457/10000000</f>
        <v>0.15666150000000001</v>
      </c>
      <c r="G34" s="772">
        <f>'Minor Minerals'!G457/100000</f>
        <v>3.21</v>
      </c>
      <c r="H34" s="771">
        <f>'Minor Minerals'!H457</f>
        <v>18</v>
      </c>
    </row>
    <row r="35" spans="1:8" s="486" customFormat="1" ht="17.100000000000001" customHeight="1">
      <c r="A35" s="747">
        <v>29</v>
      </c>
      <c r="B35" s="753" t="s">
        <v>67</v>
      </c>
      <c r="C35" s="771">
        <f>'Minor Minerals'!C468</f>
        <v>45</v>
      </c>
      <c r="D35" s="772">
        <f>'Minor Minerals'!D468</f>
        <v>56.221699999999998</v>
      </c>
      <c r="E35" s="772">
        <f>'Minor Minerals'!E468/100000</f>
        <v>0.13905999999999999</v>
      </c>
      <c r="F35" s="772">
        <f>'Minor Minerals'!F468/10000000</f>
        <v>0.34415000000000001</v>
      </c>
      <c r="G35" s="772">
        <f>'Minor Minerals'!G468/100000</f>
        <v>13.875500000000001</v>
      </c>
      <c r="H35" s="771">
        <f>'Minor Minerals'!H468</f>
        <v>20</v>
      </c>
    </row>
    <row r="36" spans="1:8" s="486" customFormat="1" ht="17.100000000000001" customHeight="1">
      <c r="A36" s="747">
        <v>30</v>
      </c>
      <c r="B36" s="753" t="s">
        <v>39</v>
      </c>
      <c r="C36" s="771">
        <f>'Minor Minerals'!C494</f>
        <v>1234</v>
      </c>
      <c r="D36" s="772">
        <f>'Minor Minerals'!D494</f>
        <v>6969.677999999999</v>
      </c>
      <c r="E36" s="772">
        <f>'Minor Minerals'!E494/100000</f>
        <v>14.9959267</v>
      </c>
      <c r="F36" s="772">
        <f>'Minor Minerals'!F494/10000000</f>
        <v>46.38147833</v>
      </c>
      <c r="G36" s="772">
        <f>'Minor Minerals'!G494/100000</f>
        <v>1096.28268</v>
      </c>
      <c r="H36" s="771">
        <f>'Minor Minerals'!H494</f>
        <v>6782</v>
      </c>
    </row>
    <row r="37" spans="1:8" s="486" customFormat="1" ht="17.100000000000001" customHeight="1">
      <c r="A37" s="747">
        <v>31</v>
      </c>
      <c r="B37" s="753" t="s">
        <v>68</v>
      </c>
      <c r="C37" s="771">
        <f>'Minor Minerals'!C502</f>
        <v>217</v>
      </c>
      <c r="D37" s="772">
        <f>'Minor Minerals'!D502</f>
        <v>830.41</v>
      </c>
      <c r="E37" s="772">
        <f>'Minor Minerals'!E502/100000</f>
        <v>14.985110000000001</v>
      </c>
      <c r="F37" s="772">
        <f>'Minor Minerals'!F502/10000000</f>
        <v>12.004312000000001</v>
      </c>
      <c r="G37" s="772">
        <f>'Minor Minerals'!G502/100000</f>
        <v>778.76</v>
      </c>
      <c r="H37" s="771">
        <f>'Minor Minerals'!H502</f>
        <v>837</v>
      </c>
    </row>
    <row r="38" spans="1:8" s="486" customFormat="1" ht="17.100000000000001" customHeight="1">
      <c r="A38" s="747">
        <v>32</v>
      </c>
      <c r="B38" s="753" t="s">
        <v>69</v>
      </c>
      <c r="C38" s="771">
        <f>'Minor Minerals'!C508</f>
        <v>0</v>
      </c>
      <c r="D38" s="772">
        <f>'Minor Minerals'!D508</f>
        <v>0</v>
      </c>
      <c r="E38" s="772">
        <f>'Minor Minerals'!E508/100000</f>
        <v>0</v>
      </c>
      <c r="F38" s="772">
        <f>'Minor Minerals'!F508/10000000</f>
        <v>0</v>
      </c>
      <c r="G38" s="772">
        <f>'Minor Minerals'!G508/100000</f>
        <v>0</v>
      </c>
      <c r="H38" s="771">
        <f>'Minor Minerals'!H508</f>
        <v>0</v>
      </c>
    </row>
    <row r="39" spans="1:8" s="486" customFormat="1" ht="17.100000000000001" customHeight="1">
      <c r="A39" s="747">
        <v>33</v>
      </c>
      <c r="B39" s="753" t="s">
        <v>70</v>
      </c>
      <c r="C39" s="771">
        <f>'Minor Minerals'!C530</f>
        <v>1176</v>
      </c>
      <c r="D39" s="772">
        <f>'Minor Minerals'!D530</f>
        <v>6354.1079</v>
      </c>
      <c r="E39" s="772">
        <f>'Minor Minerals'!E530/100000</f>
        <v>120.10633</v>
      </c>
      <c r="F39" s="772">
        <f>'Minor Minerals'!F530/10000000</f>
        <v>625.94881250000003</v>
      </c>
      <c r="G39" s="772">
        <f>'Minor Minerals'!G530/100000</f>
        <v>17148.199140000001</v>
      </c>
      <c r="H39" s="771">
        <f>'Minor Minerals'!H530</f>
        <v>48397</v>
      </c>
    </row>
    <row r="40" spans="1:8" s="486" customFormat="1" ht="17.100000000000001" customHeight="1">
      <c r="A40" s="747">
        <v>34</v>
      </c>
      <c r="B40" s="753" t="s">
        <v>71</v>
      </c>
      <c r="C40" s="771">
        <f>'Minor Minerals'!C538</f>
        <v>274</v>
      </c>
      <c r="D40" s="772">
        <f>'Minor Minerals'!D538</f>
        <v>337.57839999999999</v>
      </c>
      <c r="E40" s="772">
        <f>'Minor Minerals'!E538/100000</f>
        <v>9.6637919599999993</v>
      </c>
      <c r="F40" s="772">
        <f>'Minor Minerals'!F538/10000000</f>
        <v>144.924092</v>
      </c>
      <c r="G40" s="772">
        <f>'Minor Minerals'!G538/100000</f>
        <v>2319.40888</v>
      </c>
      <c r="H40" s="771">
        <f>'Minor Minerals'!H538</f>
        <v>1665</v>
      </c>
    </row>
    <row r="41" spans="1:8" s="486" customFormat="1" ht="17.100000000000001" customHeight="1">
      <c r="A41" s="747">
        <v>35</v>
      </c>
      <c r="B41" s="753" t="s">
        <v>43</v>
      </c>
      <c r="C41" s="771">
        <f>'Minor Minerals'!C559</f>
        <v>156</v>
      </c>
      <c r="D41" s="772">
        <f>'Minor Minerals'!D559</f>
        <v>1950.88696</v>
      </c>
      <c r="E41" s="772">
        <f>'Minor Minerals'!E559/100000</f>
        <v>8.5621457000000003</v>
      </c>
      <c r="F41" s="772">
        <f>'Minor Minerals'!F559/10000000</f>
        <v>38.792017299999998</v>
      </c>
      <c r="G41" s="772">
        <f>'Minor Minerals'!G559/100000</f>
        <v>697.23159999999996</v>
      </c>
      <c r="H41" s="771">
        <f>'Minor Minerals'!H559</f>
        <v>909</v>
      </c>
    </row>
    <row r="42" spans="1:8" s="486" customFormat="1" ht="17.100000000000001" customHeight="1">
      <c r="A42" s="747">
        <v>36</v>
      </c>
      <c r="B42" s="753" t="s">
        <v>72</v>
      </c>
      <c r="C42" s="771">
        <f>'Minor Minerals'!C567</f>
        <v>15</v>
      </c>
      <c r="D42" s="772">
        <f>'Minor Minerals'!D567</f>
        <v>33.74</v>
      </c>
      <c r="E42" s="772">
        <f>'Minor Minerals'!E567/100000</f>
        <v>0</v>
      </c>
      <c r="F42" s="772">
        <f>'Minor Minerals'!F567/10000000</f>
        <v>0</v>
      </c>
      <c r="G42" s="772">
        <f>'Minor Minerals'!G567/100000</f>
        <v>8.7899999999999991</v>
      </c>
      <c r="H42" s="771">
        <f>'Minor Minerals'!H567</f>
        <v>3</v>
      </c>
    </row>
    <row r="43" spans="1:8" s="486" customFormat="1" ht="17.100000000000001" customHeight="1">
      <c r="A43" s="747">
        <v>37</v>
      </c>
      <c r="B43" s="753" t="s">
        <v>45</v>
      </c>
      <c r="C43" s="771">
        <f>'Minor Minerals'!C587</f>
        <v>188</v>
      </c>
      <c r="D43" s="772">
        <f>'Minor Minerals'!D587</f>
        <v>8400.9581000000017</v>
      </c>
      <c r="E43" s="772">
        <f>'Minor Minerals'!E587/100000</f>
        <v>12.0141372</v>
      </c>
      <c r="F43" s="772">
        <f>'Minor Minerals'!F587/10000000</f>
        <v>99.8866747</v>
      </c>
      <c r="G43" s="772">
        <f>'Minor Minerals'!G587/100000</f>
        <v>1973.29745</v>
      </c>
      <c r="H43" s="771">
        <f>'Minor Minerals'!H587</f>
        <v>2754</v>
      </c>
    </row>
    <row r="44" spans="1:8" s="486" customFormat="1" ht="17.100000000000001" customHeight="1">
      <c r="A44" s="747"/>
      <c r="B44" s="753" t="s">
        <v>74</v>
      </c>
      <c r="C44" s="771">
        <f>'Minor Minerals'!C647</f>
        <v>0</v>
      </c>
      <c r="D44" s="772">
        <f>'Minor Minerals'!D647</f>
        <v>0</v>
      </c>
      <c r="E44" s="772">
        <f>'Minor Minerals'!E647/100000</f>
        <v>0</v>
      </c>
      <c r="F44" s="772">
        <f>'Minor Minerals'!F647/10000000</f>
        <v>0</v>
      </c>
      <c r="G44" s="772">
        <f>'Minor Minerals'!G647/100000</f>
        <v>9271.1754600000004</v>
      </c>
      <c r="H44" s="771">
        <f>'Minor Minerals'!H647</f>
        <v>0</v>
      </c>
    </row>
    <row r="45" spans="1:8" s="486" customFormat="1" ht="17.100000000000001" customHeight="1">
      <c r="A45" s="747"/>
      <c r="B45" s="753" t="s">
        <v>48</v>
      </c>
      <c r="C45" s="771">
        <f>'Minor Minerals'!C701</f>
        <v>0</v>
      </c>
      <c r="D45" s="772">
        <f>'Minor Minerals'!D701</f>
        <v>0</v>
      </c>
      <c r="E45" s="772">
        <f>'Minor Minerals'!E701/100000</f>
        <v>0</v>
      </c>
      <c r="F45" s="772">
        <f>'Minor Minerals'!F701/10000000</f>
        <v>0</v>
      </c>
      <c r="G45" s="772">
        <f>'Minor Minerals'!G701/100000</f>
        <v>12431.675719999999</v>
      </c>
      <c r="H45" s="771">
        <f>'Minor Minerals'!H701</f>
        <v>0</v>
      </c>
    </row>
    <row r="46" spans="1:8" s="486" customFormat="1" ht="17.100000000000001" customHeight="1">
      <c r="A46" s="775"/>
      <c r="B46" s="775" t="s">
        <v>49</v>
      </c>
      <c r="C46" s="776">
        <f t="shared" ref="C46:H46" si="0">SUM(C7:C45)</f>
        <v>14745</v>
      </c>
      <c r="D46" s="777">
        <f t="shared" si="0"/>
        <v>179928.85455999992</v>
      </c>
      <c r="E46" s="777">
        <f t="shared" si="0"/>
        <v>2428.9016544599999</v>
      </c>
      <c r="F46" s="778">
        <f t="shared" si="0"/>
        <v>8759.337482181998</v>
      </c>
      <c r="G46" s="777">
        <f t="shared" si="0"/>
        <v>168491.09697000001</v>
      </c>
      <c r="H46" s="776">
        <f t="shared" si="0"/>
        <v>205979</v>
      </c>
    </row>
    <row r="49" spans="6:6">
      <c r="F49" s="779"/>
    </row>
  </sheetData>
  <mergeCells count="6">
    <mergeCell ref="A1:H1"/>
    <mergeCell ref="A2:H2"/>
    <mergeCell ref="A3:H3"/>
    <mergeCell ref="A5:A6"/>
    <mergeCell ref="B5:B6"/>
    <mergeCell ref="A4:H4"/>
  </mergeCells>
  <pageMargins left="0.74" right="0.4" top="0.75" bottom="0.75" header="0.3" footer="0.3"/>
  <pageSetup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46"/>
  <sheetViews>
    <sheetView topLeftCell="A238" workbookViewId="0">
      <selection activeCell="F258" sqref="F258"/>
    </sheetView>
  </sheetViews>
  <sheetFormatPr defaultColWidth="9.140625" defaultRowHeight="15"/>
  <cols>
    <col min="1" max="1" width="3.85546875" style="118" customWidth="1"/>
    <col min="2" max="2" width="19.85546875" style="118" customWidth="1"/>
    <col min="3" max="3" width="8" style="118" customWidth="1"/>
    <col min="4" max="4" width="11" style="118" customWidth="1"/>
    <col min="5" max="5" width="13.28515625" style="118" customWidth="1"/>
    <col min="6" max="6" width="17.85546875" style="118" customWidth="1"/>
    <col min="7" max="7" width="14.85546875" style="118" customWidth="1"/>
    <col min="8" max="8" width="12.7109375" style="118" bestFit="1" customWidth="1"/>
    <col min="9" max="16384" width="9.140625" style="118"/>
  </cols>
  <sheetData>
    <row r="1" spans="1:8" ht="36.75">
      <c r="A1" s="856" t="s">
        <v>0</v>
      </c>
      <c r="B1" s="856"/>
      <c r="C1" s="856"/>
      <c r="D1" s="856"/>
      <c r="E1" s="856"/>
      <c r="F1" s="856"/>
      <c r="G1" s="856"/>
      <c r="H1" s="856"/>
    </row>
    <row r="2" spans="1:8" ht="30.75">
      <c r="A2" s="857" t="s">
        <v>75</v>
      </c>
      <c r="B2" s="857"/>
      <c r="C2" s="857"/>
      <c r="D2" s="857"/>
      <c r="E2" s="857"/>
      <c r="F2" s="857"/>
      <c r="G2" s="857"/>
      <c r="H2" s="857"/>
    </row>
    <row r="3" spans="1:8" ht="26.25">
      <c r="A3" s="858" t="s">
        <v>432</v>
      </c>
      <c r="B3" s="858"/>
      <c r="C3" s="858"/>
      <c r="D3" s="858"/>
      <c r="E3" s="858"/>
      <c r="F3" s="858"/>
      <c r="G3" s="858"/>
      <c r="H3" s="858"/>
    </row>
    <row r="4" spans="1:8" s="780" customFormat="1" ht="16.5" customHeight="1">
      <c r="A4" s="720"/>
      <c r="B4" s="720"/>
      <c r="C4" s="720"/>
      <c r="D4" s="720"/>
      <c r="E4" s="720"/>
      <c r="F4" s="720"/>
      <c r="G4" s="720"/>
      <c r="H4" s="720"/>
    </row>
    <row r="5" spans="1:8" s="780" customFormat="1" ht="18.75">
      <c r="A5" s="838" t="s">
        <v>452</v>
      </c>
      <c r="B5" s="838"/>
      <c r="C5" s="838"/>
      <c r="D5" s="838"/>
      <c r="E5" s="838"/>
      <c r="F5" s="838"/>
      <c r="G5" s="838"/>
      <c r="H5" s="838"/>
    </row>
    <row r="6" spans="1:8" s="780" customFormat="1" ht="15" customHeight="1">
      <c r="A6" s="839" t="s">
        <v>2</v>
      </c>
      <c r="B6" s="841" t="s">
        <v>76</v>
      </c>
      <c r="C6" s="731" t="s">
        <v>4</v>
      </c>
      <c r="D6" s="731" t="s">
        <v>5</v>
      </c>
      <c r="E6" s="731" t="s">
        <v>6</v>
      </c>
      <c r="F6" s="731" t="s">
        <v>7</v>
      </c>
      <c r="G6" s="731" t="s">
        <v>8</v>
      </c>
      <c r="H6" s="731" t="s">
        <v>9</v>
      </c>
    </row>
    <row r="7" spans="1:8" s="780" customFormat="1">
      <c r="A7" s="840"/>
      <c r="B7" s="842"/>
      <c r="C7" s="1" t="s">
        <v>10</v>
      </c>
      <c r="D7" s="1" t="s">
        <v>77</v>
      </c>
      <c r="E7" s="1" t="s">
        <v>78</v>
      </c>
      <c r="F7" s="52" t="s">
        <v>79</v>
      </c>
      <c r="G7" s="52" t="s">
        <v>79</v>
      </c>
      <c r="H7" s="1" t="s">
        <v>12</v>
      </c>
    </row>
    <row r="8" spans="1:8" s="780" customFormat="1">
      <c r="A8" s="172">
        <v>1</v>
      </c>
      <c r="B8" s="18" t="s">
        <v>80</v>
      </c>
      <c r="C8" s="172">
        <f>'Office Major'!C57</f>
        <v>0</v>
      </c>
      <c r="D8" s="172">
        <f>'Office Major'!D57</f>
        <v>0</v>
      </c>
      <c r="E8" s="172">
        <f>'Office Major'!E57</f>
        <v>0</v>
      </c>
      <c r="F8" s="172">
        <f>'Office Major'!F57</f>
        <v>0</v>
      </c>
      <c r="G8" s="172">
        <f>'Office Major'!G57</f>
        <v>0</v>
      </c>
      <c r="H8" s="172">
        <f>'Office Major'!H57</f>
        <v>0</v>
      </c>
    </row>
    <row r="9" spans="1:8" s="780" customFormat="1">
      <c r="A9" s="843" t="s">
        <v>49</v>
      </c>
      <c r="B9" s="843"/>
      <c r="C9" s="266">
        <f t="shared" ref="C9:H9" si="0">SUM(C7:C8)</f>
        <v>0</v>
      </c>
      <c r="D9" s="267">
        <f t="shared" si="0"/>
        <v>0</v>
      </c>
      <c r="E9" s="460">
        <f t="shared" si="0"/>
        <v>0</v>
      </c>
      <c r="F9" s="268">
        <f t="shared" si="0"/>
        <v>0</v>
      </c>
      <c r="G9" s="268">
        <f t="shared" si="0"/>
        <v>0</v>
      </c>
      <c r="H9" s="266">
        <f t="shared" si="0"/>
        <v>0</v>
      </c>
    </row>
    <row r="10" spans="1:8" s="780" customFormat="1">
      <c r="A10" s="703"/>
      <c r="B10" s="703"/>
      <c r="C10" s="462"/>
      <c r="D10" s="463"/>
      <c r="E10" s="464"/>
      <c r="F10" s="465"/>
      <c r="G10" s="465"/>
      <c r="H10" s="462"/>
    </row>
    <row r="11" spans="1:8" ht="18.75">
      <c r="A11" s="859" t="s">
        <v>14</v>
      </c>
      <c r="B11" s="859"/>
      <c r="C11" s="859"/>
      <c r="D11" s="859"/>
      <c r="E11" s="859"/>
      <c r="F11" s="859"/>
      <c r="G11" s="859"/>
      <c r="H11" s="859"/>
    </row>
    <row r="12" spans="1:8" s="354" customFormat="1" ht="17.100000000000001" customHeight="1">
      <c r="A12" s="839" t="s">
        <v>2</v>
      </c>
      <c r="B12" s="841" t="s">
        <v>76</v>
      </c>
      <c r="C12" s="731" t="s">
        <v>4</v>
      </c>
      <c r="D12" s="731" t="s">
        <v>5</v>
      </c>
      <c r="E12" s="731" t="s">
        <v>6</v>
      </c>
      <c r="F12" s="731" t="s">
        <v>7</v>
      </c>
      <c r="G12" s="731" t="s">
        <v>8</v>
      </c>
      <c r="H12" s="731" t="s">
        <v>9</v>
      </c>
    </row>
    <row r="13" spans="1:8" s="354" customFormat="1" ht="17.100000000000001" customHeight="1">
      <c r="A13" s="840"/>
      <c r="B13" s="842"/>
      <c r="C13" s="1" t="s">
        <v>10</v>
      </c>
      <c r="D13" s="1" t="s">
        <v>77</v>
      </c>
      <c r="E13" s="1" t="s">
        <v>78</v>
      </c>
      <c r="F13" s="52" t="s">
        <v>79</v>
      </c>
      <c r="G13" s="52" t="s">
        <v>79</v>
      </c>
      <c r="H13" s="1" t="s">
        <v>12</v>
      </c>
    </row>
    <row r="14" spans="1:8" s="354" customFormat="1" ht="17.100000000000001" customHeight="1">
      <c r="A14" s="172">
        <v>1</v>
      </c>
      <c r="B14" s="18" t="s">
        <v>80</v>
      </c>
      <c r="C14" s="289">
        <f>'Office Major'!C63</f>
        <v>0</v>
      </c>
      <c r="D14" s="289">
        <f>'Office Major'!D63</f>
        <v>0</v>
      </c>
      <c r="E14" s="289">
        <f>'Office Major'!E63</f>
        <v>33.112000000000002</v>
      </c>
      <c r="F14" s="289">
        <f>'Office Major'!F63</f>
        <v>4362506</v>
      </c>
      <c r="G14" s="289">
        <f>'Office Major'!G63</f>
        <v>639260</v>
      </c>
      <c r="H14" s="289">
        <f>'Office Major'!H63</f>
        <v>0</v>
      </c>
    </row>
    <row r="15" spans="1:8" s="354" customFormat="1" ht="17.100000000000001" customHeight="1">
      <c r="A15" s="172">
        <v>2</v>
      </c>
      <c r="B15" s="18" t="s">
        <v>81</v>
      </c>
      <c r="C15" s="289">
        <f>'Office Major'!C167</f>
        <v>0</v>
      </c>
      <c r="D15" s="289">
        <f>'Office Major'!D167</f>
        <v>0</v>
      </c>
      <c r="E15" s="289">
        <f>'Office Major'!E167</f>
        <v>65.984999999999999</v>
      </c>
      <c r="F15" s="289">
        <f>'Office Major'!F167</f>
        <v>8486087</v>
      </c>
      <c r="G15" s="289">
        <f>'Office Major'!G167</f>
        <v>1272959</v>
      </c>
      <c r="H15" s="289">
        <f>'Office Major'!H167</f>
        <v>0</v>
      </c>
    </row>
    <row r="16" spans="1:8" s="354" customFormat="1" ht="17.100000000000001" customHeight="1">
      <c r="A16" s="172">
        <v>3</v>
      </c>
      <c r="B16" s="18" t="s">
        <v>82</v>
      </c>
      <c r="C16" s="172">
        <f>'Office Major'!C215</f>
        <v>0</v>
      </c>
      <c r="D16" s="172">
        <f>'Office Major'!D215</f>
        <v>0</v>
      </c>
      <c r="E16" s="172">
        <f>'Office Major'!E215</f>
        <v>0</v>
      </c>
      <c r="F16" s="172">
        <f>'Office Major'!F215</f>
        <v>0</v>
      </c>
      <c r="G16" s="172">
        <f>'Office Major'!G215</f>
        <v>0</v>
      </c>
      <c r="H16" s="172">
        <f>'Office Major'!H215</f>
        <v>0</v>
      </c>
    </row>
    <row r="17" spans="1:8" s="354" customFormat="1" ht="17.100000000000001" customHeight="1">
      <c r="A17" s="853" t="s">
        <v>49</v>
      </c>
      <c r="B17" s="854"/>
      <c r="C17" s="266">
        <f t="shared" ref="C17:H17" si="1">SUM(C14:C16)</f>
        <v>0</v>
      </c>
      <c r="D17" s="267">
        <f t="shared" si="1"/>
        <v>0</v>
      </c>
      <c r="E17" s="460">
        <f t="shared" si="1"/>
        <v>99.097000000000008</v>
      </c>
      <c r="F17" s="268">
        <f t="shared" si="1"/>
        <v>12848593</v>
      </c>
      <c r="G17" s="268">
        <f t="shared" si="1"/>
        <v>1912219</v>
      </c>
      <c r="H17" s="266">
        <f t="shared" si="1"/>
        <v>0</v>
      </c>
    </row>
    <row r="18" spans="1:8" s="354" customFormat="1" ht="17.100000000000001" customHeight="1">
      <c r="A18" s="461"/>
      <c r="B18" s="461"/>
      <c r="C18" s="462"/>
      <c r="D18" s="463"/>
      <c r="E18" s="464"/>
      <c r="F18" s="465"/>
      <c r="G18" s="465"/>
      <c r="H18" s="462"/>
    </row>
    <row r="19" spans="1:8" s="354" customFormat="1" ht="17.100000000000001" customHeight="1">
      <c r="A19" s="838" t="s">
        <v>449</v>
      </c>
      <c r="B19" s="838"/>
      <c r="C19" s="838"/>
      <c r="D19" s="838"/>
      <c r="E19" s="838"/>
      <c r="F19" s="838"/>
      <c r="G19" s="838"/>
      <c r="H19" s="838"/>
    </row>
    <row r="20" spans="1:8" s="354" customFormat="1" ht="17.100000000000001" customHeight="1">
      <c r="A20" s="131"/>
      <c r="B20" s="131"/>
      <c r="C20" s="132"/>
      <c r="D20" s="133"/>
      <c r="E20" s="131"/>
      <c r="F20" s="131"/>
      <c r="G20" s="131"/>
      <c r="H20" s="131"/>
    </row>
    <row r="21" spans="1:8" s="354" customFormat="1" ht="17.100000000000001" customHeight="1">
      <c r="A21" s="839" t="s">
        <v>2</v>
      </c>
      <c r="B21" s="841" t="s">
        <v>76</v>
      </c>
      <c r="C21" s="731" t="s">
        <v>4</v>
      </c>
      <c r="D21" s="731" t="s">
        <v>5</v>
      </c>
      <c r="E21" s="731" t="s">
        <v>6</v>
      </c>
      <c r="F21" s="731" t="s">
        <v>7</v>
      </c>
      <c r="G21" s="731" t="s">
        <v>8</v>
      </c>
      <c r="H21" s="731" t="s">
        <v>9</v>
      </c>
    </row>
    <row r="22" spans="1:8" s="354" customFormat="1" ht="17.100000000000001" customHeight="1">
      <c r="A22" s="840"/>
      <c r="B22" s="842"/>
      <c r="C22" s="1" t="s">
        <v>10</v>
      </c>
      <c r="D22" s="1" t="s">
        <v>77</v>
      </c>
      <c r="E22" s="1" t="s">
        <v>78</v>
      </c>
      <c r="F22" s="52" t="s">
        <v>79</v>
      </c>
      <c r="G22" s="52" t="s">
        <v>79</v>
      </c>
      <c r="H22" s="1" t="s">
        <v>12</v>
      </c>
    </row>
    <row r="23" spans="1:8" s="354" customFormat="1" ht="17.100000000000001" customHeight="1">
      <c r="A23" s="172">
        <v>1</v>
      </c>
      <c r="B23" s="18" t="s">
        <v>91</v>
      </c>
      <c r="C23" s="172">
        <f>'Office Major'!C16</f>
        <v>3</v>
      </c>
      <c r="D23" s="172">
        <f>'Office Major'!D16</f>
        <v>14.3346</v>
      </c>
      <c r="E23" s="172">
        <f>'Office Major'!E16</f>
        <v>0</v>
      </c>
      <c r="F23" s="172">
        <f>'Office Major'!F16</f>
        <v>0</v>
      </c>
      <c r="G23" s="172">
        <f>'Office Major'!G16</f>
        <v>76194</v>
      </c>
      <c r="H23" s="172">
        <f>'Office Major'!H16</f>
        <v>0</v>
      </c>
    </row>
    <row r="24" spans="1:8" s="354" customFormat="1" ht="17.100000000000001" customHeight="1">
      <c r="A24" s="843" t="s">
        <v>49</v>
      </c>
      <c r="B24" s="843"/>
      <c r="C24" s="266">
        <f t="shared" ref="C24:H24" si="2">SUM(C22:C23)</f>
        <v>3</v>
      </c>
      <c r="D24" s="267">
        <f t="shared" si="2"/>
        <v>14.3346</v>
      </c>
      <c r="E24" s="460">
        <f t="shared" si="2"/>
        <v>0</v>
      </c>
      <c r="F24" s="268">
        <f t="shared" si="2"/>
        <v>0</v>
      </c>
      <c r="G24" s="268">
        <f t="shared" si="2"/>
        <v>76194</v>
      </c>
      <c r="H24" s="266">
        <f t="shared" si="2"/>
        <v>0</v>
      </c>
    </row>
    <row r="25" spans="1:8" s="354" customFormat="1" ht="17.100000000000001" customHeight="1">
      <c r="A25" s="703"/>
      <c r="B25" s="703"/>
      <c r="C25" s="462"/>
      <c r="D25" s="463"/>
      <c r="E25" s="464"/>
      <c r="F25" s="465"/>
      <c r="G25" s="465"/>
      <c r="H25" s="462"/>
    </row>
    <row r="26" spans="1:8" s="354" customFormat="1" ht="17.100000000000001" customHeight="1">
      <c r="A26" s="838" t="s">
        <v>390</v>
      </c>
      <c r="B26" s="838"/>
      <c r="C26" s="838"/>
      <c r="D26" s="838"/>
      <c r="E26" s="838"/>
      <c r="F26" s="838"/>
      <c r="G26" s="838"/>
      <c r="H26" s="838"/>
    </row>
    <row r="27" spans="1:8" s="354" customFormat="1" ht="17.100000000000001" customHeight="1">
      <c r="A27" s="131"/>
      <c r="B27" s="131"/>
      <c r="C27" s="132"/>
      <c r="D27" s="133"/>
      <c r="E27" s="131"/>
      <c r="F27" s="131"/>
      <c r="G27" s="131"/>
      <c r="H27" s="131"/>
    </row>
    <row r="28" spans="1:8" s="354" customFormat="1" ht="17.100000000000001" customHeight="1">
      <c r="A28" s="839" t="s">
        <v>2</v>
      </c>
      <c r="B28" s="841" t="s">
        <v>76</v>
      </c>
      <c r="C28" s="731" t="s">
        <v>4</v>
      </c>
      <c r="D28" s="731" t="s">
        <v>5</v>
      </c>
      <c r="E28" s="731" t="s">
        <v>6</v>
      </c>
      <c r="F28" s="731" t="s">
        <v>7</v>
      </c>
      <c r="G28" s="731" t="s">
        <v>8</v>
      </c>
      <c r="H28" s="731" t="s">
        <v>9</v>
      </c>
    </row>
    <row r="29" spans="1:8" s="354" customFormat="1" ht="17.100000000000001" customHeight="1">
      <c r="A29" s="840"/>
      <c r="B29" s="842"/>
      <c r="C29" s="1" t="s">
        <v>10</v>
      </c>
      <c r="D29" s="1" t="s">
        <v>77</v>
      </c>
      <c r="E29" s="1" t="s">
        <v>78</v>
      </c>
      <c r="F29" s="52" t="s">
        <v>79</v>
      </c>
      <c r="G29" s="52" t="s">
        <v>79</v>
      </c>
      <c r="H29" s="1" t="s">
        <v>12</v>
      </c>
    </row>
    <row r="30" spans="1:8" s="354" customFormat="1" ht="17.100000000000001" customHeight="1">
      <c r="A30" s="172">
        <v>1</v>
      </c>
      <c r="B30" s="18" t="s">
        <v>82</v>
      </c>
      <c r="C30" s="172">
        <f>'Office Major'!C214</f>
        <v>1</v>
      </c>
      <c r="D30" s="172">
        <f>'Office Major'!D214</f>
        <v>123.5</v>
      </c>
      <c r="E30" s="172">
        <f>'Office Major'!E214</f>
        <v>0</v>
      </c>
      <c r="F30" s="172">
        <f>'Office Major'!F214</f>
        <v>0</v>
      </c>
      <c r="G30" s="172">
        <f>'Office Major'!G214</f>
        <v>123200</v>
      </c>
      <c r="H30" s="172">
        <f>'Office Major'!H214</f>
        <v>1</v>
      </c>
    </row>
    <row r="31" spans="1:8" s="354" customFormat="1" ht="17.100000000000001" customHeight="1">
      <c r="A31" s="843" t="s">
        <v>49</v>
      </c>
      <c r="B31" s="843"/>
      <c r="C31" s="266">
        <f t="shared" ref="C31:H31" si="3">SUM(C29:C30)</f>
        <v>1</v>
      </c>
      <c r="D31" s="267">
        <f t="shared" si="3"/>
        <v>123.5</v>
      </c>
      <c r="E31" s="460">
        <f t="shared" si="3"/>
        <v>0</v>
      </c>
      <c r="F31" s="268">
        <f t="shared" si="3"/>
        <v>0</v>
      </c>
      <c r="G31" s="268">
        <f t="shared" si="3"/>
        <v>123200</v>
      </c>
      <c r="H31" s="266">
        <f t="shared" si="3"/>
        <v>1</v>
      </c>
    </row>
    <row r="32" spans="1:8" s="354" customFormat="1" ht="17.100000000000001" customHeight="1">
      <c r="A32" s="461"/>
      <c r="B32" s="461"/>
      <c r="C32" s="462"/>
      <c r="D32" s="463"/>
      <c r="E32" s="464"/>
      <c r="F32" s="465"/>
      <c r="G32" s="465"/>
      <c r="H32" s="462"/>
    </row>
    <row r="33" spans="1:8" s="354" customFormat="1" ht="17.100000000000001" customHeight="1">
      <c r="A33" s="855" t="s">
        <v>453</v>
      </c>
      <c r="B33" s="855"/>
      <c r="C33" s="855"/>
      <c r="D33" s="855"/>
      <c r="E33" s="855"/>
      <c r="F33" s="855"/>
      <c r="G33" s="855"/>
      <c r="H33" s="855"/>
    </row>
    <row r="34" spans="1:8" s="354" customFormat="1" ht="17.100000000000001" customHeight="1">
      <c r="A34" s="839" t="s">
        <v>2</v>
      </c>
      <c r="B34" s="841" t="s">
        <v>76</v>
      </c>
      <c r="C34" s="731" t="s">
        <v>4</v>
      </c>
      <c r="D34" s="731" t="s">
        <v>5</v>
      </c>
      <c r="E34" s="731" t="s">
        <v>6</v>
      </c>
      <c r="F34" s="731" t="s">
        <v>7</v>
      </c>
      <c r="G34" s="731" t="s">
        <v>8</v>
      </c>
      <c r="H34" s="731" t="s">
        <v>9</v>
      </c>
    </row>
    <row r="35" spans="1:8" s="354" customFormat="1" ht="17.100000000000001" customHeight="1">
      <c r="A35" s="840"/>
      <c r="B35" s="842"/>
      <c r="C35" s="1" t="s">
        <v>10</v>
      </c>
      <c r="D35" s="1" t="s">
        <v>77</v>
      </c>
      <c r="E35" s="1" t="s">
        <v>78</v>
      </c>
      <c r="F35" s="52" t="s">
        <v>79</v>
      </c>
      <c r="G35" s="52" t="s">
        <v>79</v>
      </c>
      <c r="H35" s="1" t="s">
        <v>12</v>
      </c>
    </row>
    <row r="36" spans="1:8" s="354" customFormat="1" ht="17.100000000000001" customHeight="1">
      <c r="A36" s="172">
        <v>1</v>
      </c>
      <c r="B36" s="18" t="s">
        <v>455</v>
      </c>
      <c r="C36" s="702">
        <f>'Office Major'!C136</f>
        <v>1</v>
      </c>
      <c r="D36" s="702">
        <f>'Office Major'!D136</f>
        <v>5</v>
      </c>
      <c r="E36" s="702">
        <f>'Office Major'!E136</f>
        <v>0</v>
      </c>
      <c r="F36" s="702">
        <f>'Office Major'!F136</f>
        <v>0</v>
      </c>
      <c r="G36" s="702">
        <f>'Office Major'!G136</f>
        <v>0</v>
      </c>
      <c r="H36" s="702">
        <f>'Office Major'!H136</f>
        <v>0</v>
      </c>
    </row>
    <row r="37" spans="1:8" s="354" customFormat="1" ht="17.100000000000001" customHeight="1">
      <c r="A37" s="853" t="s">
        <v>49</v>
      </c>
      <c r="B37" s="854"/>
      <c r="C37" s="266">
        <f t="shared" ref="C37:H37" si="4">SUM(C36:C36)</f>
        <v>1</v>
      </c>
      <c r="D37" s="267">
        <f t="shared" si="4"/>
        <v>5</v>
      </c>
      <c r="E37" s="268">
        <f t="shared" si="4"/>
        <v>0</v>
      </c>
      <c r="F37" s="268">
        <f t="shared" si="4"/>
        <v>0</v>
      </c>
      <c r="G37" s="268">
        <f t="shared" si="4"/>
        <v>0</v>
      </c>
      <c r="H37" s="266">
        <f t="shared" si="4"/>
        <v>0</v>
      </c>
    </row>
    <row r="38" spans="1:8" s="354" customFormat="1" ht="17.100000000000001" customHeight="1">
      <c r="A38" s="703"/>
      <c r="B38" s="703"/>
      <c r="C38" s="462"/>
      <c r="D38" s="463"/>
      <c r="E38" s="465"/>
      <c r="F38" s="465"/>
      <c r="G38" s="465"/>
      <c r="H38" s="462"/>
    </row>
    <row r="39" spans="1:8" s="354" customFormat="1" ht="17.100000000000001" customHeight="1">
      <c r="A39" s="855" t="s">
        <v>451</v>
      </c>
      <c r="B39" s="855"/>
      <c r="C39" s="855"/>
      <c r="D39" s="855"/>
      <c r="E39" s="855"/>
      <c r="F39" s="855"/>
      <c r="G39" s="855"/>
      <c r="H39" s="855"/>
    </row>
    <row r="40" spans="1:8" s="354" customFormat="1" ht="17.100000000000001" customHeight="1">
      <c r="A40" s="839" t="s">
        <v>2</v>
      </c>
      <c r="B40" s="841" t="s">
        <v>76</v>
      </c>
      <c r="C40" s="731" t="s">
        <v>4</v>
      </c>
      <c r="D40" s="731" t="s">
        <v>5</v>
      </c>
      <c r="E40" s="731" t="s">
        <v>6</v>
      </c>
      <c r="F40" s="731" t="s">
        <v>7</v>
      </c>
      <c r="G40" s="731" t="s">
        <v>8</v>
      </c>
      <c r="H40" s="731" t="s">
        <v>9</v>
      </c>
    </row>
    <row r="41" spans="1:8" s="354" customFormat="1" ht="17.100000000000001" customHeight="1">
      <c r="A41" s="840"/>
      <c r="B41" s="842"/>
      <c r="C41" s="1" t="s">
        <v>10</v>
      </c>
      <c r="D41" s="1" t="s">
        <v>77</v>
      </c>
      <c r="E41" s="1" t="s">
        <v>78</v>
      </c>
      <c r="F41" s="52" t="s">
        <v>79</v>
      </c>
      <c r="G41" s="52" t="s">
        <v>79</v>
      </c>
      <c r="H41" s="1" t="s">
        <v>12</v>
      </c>
    </row>
    <row r="42" spans="1:8" s="354" customFormat="1" ht="17.100000000000001" customHeight="1">
      <c r="A42" s="172">
        <v>1</v>
      </c>
      <c r="B42" s="18" t="s">
        <v>91</v>
      </c>
      <c r="C42" s="218">
        <f>'Office Major'!C17</f>
        <v>1</v>
      </c>
      <c r="D42" s="218">
        <f>'Office Major'!D17</f>
        <v>46.32</v>
      </c>
      <c r="E42" s="218">
        <f>'Office Major'!E17</f>
        <v>0</v>
      </c>
      <c r="F42" s="218">
        <f>'Office Major'!F17</f>
        <v>0</v>
      </c>
      <c r="G42" s="218">
        <f>'Office Major'!G17</f>
        <v>559773</v>
      </c>
      <c r="H42" s="218">
        <f>'Office Major'!H17</f>
        <v>8</v>
      </c>
    </row>
    <row r="43" spans="1:8" s="354" customFormat="1" ht="17.100000000000001" customHeight="1">
      <c r="A43" s="860" t="s">
        <v>49</v>
      </c>
      <c r="B43" s="861"/>
      <c r="C43" s="704">
        <f t="shared" ref="C43:H43" si="5">SUM(C42:C42)</f>
        <v>1</v>
      </c>
      <c r="D43" s="705">
        <f t="shared" si="5"/>
        <v>46.32</v>
      </c>
      <c r="E43" s="706">
        <f t="shared" si="5"/>
        <v>0</v>
      </c>
      <c r="F43" s="706">
        <f t="shared" si="5"/>
        <v>0</v>
      </c>
      <c r="G43" s="706">
        <f t="shared" si="5"/>
        <v>559773</v>
      </c>
      <c r="H43" s="704">
        <f t="shared" si="5"/>
        <v>8</v>
      </c>
    </row>
    <row r="44" spans="1:8" s="354" customFormat="1" ht="17.100000000000001" customHeight="1">
      <c r="A44" s="707"/>
      <c r="B44" s="707"/>
      <c r="C44" s="708"/>
      <c r="D44" s="709"/>
      <c r="E44" s="710"/>
      <c r="F44" s="710"/>
      <c r="G44" s="710"/>
      <c r="H44" s="708"/>
    </row>
    <row r="45" spans="1:8" s="354" customFormat="1" ht="17.100000000000001" customHeight="1">
      <c r="A45" s="855" t="s">
        <v>15</v>
      </c>
      <c r="B45" s="855"/>
      <c r="C45" s="855"/>
      <c r="D45" s="855"/>
      <c r="E45" s="855"/>
      <c r="F45" s="855"/>
      <c r="G45" s="855"/>
      <c r="H45" s="855"/>
    </row>
    <row r="46" spans="1:8" s="354" customFormat="1" ht="17.100000000000001" customHeight="1">
      <c r="A46" s="839" t="s">
        <v>2</v>
      </c>
      <c r="B46" s="841" t="s">
        <v>76</v>
      </c>
      <c r="C46" s="731" t="s">
        <v>4</v>
      </c>
      <c r="D46" s="731" t="s">
        <v>5</v>
      </c>
      <c r="E46" s="731" t="s">
        <v>6</v>
      </c>
      <c r="F46" s="731" t="s">
        <v>7</v>
      </c>
      <c r="G46" s="731" t="s">
        <v>8</v>
      </c>
      <c r="H46" s="731" t="s">
        <v>9</v>
      </c>
    </row>
    <row r="47" spans="1:8" s="354" customFormat="1" ht="17.100000000000001" customHeight="1">
      <c r="A47" s="840"/>
      <c r="B47" s="842"/>
      <c r="C47" s="1" t="s">
        <v>10</v>
      </c>
      <c r="D47" s="1" t="s">
        <v>77</v>
      </c>
      <c r="E47" s="1" t="s">
        <v>78</v>
      </c>
      <c r="F47" s="52" t="s">
        <v>79</v>
      </c>
      <c r="G47" s="52" t="s">
        <v>79</v>
      </c>
      <c r="H47" s="1" t="s">
        <v>12</v>
      </c>
    </row>
    <row r="48" spans="1:8" s="354" customFormat="1" ht="17.100000000000001" customHeight="1">
      <c r="A48" s="172">
        <v>1</v>
      </c>
      <c r="B48" s="229" t="s">
        <v>83</v>
      </c>
      <c r="C48" s="218">
        <f>'Office Major'!C122</f>
        <v>3</v>
      </c>
      <c r="D48" s="218">
        <f>'Office Major'!D122</f>
        <v>706.75</v>
      </c>
      <c r="E48" s="218">
        <f>'Office Major'!E122</f>
        <v>1055287</v>
      </c>
      <c r="F48" s="218">
        <f>'Office Major'!F122</f>
        <v>2110574000</v>
      </c>
      <c r="G48" s="218">
        <f>'Office Major'!G122</f>
        <v>158293000</v>
      </c>
      <c r="H48" s="218">
        <f>'Office Major'!H122</f>
        <v>1890</v>
      </c>
    </row>
    <row r="49" spans="1:8" s="354" customFormat="1" ht="17.100000000000001" customHeight="1">
      <c r="A49" s="853" t="s">
        <v>49</v>
      </c>
      <c r="B49" s="854"/>
      <c r="C49" s="266">
        <f t="shared" ref="C49:H49" si="6">SUM(C48:C48)</f>
        <v>3</v>
      </c>
      <c r="D49" s="267">
        <f t="shared" si="6"/>
        <v>706.75</v>
      </c>
      <c r="E49" s="268">
        <f t="shared" si="6"/>
        <v>1055287</v>
      </c>
      <c r="F49" s="268">
        <f t="shared" si="6"/>
        <v>2110574000</v>
      </c>
      <c r="G49" s="268">
        <f t="shared" si="6"/>
        <v>158293000</v>
      </c>
      <c r="H49" s="266">
        <f t="shared" si="6"/>
        <v>1890</v>
      </c>
    </row>
    <row r="50" spans="1:8" s="354" customFormat="1" ht="17.100000000000001" customHeight="1">
      <c r="A50" s="131"/>
      <c r="B50" s="131"/>
      <c r="C50" s="132"/>
      <c r="D50" s="133"/>
      <c r="E50" s="131"/>
      <c r="F50" s="131"/>
      <c r="G50" s="131"/>
      <c r="H50" s="131"/>
    </row>
    <row r="51" spans="1:8" s="354" customFormat="1" ht="17.100000000000001" customHeight="1">
      <c r="A51" s="855" t="s">
        <v>84</v>
      </c>
      <c r="B51" s="855"/>
      <c r="C51" s="855"/>
      <c r="D51" s="855"/>
      <c r="E51" s="855"/>
      <c r="F51" s="855"/>
      <c r="G51" s="855"/>
      <c r="H51" s="855"/>
    </row>
    <row r="52" spans="1:8" s="354" customFormat="1" ht="17.100000000000001" customHeight="1">
      <c r="A52" s="839" t="s">
        <v>2</v>
      </c>
      <c r="B52" s="841" t="s">
        <v>76</v>
      </c>
      <c r="C52" s="731" t="s">
        <v>4</v>
      </c>
      <c r="D52" s="731" t="s">
        <v>5</v>
      </c>
      <c r="E52" s="731" t="s">
        <v>6</v>
      </c>
      <c r="F52" s="731" t="s">
        <v>7</v>
      </c>
      <c r="G52" s="731" t="s">
        <v>8</v>
      </c>
      <c r="H52" s="731" t="s">
        <v>9</v>
      </c>
    </row>
    <row r="53" spans="1:8" s="354" customFormat="1" ht="17.100000000000001" customHeight="1">
      <c r="A53" s="840"/>
      <c r="B53" s="842"/>
      <c r="C53" s="1" t="s">
        <v>10</v>
      </c>
      <c r="D53" s="1" t="s">
        <v>77</v>
      </c>
      <c r="E53" s="1" t="s">
        <v>78</v>
      </c>
      <c r="F53" s="52" t="s">
        <v>79</v>
      </c>
      <c r="G53" s="52" t="s">
        <v>79</v>
      </c>
      <c r="H53" s="1" t="s">
        <v>12</v>
      </c>
    </row>
    <row r="54" spans="1:8" s="354" customFormat="1" ht="17.100000000000001" customHeight="1">
      <c r="A54" s="172">
        <v>1</v>
      </c>
      <c r="B54" s="229" t="s">
        <v>85</v>
      </c>
      <c r="C54" s="172">
        <f>'Office Major'!C27</f>
        <v>1</v>
      </c>
      <c r="D54" s="172">
        <f>'Office Major'!D27</f>
        <v>69.367000000000004</v>
      </c>
      <c r="E54" s="172">
        <f>'Office Major'!E27</f>
        <v>0</v>
      </c>
      <c r="F54" s="172">
        <f>'Office Major'!F27</f>
        <v>0</v>
      </c>
      <c r="G54" s="172">
        <f>'Office Major'!G27</f>
        <v>0</v>
      </c>
      <c r="H54" s="172">
        <f>'Office Major'!H27</f>
        <v>0</v>
      </c>
    </row>
    <row r="55" spans="1:8" s="354" customFormat="1" ht="17.100000000000001" customHeight="1">
      <c r="A55" s="172">
        <v>2</v>
      </c>
      <c r="B55" s="229" t="s">
        <v>80</v>
      </c>
      <c r="C55" s="172">
        <f>'Office Major'!C65</f>
        <v>2</v>
      </c>
      <c r="D55" s="172">
        <f>'Office Major'!D65</f>
        <v>1989.2844</v>
      </c>
      <c r="E55" s="172">
        <f>'Office Major'!E65</f>
        <v>3312056</v>
      </c>
      <c r="F55" s="172">
        <f>'Office Major'!F65</f>
        <v>7286523200</v>
      </c>
      <c r="G55" s="172">
        <f>'Office Major'!G65</f>
        <v>314968560</v>
      </c>
      <c r="H55" s="172">
        <f>'Office Major'!H65</f>
        <v>868</v>
      </c>
    </row>
    <row r="56" spans="1:8" s="354" customFormat="1" ht="17.100000000000001" customHeight="1">
      <c r="A56" s="172">
        <v>3</v>
      </c>
      <c r="B56" s="229" t="s">
        <v>86</v>
      </c>
      <c r="C56" s="172">
        <f>'Office Major'!C103</f>
        <v>3</v>
      </c>
      <c r="D56" s="172">
        <f>'Office Major'!D103</f>
        <v>34.481999999999999</v>
      </c>
      <c r="E56" s="172">
        <f>'Office Major'!E103</f>
        <v>440</v>
      </c>
      <c r="F56" s="172">
        <f>'Office Major'!F103</f>
        <v>154000</v>
      </c>
      <c r="G56" s="172">
        <f>'Office Major'!G103</f>
        <v>60000</v>
      </c>
      <c r="H56" s="172">
        <f>'Office Major'!H103</f>
        <v>4</v>
      </c>
    </row>
    <row r="57" spans="1:8" s="354" customFormat="1" ht="17.100000000000001" customHeight="1">
      <c r="A57" s="172">
        <v>4</v>
      </c>
      <c r="B57" s="18" t="s">
        <v>83</v>
      </c>
      <c r="C57" s="218">
        <f>'Office Major'!C123</f>
        <v>7</v>
      </c>
      <c r="D57" s="218">
        <f>'Office Major'!D123</f>
        <v>102.96</v>
      </c>
      <c r="E57" s="218">
        <f>'Office Major'!E123</f>
        <v>42680</v>
      </c>
      <c r="F57" s="218">
        <f>'Office Major'!F123</f>
        <v>21340000</v>
      </c>
      <c r="G57" s="218">
        <f>'Office Major'!G123</f>
        <v>2134000</v>
      </c>
      <c r="H57" s="218">
        <f>'Office Major'!H123</f>
        <v>11</v>
      </c>
    </row>
    <row r="58" spans="1:8" s="354" customFormat="1" ht="17.100000000000001" customHeight="1">
      <c r="A58" s="172">
        <v>5</v>
      </c>
      <c r="B58" s="229" t="s">
        <v>87</v>
      </c>
      <c r="C58" s="284">
        <f>'Office Major'!C135</f>
        <v>3</v>
      </c>
      <c r="D58" s="284">
        <f>'Office Major'!D135</f>
        <v>14.4458</v>
      </c>
      <c r="E58" s="284">
        <f>'Office Major'!E135</f>
        <v>166000</v>
      </c>
      <c r="F58" s="284">
        <f>'Office Major'!F135</f>
        <v>47144000</v>
      </c>
      <c r="G58" s="284">
        <f>'Office Major'!G135</f>
        <v>4999000</v>
      </c>
      <c r="H58" s="284">
        <f>'Office Major'!H135</f>
        <v>16</v>
      </c>
    </row>
    <row r="59" spans="1:8" s="354" customFormat="1" ht="17.100000000000001" customHeight="1">
      <c r="A59" s="172">
        <v>6</v>
      </c>
      <c r="B59" s="229" t="s">
        <v>88</v>
      </c>
      <c r="C59" s="284">
        <f>'Office Major'!C157</f>
        <v>2</v>
      </c>
      <c r="D59" s="284">
        <f>'Office Major'!D157</f>
        <v>29.56</v>
      </c>
      <c r="E59" s="284">
        <f>'Office Major'!E157</f>
        <v>41500</v>
      </c>
      <c r="F59" s="284">
        <f>'Office Major'!F157</f>
        <v>83000000</v>
      </c>
      <c r="G59" s="284">
        <f>'Office Major'!G157</f>
        <v>366000</v>
      </c>
      <c r="H59" s="284">
        <f>'Office Major'!H157</f>
        <v>0</v>
      </c>
    </row>
    <row r="60" spans="1:8" s="354" customFormat="1" ht="17.100000000000001" customHeight="1">
      <c r="A60" s="853" t="s">
        <v>49</v>
      </c>
      <c r="B60" s="854"/>
      <c r="C60" s="266">
        <f t="shared" ref="C60:H60" si="7">SUM(C54:C59)</f>
        <v>18</v>
      </c>
      <c r="D60" s="267">
        <f t="shared" si="7"/>
        <v>2240.0992000000001</v>
      </c>
      <c r="E60" s="268">
        <f t="shared" si="7"/>
        <v>3562676</v>
      </c>
      <c r="F60" s="268">
        <f t="shared" si="7"/>
        <v>7438161200</v>
      </c>
      <c r="G60" s="268">
        <f t="shared" si="7"/>
        <v>322527560</v>
      </c>
      <c r="H60" s="266">
        <f t="shared" si="7"/>
        <v>899</v>
      </c>
    </row>
    <row r="61" spans="1:8" s="354" customFormat="1" ht="17.100000000000001" customHeight="1">
      <c r="A61" s="466"/>
      <c r="B61" s="467"/>
      <c r="C61" s="468"/>
      <c r="D61" s="469"/>
      <c r="E61" s="470"/>
      <c r="F61" s="470"/>
      <c r="G61" s="470"/>
      <c r="H61" s="468"/>
    </row>
    <row r="62" spans="1:8" s="354" customFormat="1" ht="17.100000000000001" customHeight="1">
      <c r="A62" s="855" t="s">
        <v>377</v>
      </c>
      <c r="B62" s="855"/>
      <c r="C62" s="855"/>
      <c r="D62" s="855"/>
      <c r="E62" s="855"/>
      <c r="F62" s="855"/>
      <c r="G62" s="855"/>
      <c r="H62" s="855"/>
    </row>
    <row r="63" spans="1:8" s="354" customFormat="1" ht="17.100000000000001" customHeight="1">
      <c r="A63" s="839" t="s">
        <v>2</v>
      </c>
      <c r="B63" s="841" t="s">
        <v>76</v>
      </c>
      <c r="C63" s="731" t="s">
        <v>4</v>
      </c>
      <c r="D63" s="731" t="s">
        <v>5</v>
      </c>
      <c r="E63" s="731" t="s">
        <v>6</v>
      </c>
      <c r="F63" s="731" t="s">
        <v>7</v>
      </c>
      <c r="G63" s="731" t="s">
        <v>8</v>
      </c>
      <c r="H63" s="731" t="s">
        <v>9</v>
      </c>
    </row>
    <row r="64" spans="1:8" s="354" customFormat="1" ht="17.100000000000001" customHeight="1">
      <c r="A64" s="840"/>
      <c r="B64" s="842"/>
      <c r="C64" s="1" t="s">
        <v>10</v>
      </c>
      <c r="D64" s="1" t="s">
        <v>77</v>
      </c>
      <c r="E64" s="1" t="s">
        <v>78</v>
      </c>
      <c r="F64" s="52" t="s">
        <v>79</v>
      </c>
      <c r="G64" s="52" t="s">
        <v>79</v>
      </c>
      <c r="H64" s="1" t="s">
        <v>12</v>
      </c>
    </row>
    <row r="65" spans="1:8" s="354" customFormat="1" ht="17.100000000000001" customHeight="1">
      <c r="A65" s="172">
        <v>1</v>
      </c>
      <c r="B65" s="229" t="s">
        <v>80</v>
      </c>
      <c r="C65" s="62">
        <f>'Office Major'!C59</f>
        <v>1</v>
      </c>
      <c r="D65" s="62">
        <f>'Office Major'!D59</f>
        <v>1200</v>
      </c>
      <c r="E65" s="232">
        <f>'Office Major'!E59</f>
        <v>3686969</v>
      </c>
      <c r="F65" s="62">
        <f>'Office Major'!F59</f>
        <v>8480028700</v>
      </c>
      <c r="G65" s="62">
        <f>'Office Major'!G59</f>
        <v>680457251</v>
      </c>
      <c r="H65" s="62">
        <f>'Office Major'!H59</f>
        <v>2655</v>
      </c>
    </row>
    <row r="66" spans="1:8" s="354" customFormat="1" ht="17.100000000000001" customHeight="1">
      <c r="A66" s="172">
        <v>2</v>
      </c>
      <c r="B66" s="229" t="s">
        <v>89</v>
      </c>
      <c r="C66" s="147">
        <f>'Office Major'!C163</f>
        <v>1</v>
      </c>
      <c r="D66" s="147">
        <f>'Office Major'!D163</f>
        <v>383.78</v>
      </c>
      <c r="E66" s="147">
        <f>'Office Major'!E163</f>
        <v>0</v>
      </c>
      <c r="F66" s="147">
        <f>'Office Major'!F163</f>
        <v>0</v>
      </c>
      <c r="G66" s="147">
        <f>'Office Major'!G163</f>
        <v>2303000</v>
      </c>
      <c r="H66" s="147">
        <f>'Office Major'!H163</f>
        <v>0</v>
      </c>
    </row>
    <row r="67" spans="1:8" s="354" customFormat="1" ht="17.100000000000001" customHeight="1">
      <c r="A67" s="172">
        <v>3</v>
      </c>
      <c r="B67" s="229" t="s">
        <v>82</v>
      </c>
      <c r="C67" s="136">
        <f>'Office Major'!C211</f>
        <v>0</v>
      </c>
      <c r="D67" s="136">
        <f>'Office Major'!D211</f>
        <v>0</v>
      </c>
      <c r="E67" s="136">
        <f>'Office Major'!E211</f>
        <v>0</v>
      </c>
      <c r="F67" s="136">
        <f>'Office Major'!F211</f>
        <v>0</v>
      </c>
      <c r="G67" s="136">
        <f>'Office Major'!G211</f>
        <v>0</v>
      </c>
      <c r="H67" s="136">
        <f>'Office Major'!H211</f>
        <v>0</v>
      </c>
    </row>
    <row r="68" spans="1:8" s="354" customFormat="1" ht="17.100000000000001" customHeight="1">
      <c r="A68" s="172">
        <v>4</v>
      </c>
      <c r="B68" s="229" t="s">
        <v>90</v>
      </c>
      <c r="C68" s="218">
        <f>'Office Major'!C189</f>
        <v>2</v>
      </c>
      <c r="D68" s="218">
        <f>'Office Major'!D189</f>
        <v>115</v>
      </c>
      <c r="E68" s="218">
        <f>'Office Major'!E189</f>
        <v>0</v>
      </c>
      <c r="F68" s="218">
        <f>'Office Major'!F189</f>
        <v>0</v>
      </c>
      <c r="G68" s="218">
        <f>'Office Major'!G189</f>
        <v>571000</v>
      </c>
      <c r="H68" s="218">
        <f>'Office Major'!H189</f>
        <v>0</v>
      </c>
    </row>
    <row r="69" spans="1:8" s="354" customFormat="1" ht="17.100000000000001" customHeight="1">
      <c r="A69" s="172">
        <v>5</v>
      </c>
      <c r="B69" s="229" t="s">
        <v>91</v>
      </c>
      <c r="C69" s="144">
        <f>'Office Major'!C19</f>
        <v>1</v>
      </c>
      <c r="D69" s="144">
        <f>'Office Major'!D19</f>
        <v>480.45</v>
      </c>
      <c r="E69" s="144">
        <f>'Office Major'!E19</f>
        <v>999000</v>
      </c>
      <c r="F69" s="144">
        <f>'Office Major'!F19</f>
        <v>2097900000</v>
      </c>
      <c r="G69" s="144">
        <f>'Office Major'!G19</f>
        <v>1608043600</v>
      </c>
      <c r="H69" s="144">
        <f>'Office Major'!H19</f>
        <v>380</v>
      </c>
    </row>
    <row r="70" spans="1:8" s="354" customFormat="1" ht="17.100000000000001" customHeight="1">
      <c r="A70" s="853" t="s">
        <v>49</v>
      </c>
      <c r="B70" s="854"/>
      <c r="C70" s="266">
        <f t="shared" ref="C70:H70" si="8">SUM(C65:C69)</f>
        <v>5</v>
      </c>
      <c r="D70" s="267">
        <f t="shared" si="8"/>
        <v>2179.23</v>
      </c>
      <c r="E70" s="268">
        <f t="shared" si="8"/>
        <v>4685969</v>
      </c>
      <c r="F70" s="268">
        <f t="shared" si="8"/>
        <v>10577928700</v>
      </c>
      <c r="G70" s="268">
        <f t="shared" si="8"/>
        <v>2291374851</v>
      </c>
      <c r="H70" s="266">
        <f t="shared" si="8"/>
        <v>3035</v>
      </c>
    </row>
    <row r="71" spans="1:8" s="354" customFormat="1" ht="17.100000000000001" customHeight="1">
      <c r="A71" s="466"/>
      <c r="B71" s="467"/>
      <c r="C71" s="468"/>
      <c r="D71" s="469"/>
      <c r="E71" s="470"/>
      <c r="F71" s="470"/>
      <c r="G71" s="470"/>
      <c r="H71" s="468"/>
    </row>
    <row r="72" spans="1:8" s="354" customFormat="1" ht="17.100000000000001" customHeight="1">
      <c r="A72" s="862" t="s">
        <v>392</v>
      </c>
      <c r="B72" s="862"/>
      <c r="C72" s="862"/>
      <c r="D72" s="862"/>
      <c r="E72" s="862"/>
      <c r="F72" s="862"/>
      <c r="G72" s="862"/>
      <c r="H72" s="862"/>
    </row>
    <row r="73" spans="1:8" s="354" customFormat="1" ht="17.100000000000001" customHeight="1">
      <c r="A73" s="471"/>
      <c r="B73" s="472"/>
      <c r="C73" s="473"/>
      <c r="D73" s="474"/>
      <c r="E73" s="475"/>
      <c r="F73" s="475"/>
      <c r="G73" s="475"/>
      <c r="H73" s="473"/>
    </row>
    <row r="74" spans="1:8" s="354" customFormat="1" ht="17.100000000000001" customHeight="1">
      <c r="A74" s="839" t="s">
        <v>2</v>
      </c>
      <c r="B74" s="841" t="s">
        <v>76</v>
      </c>
      <c r="C74" s="731" t="s">
        <v>4</v>
      </c>
      <c r="D74" s="731" t="s">
        <v>5</v>
      </c>
      <c r="E74" s="731" t="s">
        <v>6</v>
      </c>
      <c r="F74" s="731" t="s">
        <v>7</v>
      </c>
      <c r="G74" s="731" t="s">
        <v>8</v>
      </c>
      <c r="H74" s="731" t="s">
        <v>9</v>
      </c>
    </row>
    <row r="75" spans="1:8" s="354" customFormat="1" ht="17.100000000000001" customHeight="1">
      <c r="A75" s="840"/>
      <c r="B75" s="842"/>
      <c r="C75" s="1" t="s">
        <v>10</v>
      </c>
      <c r="D75" s="1" t="s">
        <v>77</v>
      </c>
      <c r="E75" s="1" t="s">
        <v>78</v>
      </c>
      <c r="F75" s="52" t="s">
        <v>79</v>
      </c>
      <c r="G75" s="52" t="s">
        <v>79</v>
      </c>
      <c r="H75" s="1" t="s">
        <v>12</v>
      </c>
    </row>
    <row r="76" spans="1:8" s="354" customFormat="1" ht="17.100000000000001" customHeight="1">
      <c r="A76" s="172">
        <v>1</v>
      </c>
      <c r="B76" s="229" t="s">
        <v>89</v>
      </c>
      <c r="C76" s="299">
        <f>'Office Major'!C164</f>
        <v>2</v>
      </c>
      <c r="D76" s="299">
        <f>'Office Major'!D164</f>
        <v>1342.04</v>
      </c>
      <c r="E76" s="299">
        <f>'Office Major'!E164</f>
        <v>110387</v>
      </c>
      <c r="F76" s="299">
        <f>'Office Major'!F164</f>
        <v>0</v>
      </c>
      <c r="G76" s="299">
        <f>'Office Major'!G164</f>
        <v>1178153021</v>
      </c>
      <c r="H76" s="299">
        <f>'Office Major'!H164</f>
        <v>1935</v>
      </c>
    </row>
    <row r="77" spans="1:8" s="354" customFormat="1" ht="17.100000000000001" customHeight="1">
      <c r="A77" s="172">
        <v>2</v>
      </c>
      <c r="B77" s="229" t="s">
        <v>80</v>
      </c>
      <c r="C77" s="340">
        <f>'Office Major'!C60</f>
        <v>0</v>
      </c>
      <c r="D77" s="340">
        <f>'Office Major'!D60</f>
        <v>0</v>
      </c>
      <c r="E77" s="340">
        <f>'Office Major'!E60</f>
        <v>74295</v>
      </c>
      <c r="F77" s="726">
        <f>'Office Major'!F60</f>
        <v>148949587.79999998</v>
      </c>
      <c r="G77" s="340">
        <f>'Office Major'!G60</f>
        <v>932633356</v>
      </c>
      <c r="H77" s="340">
        <f>'Office Major'!H60</f>
        <v>0</v>
      </c>
    </row>
    <row r="78" spans="1:8" s="354" customFormat="1" ht="17.100000000000001" customHeight="1">
      <c r="A78" s="172">
        <v>3</v>
      </c>
      <c r="B78" s="229" t="s">
        <v>82</v>
      </c>
      <c r="C78" s="136">
        <f>'Office Major'!C209</f>
        <v>1</v>
      </c>
      <c r="D78" s="136">
        <f>'Office Major'!D209</f>
        <v>3443.7</v>
      </c>
      <c r="E78" s="136">
        <f>'Office Major'!E209</f>
        <v>28219.21</v>
      </c>
      <c r="F78" s="136">
        <f>'Office Major'!F209</f>
        <v>645961129</v>
      </c>
      <c r="G78" s="136">
        <f>'Office Major'!G209</f>
        <v>607878246</v>
      </c>
      <c r="H78" s="136">
        <f>'Office Major'!H209</f>
        <v>2123</v>
      </c>
    </row>
    <row r="79" spans="1:8" s="354" customFormat="1" ht="17.100000000000001" customHeight="1">
      <c r="A79" s="853" t="s">
        <v>49</v>
      </c>
      <c r="B79" s="854"/>
      <c r="C79" s="266">
        <f t="shared" ref="C79:H79" si="9">SUM(C76:C78)</f>
        <v>3</v>
      </c>
      <c r="D79" s="267">
        <f t="shared" si="9"/>
        <v>4785.74</v>
      </c>
      <c r="E79" s="266">
        <f t="shared" si="9"/>
        <v>212901.21</v>
      </c>
      <c r="F79" s="268">
        <f t="shared" si="9"/>
        <v>794910716.79999995</v>
      </c>
      <c r="G79" s="268">
        <f t="shared" si="9"/>
        <v>2718664623</v>
      </c>
      <c r="H79" s="266">
        <f t="shared" si="9"/>
        <v>4058</v>
      </c>
    </row>
    <row r="80" spans="1:8" s="354" customFormat="1" ht="17.100000000000001" customHeight="1">
      <c r="A80" s="471"/>
      <c r="B80" s="472"/>
      <c r="C80" s="473"/>
      <c r="D80" s="474"/>
      <c r="E80" s="475"/>
      <c r="F80" s="475"/>
      <c r="G80" s="475"/>
      <c r="H80" s="473"/>
    </row>
    <row r="81" spans="1:8" s="354" customFormat="1" ht="17.100000000000001" customHeight="1">
      <c r="A81" s="863" t="s">
        <v>406</v>
      </c>
      <c r="B81" s="863"/>
      <c r="C81" s="863"/>
      <c r="D81" s="863"/>
      <c r="E81" s="863"/>
      <c r="F81" s="863"/>
      <c r="G81" s="863"/>
      <c r="H81" s="863"/>
    </row>
    <row r="82" spans="1:8" s="354" customFormat="1" ht="17.100000000000001" customHeight="1">
      <c r="A82" s="839" t="s">
        <v>2</v>
      </c>
      <c r="B82" s="841" t="s">
        <v>76</v>
      </c>
      <c r="C82" s="731" t="s">
        <v>4</v>
      </c>
      <c r="D82" s="731" t="s">
        <v>5</v>
      </c>
      <c r="E82" s="731" t="s">
        <v>6</v>
      </c>
      <c r="F82" s="731" t="s">
        <v>7</v>
      </c>
      <c r="G82" s="731" t="s">
        <v>8</v>
      </c>
      <c r="H82" s="731" t="s">
        <v>9</v>
      </c>
    </row>
    <row r="83" spans="1:8" s="354" customFormat="1" ht="17.100000000000001" customHeight="1">
      <c r="A83" s="840"/>
      <c r="B83" s="842"/>
      <c r="C83" s="1" t="s">
        <v>10</v>
      </c>
      <c r="D83" s="1" t="s">
        <v>77</v>
      </c>
      <c r="E83" s="1" t="s">
        <v>78</v>
      </c>
      <c r="F83" s="52" t="s">
        <v>79</v>
      </c>
      <c r="G83" s="52" t="s">
        <v>79</v>
      </c>
      <c r="H83" s="1" t="s">
        <v>12</v>
      </c>
    </row>
    <row r="84" spans="1:8" s="354" customFormat="1" ht="17.100000000000001" customHeight="1">
      <c r="A84" s="172">
        <v>1</v>
      </c>
      <c r="B84" s="229" t="s">
        <v>89</v>
      </c>
      <c r="C84" s="299">
        <f>'Office Major'!C165</f>
        <v>0</v>
      </c>
      <c r="D84" s="299">
        <f>'Office Major'!D165</f>
        <v>0</v>
      </c>
      <c r="E84" s="299">
        <f>'Office Major'!E165</f>
        <v>263119</v>
      </c>
      <c r="F84" s="299">
        <f>'Office Major'!F165</f>
        <v>0</v>
      </c>
      <c r="G84" s="299">
        <f>'Office Major'!G165</f>
        <v>2114827196</v>
      </c>
      <c r="H84" s="299">
        <f>'Office Major'!H165</f>
        <v>0</v>
      </c>
    </row>
    <row r="85" spans="1:8" s="354" customFormat="1" ht="17.100000000000001" customHeight="1">
      <c r="A85" s="172">
        <v>2</v>
      </c>
      <c r="B85" s="229" t="s">
        <v>80</v>
      </c>
      <c r="C85" s="340">
        <f>'Office Major'!C61</f>
        <v>0</v>
      </c>
      <c r="D85" s="340">
        <f>'Office Major'!D61</f>
        <v>0</v>
      </c>
      <c r="E85" s="340">
        <f>'Office Major'!E61</f>
        <v>937405</v>
      </c>
      <c r="F85" s="340">
        <f>'Office Major'!F61</f>
        <v>2221106155.0999999</v>
      </c>
      <c r="G85" s="340">
        <f>'Office Major'!G61</f>
        <v>8101743237</v>
      </c>
      <c r="H85" s="340">
        <f>'Office Major'!H61</f>
        <v>0</v>
      </c>
    </row>
    <row r="86" spans="1:8" s="354" customFormat="1" ht="17.100000000000001" customHeight="1">
      <c r="A86" s="172">
        <v>3</v>
      </c>
      <c r="B86" s="229" t="s">
        <v>82</v>
      </c>
      <c r="C86" s="136">
        <f>'Office Major'!C210</f>
        <v>0</v>
      </c>
      <c r="D86" s="136">
        <f>'Office Major'!D210</f>
        <v>0</v>
      </c>
      <c r="E86" s="136">
        <f>'Office Major'!E210</f>
        <v>36742.660000000003</v>
      </c>
      <c r="F86" s="136">
        <f>'Office Major'!F210</f>
        <v>969206854</v>
      </c>
      <c r="G86" s="136">
        <f>'Office Major'!G210</f>
        <v>620999000</v>
      </c>
      <c r="H86" s="136">
        <f>'Office Major'!H210</f>
        <v>0</v>
      </c>
    </row>
    <row r="87" spans="1:8" s="354" customFormat="1" ht="17.100000000000001" customHeight="1">
      <c r="A87" s="853" t="s">
        <v>49</v>
      </c>
      <c r="B87" s="854"/>
      <c r="C87" s="266">
        <f t="shared" ref="C87:H87" si="10">SUM(C84:C86)</f>
        <v>0</v>
      </c>
      <c r="D87" s="267">
        <f t="shared" si="10"/>
        <v>0</v>
      </c>
      <c r="E87" s="266">
        <f t="shared" si="10"/>
        <v>1237266.6599999999</v>
      </c>
      <c r="F87" s="268">
        <f t="shared" si="10"/>
        <v>3190313009.0999999</v>
      </c>
      <c r="G87" s="268">
        <f t="shared" si="10"/>
        <v>10837569433</v>
      </c>
      <c r="H87" s="266">
        <f t="shared" si="10"/>
        <v>0</v>
      </c>
    </row>
    <row r="88" spans="1:8" s="354" customFormat="1" ht="17.100000000000001" customHeight="1">
      <c r="A88" s="461"/>
      <c r="B88" s="461"/>
      <c r="C88" s="462"/>
      <c r="D88" s="463"/>
      <c r="E88" s="462"/>
      <c r="F88" s="465"/>
      <c r="G88" s="465"/>
      <c r="H88" s="462"/>
    </row>
    <row r="89" spans="1:8" s="354" customFormat="1" ht="17.100000000000001" customHeight="1">
      <c r="A89" s="461"/>
      <c r="B89" s="461"/>
      <c r="C89" s="462"/>
      <c r="D89" s="463"/>
      <c r="E89" s="462"/>
      <c r="F89" s="465"/>
      <c r="G89" s="465"/>
      <c r="H89" s="462"/>
    </row>
    <row r="90" spans="1:8" s="354" customFormat="1" ht="17.100000000000001" customHeight="1">
      <c r="A90" s="855" t="s">
        <v>20</v>
      </c>
      <c r="B90" s="855"/>
      <c r="C90" s="855"/>
      <c r="D90" s="855"/>
      <c r="E90" s="855"/>
      <c r="F90" s="855"/>
      <c r="G90" s="855"/>
      <c r="H90" s="855"/>
    </row>
    <row r="91" spans="1:8" s="354" customFormat="1" ht="17.100000000000001" customHeight="1">
      <c r="A91" s="839" t="s">
        <v>2</v>
      </c>
      <c r="B91" s="841" t="s">
        <v>76</v>
      </c>
      <c r="C91" s="731" t="s">
        <v>4</v>
      </c>
      <c r="D91" s="731" t="s">
        <v>5</v>
      </c>
      <c r="E91" s="731" t="s">
        <v>6</v>
      </c>
      <c r="F91" s="731" t="s">
        <v>7</v>
      </c>
      <c r="G91" s="731" t="s">
        <v>8</v>
      </c>
      <c r="H91" s="731" t="s">
        <v>9</v>
      </c>
    </row>
    <row r="92" spans="1:8" s="354" customFormat="1" ht="17.100000000000001" customHeight="1">
      <c r="A92" s="840"/>
      <c r="B92" s="842"/>
      <c r="C92" s="1" t="s">
        <v>10</v>
      </c>
      <c r="D92" s="1" t="s">
        <v>77</v>
      </c>
      <c r="E92" s="1" t="s">
        <v>78</v>
      </c>
      <c r="F92" s="52" t="s">
        <v>79</v>
      </c>
      <c r="G92" s="52" t="s">
        <v>79</v>
      </c>
      <c r="H92" s="1" t="s">
        <v>12</v>
      </c>
    </row>
    <row r="93" spans="1:8" s="354" customFormat="1" ht="17.100000000000001" customHeight="1">
      <c r="A93" s="172">
        <v>1</v>
      </c>
      <c r="B93" s="18" t="s">
        <v>148</v>
      </c>
      <c r="C93" s="172">
        <f>'Office Major'!C33</f>
        <v>1</v>
      </c>
      <c r="D93" s="172">
        <f>'Office Major'!D33</f>
        <v>18.898</v>
      </c>
      <c r="E93" s="172">
        <f>'Office Major'!E33</f>
        <v>2545</v>
      </c>
      <c r="F93" s="172">
        <f>'Office Major'!F33</f>
        <v>4072000</v>
      </c>
      <c r="G93" s="172">
        <f>'Office Major'!G33</f>
        <v>689000</v>
      </c>
      <c r="H93" s="172">
        <f>'Office Major'!H33</f>
        <v>70</v>
      </c>
    </row>
    <row r="94" spans="1:8" s="354" customFormat="1" ht="17.100000000000001" customHeight="1">
      <c r="A94" s="853" t="s">
        <v>49</v>
      </c>
      <c r="B94" s="854"/>
      <c r="C94" s="266">
        <f t="shared" ref="C94:H94" si="11">SUM(C93)</f>
        <v>1</v>
      </c>
      <c r="D94" s="267">
        <f t="shared" si="11"/>
        <v>18.898</v>
      </c>
      <c r="E94" s="268">
        <f t="shared" si="11"/>
        <v>2545</v>
      </c>
      <c r="F94" s="268">
        <f t="shared" si="11"/>
        <v>4072000</v>
      </c>
      <c r="G94" s="268">
        <f t="shared" si="11"/>
        <v>689000</v>
      </c>
      <c r="H94" s="266">
        <f t="shared" si="11"/>
        <v>70</v>
      </c>
    </row>
    <row r="95" spans="1:8" s="354" customFormat="1" ht="17.100000000000001" customHeight="1">
      <c r="A95" s="466"/>
      <c r="B95" s="131"/>
      <c r="C95" s="468"/>
      <c r="D95" s="469"/>
      <c r="E95" s="470"/>
      <c r="F95" s="470"/>
      <c r="G95" s="470"/>
      <c r="H95" s="468"/>
    </row>
    <row r="96" spans="1:8" s="354" customFormat="1" ht="17.100000000000001" customHeight="1">
      <c r="A96" s="471"/>
      <c r="B96" s="131"/>
      <c r="C96" s="473"/>
      <c r="D96" s="855" t="s">
        <v>92</v>
      </c>
      <c r="E96" s="855"/>
      <c r="F96" s="475"/>
      <c r="G96" s="475"/>
      <c r="H96" s="473"/>
    </row>
    <row r="97" spans="1:8" s="354" customFormat="1" ht="17.100000000000001" customHeight="1">
      <c r="A97" s="839" t="s">
        <v>2</v>
      </c>
      <c r="B97" s="841" t="s">
        <v>76</v>
      </c>
      <c r="C97" s="731" t="s">
        <v>4</v>
      </c>
      <c r="D97" s="731" t="s">
        <v>5</v>
      </c>
      <c r="E97" s="731" t="s">
        <v>6</v>
      </c>
      <c r="F97" s="731" t="s">
        <v>7</v>
      </c>
      <c r="G97" s="731" t="s">
        <v>8</v>
      </c>
      <c r="H97" s="731" t="s">
        <v>9</v>
      </c>
    </row>
    <row r="98" spans="1:8" s="354" customFormat="1" ht="17.100000000000001" customHeight="1">
      <c r="A98" s="840"/>
      <c r="B98" s="842"/>
      <c r="C98" s="1" t="s">
        <v>10</v>
      </c>
      <c r="D98" s="1" t="s">
        <v>77</v>
      </c>
      <c r="E98" s="1" t="s">
        <v>78</v>
      </c>
      <c r="F98" s="52" t="s">
        <v>79</v>
      </c>
      <c r="G98" s="52" t="s">
        <v>79</v>
      </c>
      <c r="H98" s="1" t="s">
        <v>12</v>
      </c>
    </row>
    <row r="99" spans="1:8" s="354" customFormat="1" ht="17.100000000000001" customHeight="1">
      <c r="A99" s="172">
        <v>1</v>
      </c>
      <c r="B99" s="229" t="s">
        <v>80</v>
      </c>
      <c r="C99" s="289">
        <f>'Office Major'!C62</f>
        <v>0</v>
      </c>
      <c r="D99" s="289">
        <f>'Office Major'!D62</f>
        <v>0</v>
      </c>
      <c r="E99" s="289">
        <f>'Office Major'!E62</f>
        <v>101.17100000000001</v>
      </c>
      <c r="F99" s="289">
        <f>'Office Major'!F62</f>
        <v>3893628286.6873007</v>
      </c>
      <c r="G99" s="289">
        <f>'Office Major'!G62</f>
        <v>264210715</v>
      </c>
      <c r="H99" s="289">
        <f>'Office Major'!H62</f>
        <v>0</v>
      </c>
    </row>
    <row r="100" spans="1:8" s="354" customFormat="1" ht="17.100000000000001" customHeight="1">
      <c r="A100" s="172">
        <v>2</v>
      </c>
      <c r="B100" s="229" t="s">
        <v>93</v>
      </c>
      <c r="C100" s="289">
        <f>'Office Major'!C166</f>
        <v>0</v>
      </c>
      <c r="D100" s="289">
        <f>'Office Major'!D166</f>
        <v>0</v>
      </c>
      <c r="E100" s="289">
        <f>'Office Major'!E166</f>
        <v>313.661</v>
      </c>
      <c r="F100" s="289">
        <f>'Office Major'!F166</f>
        <v>12161067310</v>
      </c>
      <c r="G100" s="289">
        <f>'Office Major'!G166</f>
        <v>845749645</v>
      </c>
      <c r="H100" s="289">
        <f>'Office Major'!H166</f>
        <v>0</v>
      </c>
    </row>
    <row r="101" spans="1:8" s="354" customFormat="1" ht="17.100000000000001" customHeight="1">
      <c r="A101" s="172">
        <v>2</v>
      </c>
      <c r="B101" s="229" t="s">
        <v>82</v>
      </c>
      <c r="C101" s="172">
        <f>'Office Major'!C212</f>
        <v>0</v>
      </c>
      <c r="D101" s="172">
        <f>'Office Major'!D212</f>
        <v>0</v>
      </c>
      <c r="E101" s="172">
        <f>'Office Major'!E212</f>
        <v>41.61</v>
      </c>
      <c r="F101" s="172">
        <f>'Office Major'!F212</f>
        <v>1614063580.6862001</v>
      </c>
      <c r="G101" s="172">
        <f>'Office Major'!G212</f>
        <v>112985995</v>
      </c>
      <c r="H101" s="172">
        <f>'Office Major'!H212</f>
        <v>0</v>
      </c>
    </row>
    <row r="102" spans="1:8" s="354" customFormat="1" ht="17.100000000000001" customHeight="1">
      <c r="A102" s="853" t="s">
        <v>49</v>
      </c>
      <c r="B102" s="854"/>
      <c r="C102" s="266">
        <f t="shared" ref="C102:H102" si="12">SUM(C99:C101)</f>
        <v>0</v>
      </c>
      <c r="D102" s="267">
        <f t="shared" si="12"/>
        <v>0</v>
      </c>
      <c r="E102" s="268">
        <f t="shared" si="12"/>
        <v>456.44200000000001</v>
      </c>
      <c r="F102" s="268">
        <f t="shared" si="12"/>
        <v>17668759177.373501</v>
      </c>
      <c r="G102" s="268">
        <f t="shared" si="12"/>
        <v>1222946355</v>
      </c>
      <c r="H102" s="266">
        <f t="shared" si="12"/>
        <v>0</v>
      </c>
    </row>
    <row r="103" spans="1:8" s="354" customFormat="1" ht="17.100000000000001" customHeight="1">
      <c r="A103" s="466"/>
      <c r="B103" s="467"/>
      <c r="C103" s="468"/>
      <c r="D103" s="469"/>
      <c r="E103" s="470"/>
      <c r="F103" s="470"/>
      <c r="G103" s="470"/>
      <c r="H103" s="468"/>
    </row>
    <row r="104" spans="1:8" s="354" customFormat="1" ht="17.100000000000001" customHeight="1">
      <c r="A104" s="471"/>
      <c r="B104" s="472"/>
      <c r="C104" s="473"/>
      <c r="D104" s="474"/>
      <c r="E104" s="475"/>
      <c r="F104" s="475"/>
      <c r="G104" s="475"/>
      <c r="H104" s="473"/>
    </row>
    <row r="105" spans="1:8" s="354" customFormat="1" ht="17.100000000000001" customHeight="1">
      <c r="A105" s="471"/>
      <c r="B105" s="472"/>
      <c r="C105" s="473"/>
      <c r="D105" s="855" t="s">
        <v>28</v>
      </c>
      <c r="E105" s="855"/>
      <c r="F105" s="475"/>
      <c r="G105" s="475"/>
      <c r="H105" s="473"/>
    </row>
    <row r="106" spans="1:8" s="354" customFormat="1" ht="17.100000000000001" customHeight="1">
      <c r="A106" s="839" t="s">
        <v>2</v>
      </c>
      <c r="B106" s="841" t="s">
        <v>76</v>
      </c>
      <c r="C106" s="731" t="s">
        <v>4</v>
      </c>
      <c r="D106" s="731" t="s">
        <v>5</v>
      </c>
      <c r="E106" s="731" t="s">
        <v>6</v>
      </c>
      <c r="F106" s="731" t="s">
        <v>7</v>
      </c>
      <c r="G106" s="731" t="s">
        <v>8</v>
      </c>
      <c r="H106" s="731" t="s">
        <v>9</v>
      </c>
    </row>
    <row r="107" spans="1:8" s="354" customFormat="1" ht="17.100000000000001" customHeight="1">
      <c r="A107" s="840"/>
      <c r="B107" s="842"/>
      <c r="C107" s="1" t="s">
        <v>10</v>
      </c>
      <c r="D107" s="1" t="s">
        <v>77</v>
      </c>
      <c r="E107" s="1" t="s">
        <v>78</v>
      </c>
      <c r="F107" s="52" t="s">
        <v>79</v>
      </c>
      <c r="G107" s="52" t="s">
        <v>79</v>
      </c>
      <c r="H107" s="1" t="s">
        <v>12</v>
      </c>
    </row>
    <row r="108" spans="1:8" s="354" customFormat="1" ht="17.100000000000001" customHeight="1">
      <c r="A108" s="172">
        <v>1</v>
      </c>
      <c r="B108" s="18" t="s">
        <v>151</v>
      </c>
      <c r="C108" s="172">
        <f>'Office Major'!C90</f>
        <v>2</v>
      </c>
      <c r="D108" s="172">
        <f>'Office Major'!D90</f>
        <v>9.9499999999999993</v>
      </c>
      <c r="E108" s="172">
        <f>'Office Major'!E90</f>
        <v>0</v>
      </c>
      <c r="F108" s="172">
        <f>'Office Major'!F90</f>
        <v>0</v>
      </c>
      <c r="G108" s="172">
        <f>'Office Major'!G90</f>
        <v>0</v>
      </c>
      <c r="H108" s="172">
        <f>'Office Major'!H90</f>
        <v>0</v>
      </c>
    </row>
    <row r="109" spans="1:8" s="354" customFormat="1" ht="17.100000000000001" customHeight="1">
      <c r="A109" s="172">
        <v>2</v>
      </c>
      <c r="B109" s="18" t="s">
        <v>96</v>
      </c>
      <c r="C109" s="144">
        <f>'Office Major'!C116</f>
        <v>5</v>
      </c>
      <c r="D109" s="144">
        <f>'Office Major'!D116</f>
        <v>983</v>
      </c>
      <c r="E109" s="144">
        <f>'Office Major'!E116</f>
        <v>0</v>
      </c>
      <c r="F109" s="144">
        <f>'Office Major'!F116</f>
        <v>0</v>
      </c>
      <c r="G109" s="144">
        <f>'Office Major'!G116</f>
        <v>12000</v>
      </c>
      <c r="H109" s="144">
        <f>'Office Major'!H116</f>
        <v>2</v>
      </c>
    </row>
    <row r="110" spans="1:8" s="354" customFormat="1" ht="17.100000000000001" customHeight="1">
      <c r="A110" s="853" t="s">
        <v>49</v>
      </c>
      <c r="B110" s="854"/>
      <c r="C110" s="266">
        <f t="shared" ref="C110:H110" si="13">SUM(C108:C109)</f>
        <v>7</v>
      </c>
      <c r="D110" s="267">
        <f t="shared" si="13"/>
        <v>992.95</v>
      </c>
      <c r="E110" s="268">
        <f t="shared" si="13"/>
        <v>0</v>
      </c>
      <c r="F110" s="268">
        <f t="shared" si="13"/>
        <v>0</v>
      </c>
      <c r="G110" s="268">
        <f t="shared" si="13"/>
        <v>12000</v>
      </c>
      <c r="H110" s="268">
        <f t="shared" si="13"/>
        <v>2</v>
      </c>
    </row>
    <row r="111" spans="1:8" s="354" customFormat="1" ht="17.100000000000001" customHeight="1"/>
    <row r="112" spans="1:8" s="354" customFormat="1" ht="17.100000000000001" customHeight="1">
      <c r="A112" s="855" t="s">
        <v>29</v>
      </c>
      <c r="B112" s="855"/>
      <c r="C112" s="855"/>
      <c r="D112" s="855"/>
      <c r="E112" s="855"/>
      <c r="F112" s="855"/>
      <c r="G112" s="855"/>
      <c r="H112" s="855"/>
    </row>
    <row r="113" spans="1:8" s="354" customFormat="1" ht="17.100000000000001" customHeight="1">
      <c r="A113" s="839" t="s">
        <v>2</v>
      </c>
      <c r="B113" s="841" t="s">
        <v>76</v>
      </c>
      <c r="C113" s="731" t="s">
        <v>4</v>
      </c>
      <c r="D113" s="731" t="s">
        <v>5</v>
      </c>
      <c r="E113" s="731" t="s">
        <v>6</v>
      </c>
      <c r="F113" s="731" t="s">
        <v>7</v>
      </c>
      <c r="G113" s="731" t="s">
        <v>8</v>
      </c>
      <c r="H113" s="731" t="s">
        <v>9</v>
      </c>
    </row>
    <row r="114" spans="1:8" s="354" customFormat="1" ht="17.100000000000001" customHeight="1">
      <c r="A114" s="840"/>
      <c r="B114" s="842"/>
      <c r="C114" s="1" t="s">
        <v>10</v>
      </c>
      <c r="D114" s="1" t="s">
        <v>77</v>
      </c>
      <c r="E114" s="1" t="s">
        <v>78</v>
      </c>
      <c r="F114" s="52" t="s">
        <v>79</v>
      </c>
      <c r="G114" s="52" t="s">
        <v>79</v>
      </c>
      <c r="H114" s="1" t="s">
        <v>12</v>
      </c>
    </row>
    <row r="115" spans="1:8" s="354" customFormat="1" ht="17.100000000000001" customHeight="1">
      <c r="A115" s="172">
        <v>1</v>
      </c>
      <c r="B115" s="18" t="s">
        <v>91</v>
      </c>
      <c r="C115" s="146">
        <f>'Office Major'!C20</f>
        <v>0</v>
      </c>
      <c r="D115" s="146">
        <f>'Office Major'!D20</f>
        <v>0</v>
      </c>
      <c r="E115" s="146">
        <f>'Office Major'!E20</f>
        <v>0</v>
      </c>
      <c r="F115" s="146">
        <f>'Office Major'!F20</f>
        <v>0</v>
      </c>
      <c r="G115" s="146">
        <f>'Office Major'!G20</f>
        <v>0</v>
      </c>
      <c r="H115" s="146">
        <f>'Office Major'!H20</f>
        <v>0</v>
      </c>
    </row>
    <row r="116" spans="1:8" s="354" customFormat="1" ht="17.100000000000001" customHeight="1">
      <c r="A116" s="172">
        <v>2</v>
      </c>
      <c r="B116" s="18" t="s">
        <v>122</v>
      </c>
      <c r="C116" s="136">
        <f>'Office Major'!C8</f>
        <v>1</v>
      </c>
      <c r="D116" s="136">
        <f>'Office Major'!D8</f>
        <v>4.3632999999999997</v>
      </c>
      <c r="E116" s="136">
        <f>'Office Major'!E8</f>
        <v>400</v>
      </c>
      <c r="F116" s="136">
        <f>'Office Major'!F8</f>
        <v>320000</v>
      </c>
      <c r="G116" s="136">
        <f>'Office Major'!G8</f>
        <v>18000</v>
      </c>
      <c r="H116" s="136">
        <f>'Office Major'!H8</f>
        <v>5</v>
      </c>
    </row>
    <row r="117" spans="1:8" s="354" customFormat="1" ht="17.100000000000001" customHeight="1">
      <c r="A117" s="172">
        <v>3</v>
      </c>
      <c r="B117" s="18" t="s">
        <v>372</v>
      </c>
      <c r="C117" s="136">
        <f>'Office Major'!C179</f>
        <v>8</v>
      </c>
      <c r="D117" s="136">
        <f>'Office Major'!D179</f>
        <v>37.424999999999997</v>
      </c>
      <c r="E117" s="136">
        <f>'Office Major'!E179</f>
        <v>0</v>
      </c>
      <c r="F117" s="136">
        <f>'Office Major'!F179</f>
        <v>0</v>
      </c>
      <c r="G117" s="136">
        <f>'Office Major'!G179</f>
        <v>182500</v>
      </c>
      <c r="H117" s="136">
        <f>'Office Major'!H179</f>
        <v>0</v>
      </c>
    </row>
    <row r="118" spans="1:8" s="354" customFormat="1" ht="17.100000000000001" customHeight="1">
      <c r="A118" s="172">
        <v>4</v>
      </c>
      <c r="B118" s="18" t="s">
        <v>80</v>
      </c>
      <c r="C118" s="172">
        <f>'Office Major'!C64</f>
        <v>2</v>
      </c>
      <c r="D118" s="172">
        <f>'Office Major'!D64</f>
        <v>8.27</v>
      </c>
      <c r="E118" s="172">
        <f>'Office Major'!E64</f>
        <v>1452</v>
      </c>
      <c r="F118" s="172">
        <f>'Office Major'!F64</f>
        <v>1524600</v>
      </c>
      <c r="G118" s="172">
        <f>'Office Major'!G64</f>
        <v>56710</v>
      </c>
      <c r="H118" s="172">
        <f>'Office Major'!H64</f>
        <v>16</v>
      </c>
    </row>
    <row r="119" spans="1:8" s="354" customFormat="1" ht="17.100000000000001" customHeight="1">
      <c r="A119" s="172">
        <v>5</v>
      </c>
      <c r="B119" s="18" t="s">
        <v>115</v>
      </c>
      <c r="C119" s="144">
        <f>'Office Major'!C203</f>
        <v>6</v>
      </c>
      <c r="D119" s="144">
        <f>'Office Major'!D203</f>
        <v>29.258299999999998</v>
      </c>
      <c r="E119" s="144">
        <f>'Office Major'!E203</f>
        <v>0</v>
      </c>
      <c r="F119" s="144">
        <f>'Office Major'!F203</f>
        <v>0</v>
      </c>
      <c r="G119" s="144">
        <f>'Office Major'!G203</f>
        <v>0</v>
      </c>
      <c r="H119" s="144">
        <f>'Office Major'!H203</f>
        <v>8</v>
      </c>
    </row>
    <row r="120" spans="1:8" s="354" customFormat="1" ht="17.100000000000001" customHeight="1">
      <c r="A120" s="853" t="s">
        <v>49</v>
      </c>
      <c r="B120" s="854"/>
      <c r="C120" s="266">
        <f t="shared" ref="C120:H120" si="14">SUM(C115:C119)</f>
        <v>17</v>
      </c>
      <c r="D120" s="267">
        <f t="shared" si="14"/>
        <v>79.316599999999994</v>
      </c>
      <c r="E120" s="268">
        <f t="shared" si="14"/>
        <v>1852</v>
      </c>
      <c r="F120" s="268">
        <f t="shared" si="14"/>
        <v>1844600</v>
      </c>
      <c r="G120" s="268">
        <f t="shared" si="14"/>
        <v>257210</v>
      </c>
      <c r="H120" s="266">
        <f t="shared" si="14"/>
        <v>29</v>
      </c>
    </row>
    <row r="121" spans="1:8" s="354" customFormat="1" ht="17.100000000000001" customHeight="1"/>
    <row r="122" spans="1:8" s="354" customFormat="1" ht="17.100000000000001" customHeight="1">
      <c r="A122" s="855" t="s">
        <v>32</v>
      </c>
      <c r="B122" s="855"/>
      <c r="C122" s="855"/>
      <c r="D122" s="855"/>
      <c r="E122" s="855"/>
      <c r="F122" s="855"/>
      <c r="G122" s="855"/>
      <c r="H122" s="855"/>
    </row>
    <row r="123" spans="1:8" s="354" customFormat="1" ht="17.100000000000001" customHeight="1">
      <c r="A123" s="839" t="s">
        <v>2</v>
      </c>
      <c r="B123" s="841" t="s">
        <v>76</v>
      </c>
      <c r="C123" s="731" t="s">
        <v>4</v>
      </c>
      <c r="D123" s="731" t="s">
        <v>5</v>
      </c>
      <c r="E123" s="731" t="s">
        <v>6</v>
      </c>
      <c r="F123" s="731" t="s">
        <v>7</v>
      </c>
      <c r="G123" s="731" t="s">
        <v>8</v>
      </c>
      <c r="H123" s="731" t="s">
        <v>9</v>
      </c>
    </row>
    <row r="124" spans="1:8" s="354" customFormat="1" ht="17.100000000000001" customHeight="1">
      <c r="A124" s="840"/>
      <c r="B124" s="842"/>
      <c r="C124" s="1" t="s">
        <v>10</v>
      </c>
      <c r="D124" s="1" t="s">
        <v>77</v>
      </c>
      <c r="E124" s="1" t="s">
        <v>78</v>
      </c>
      <c r="F124" s="52" t="s">
        <v>79</v>
      </c>
      <c r="G124" s="52" t="s">
        <v>79</v>
      </c>
      <c r="H124" s="1" t="s">
        <v>12</v>
      </c>
    </row>
    <row r="125" spans="1:8" s="354" customFormat="1" ht="17.100000000000001" customHeight="1">
      <c r="A125" s="257">
        <v>1</v>
      </c>
      <c r="B125" s="226" t="s">
        <v>82</v>
      </c>
      <c r="C125" s="197">
        <f>'Office Major'!C218</f>
        <v>2</v>
      </c>
      <c r="D125" s="197">
        <f>'Office Major'!D218</f>
        <v>9.91</v>
      </c>
      <c r="E125" s="197">
        <f>'Office Major'!E218</f>
        <v>0</v>
      </c>
      <c r="F125" s="197">
        <f>'Office Major'!F218</f>
        <v>0</v>
      </c>
      <c r="G125" s="197">
        <f>'Office Major'!G218</f>
        <v>20000</v>
      </c>
      <c r="H125" s="197">
        <f>'Office Major'!H218</f>
        <v>0</v>
      </c>
    </row>
    <row r="126" spans="1:8" s="354" customFormat="1" ht="17.100000000000001" customHeight="1">
      <c r="A126" s="172">
        <v>2</v>
      </c>
      <c r="B126" s="18" t="s">
        <v>80</v>
      </c>
      <c r="C126" s="172">
        <f>'Office Major'!C58</f>
        <v>3</v>
      </c>
      <c r="D126" s="172">
        <f>'Office Major'!D58</f>
        <v>154</v>
      </c>
      <c r="E126" s="172">
        <f>'Office Major'!E58</f>
        <v>0</v>
      </c>
      <c r="F126" s="172">
        <f>'Office Major'!F58</f>
        <v>0</v>
      </c>
      <c r="G126" s="172">
        <f>'Office Major'!G58</f>
        <v>0</v>
      </c>
      <c r="H126" s="172">
        <f>'Office Major'!H58</f>
        <v>0</v>
      </c>
    </row>
    <row r="127" spans="1:8" s="354" customFormat="1" ht="17.100000000000001" customHeight="1">
      <c r="A127" s="853" t="s">
        <v>49</v>
      </c>
      <c r="B127" s="854"/>
      <c r="C127" s="266">
        <f t="shared" ref="C127:H127" si="15">SUM(C125:C126)</f>
        <v>5</v>
      </c>
      <c r="D127" s="267">
        <f t="shared" si="15"/>
        <v>163.91</v>
      </c>
      <c r="E127" s="266">
        <f t="shared" si="15"/>
        <v>0</v>
      </c>
      <c r="F127" s="268">
        <f t="shared" si="15"/>
        <v>0</v>
      </c>
      <c r="G127" s="268">
        <f t="shared" si="15"/>
        <v>20000</v>
      </c>
      <c r="H127" s="266">
        <f t="shared" si="15"/>
        <v>0</v>
      </c>
    </row>
    <row r="128" spans="1:8" s="354" customFormat="1" ht="17.100000000000001" customHeight="1">
      <c r="A128" s="466"/>
      <c r="B128" s="467"/>
      <c r="C128" s="468"/>
      <c r="D128" s="469"/>
      <c r="E128" s="470"/>
      <c r="F128" s="470"/>
      <c r="G128" s="470"/>
      <c r="H128" s="468"/>
    </row>
    <row r="129" spans="1:8" s="354" customFormat="1" ht="17.100000000000001" customHeight="1">
      <c r="A129" s="855" t="s">
        <v>34</v>
      </c>
      <c r="B129" s="855"/>
      <c r="C129" s="855"/>
      <c r="D129" s="855"/>
      <c r="E129" s="855"/>
      <c r="F129" s="855"/>
      <c r="G129" s="855"/>
      <c r="H129" s="855"/>
    </row>
    <row r="130" spans="1:8" s="354" customFormat="1" ht="17.100000000000001" customHeight="1">
      <c r="A130" s="839" t="s">
        <v>2</v>
      </c>
      <c r="B130" s="841" t="s">
        <v>76</v>
      </c>
      <c r="C130" s="731" t="s">
        <v>4</v>
      </c>
      <c r="D130" s="731" t="s">
        <v>5</v>
      </c>
      <c r="E130" s="731" t="s">
        <v>6</v>
      </c>
      <c r="F130" s="731" t="s">
        <v>7</v>
      </c>
      <c r="G130" s="731" t="s">
        <v>8</v>
      </c>
      <c r="H130" s="731" t="s">
        <v>9</v>
      </c>
    </row>
    <row r="131" spans="1:8" s="354" customFormat="1" ht="17.100000000000001" customHeight="1">
      <c r="A131" s="840"/>
      <c r="B131" s="842"/>
      <c r="C131" s="1" t="s">
        <v>10</v>
      </c>
      <c r="D131" s="1" t="s">
        <v>77</v>
      </c>
      <c r="E131" s="1" t="s">
        <v>78</v>
      </c>
      <c r="F131" s="52" t="s">
        <v>79</v>
      </c>
      <c r="G131" s="52" t="s">
        <v>79</v>
      </c>
      <c r="H131" s="1" t="s">
        <v>12</v>
      </c>
    </row>
    <row r="132" spans="1:8" s="354" customFormat="1" ht="17.100000000000001" customHeight="1">
      <c r="A132" s="172">
        <v>1</v>
      </c>
      <c r="B132" s="229" t="s">
        <v>190</v>
      </c>
      <c r="C132" s="136">
        <f>'Office Major'!C51</f>
        <v>2</v>
      </c>
      <c r="D132" s="136">
        <f>'Office Major'!D51</f>
        <v>1304.83</v>
      </c>
      <c r="E132" s="235">
        <f>'Office Major'!E51</f>
        <v>1026110</v>
      </c>
      <c r="F132" s="235">
        <f>'Office Major'!F51</f>
        <v>184699800</v>
      </c>
      <c r="G132" s="136">
        <f>'Office Major'!G51</f>
        <v>78689000</v>
      </c>
      <c r="H132" s="136">
        <f>'Office Major'!H51</f>
        <v>0</v>
      </c>
    </row>
    <row r="133" spans="1:8" s="354" customFormat="1" ht="17.100000000000001" customHeight="1">
      <c r="A133" s="172">
        <v>2</v>
      </c>
      <c r="B133" s="229" t="s">
        <v>148</v>
      </c>
      <c r="C133" s="172">
        <f>'Office Major'!C34</f>
        <v>1</v>
      </c>
      <c r="D133" s="172">
        <f>'Office Major'!D34</f>
        <v>65.819999999999993</v>
      </c>
      <c r="E133" s="476">
        <f>'Office Major'!E34</f>
        <v>1269436</v>
      </c>
      <c r="F133" s="476">
        <f>'Office Major'!F34</f>
        <v>190415451</v>
      </c>
      <c r="G133" s="172">
        <f>'Office Major'!G34</f>
        <v>102690000</v>
      </c>
      <c r="H133" s="172">
        <f>'Office Major'!H34</f>
        <v>250</v>
      </c>
    </row>
    <row r="134" spans="1:8" s="354" customFormat="1" ht="17.100000000000001" customHeight="1">
      <c r="A134" s="172">
        <v>3</v>
      </c>
      <c r="B134" s="229" t="s">
        <v>103</v>
      </c>
      <c r="C134" s="218">
        <f>'Office Major'!C78</f>
        <v>2</v>
      </c>
      <c r="D134" s="218">
        <f>'Office Major'!D78</f>
        <v>1359.492</v>
      </c>
      <c r="E134" s="258">
        <f>'Office Major'!E78</f>
        <v>9678859</v>
      </c>
      <c r="F134" s="258">
        <f>'Office Major'!F78</f>
        <v>1935771800</v>
      </c>
      <c r="G134" s="218">
        <f>'Office Major'!G78</f>
        <v>815007580</v>
      </c>
      <c r="H134" s="218">
        <f>'Office Major'!H78</f>
        <v>1815</v>
      </c>
    </row>
    <row r="135" spans="1:8" s="354" customFormat="1" ht="17.100000000000001" customHeight="1">
      <c r="A135" s="172">
        <v>4</v>
      </c>
      <c r="B135" s="229" t="s">
        <v>104</v>
      </c>
      <c r="C135" s="144">
        <f>'Office Major'!C96</f>
        <v>4</v>
      </c>
      <c r="D135" s="144">
        <f>'Office Major'!D96</f>
        <v>1232.8699999999999</v>
      </c>
      <c r="E135" s="285">
        <f>'Office Major'!E96</f>
        <v>893283.93</v>
      </c>
      <c r="F135" s="285">
        <f>'Office Major'!F96</f>
        <v>187589625.30000001</v>
      </c>
      <c r="G135" s="144">
        <f>'Office Major'!G96</f>
        <v>70542000</v>
      </c>
      <c r="H135" s="144">
        <f>'Office Major'!H96</f>
        <v>45</v>
      </c>
    </row>
    <row r="136" spans="1:8" s="354" customFormat="1" ht="17.100000000000001" customHeight="1">
      <c r="A136" s="172">
        <v>5</v>
      </c>
      <c r="B136" s="229" t="s">
        <v>118</v>
      </c>
      <c r="C136" s="259">
        <f>'Office Major'!C129</f>
        <v>1</v>
      </c>
      <c r="D136" s="259">
        <f>'Office Major'!D129</f>
        <v>3980</v>
      </c>
      <c r="E136" s="260">
        <f>'Office Major'!E129</f>
        <v>710300</v>
      </c>
      <c r="F136" s="260">
        <f>'Office Major'!F129</f>
        <v>156266000</v>
      </c>
      <c r="G136" s="259">
        <f>'Office Major'!G129</f>
        <v>63929300</v>
      </c>
      <c r="H136" s="259">
        <f>'Office Major'!H129</f>
        <v>573</v>
      </c>
    </row>
    <row r="137" spans="1:8" s="354" customFormat="1" ht="17.100000000000001" customHeight="1">
      <c r="A137" s="172">
        <v>6</v>
      </c>
      <c r="B137" s="229" t="s">
        <v>87</v>
      </c>
      <c r="C137" s="147">
        <f>'Office Major'!C137</f>
        <v>1</v>
      </c>
      <c r="D137" s="147">
        <f>'Office Major'!D137</f>
        <v>548.78</v>
      </c>
      <c r="E137" s="295">
        <f>'Office Major'!E137</f>
        <v>4634089</v>
      </c>
      <c r="F137" s="295">
        <f>'Office Major'!F137</f>
        <v>1621931150</v>
      </c>
      <c r="G137" s="147">
        <f>'Office Major'!G137</f>
        <v>404542000</v>
      </c>
      <c r="H137" s="147">
        <f>'Office Major'!H137</f>
        <v>320</v>
      </c>
    </row>
    <row r="138" spans="1:8" s="354" customFormat="1" ht="17.100000000000001" customHeight="1">
      <c r="A138" s="172">
        <v>7</v>
      </c>
      <c r="B138" s="229" t="s">
        <v>106</v>
      </c>
      <c r="C138" s="209">
        <f>'Office Major'!C144</f>
        <v>3</v>
      </c>
      <c r="D138" s="209">
        <f>'Office Major'!D144</f>
        <v>1970.37</v>
      </c>
      <c r="E138" s="261">
        <f>'Office Major'!E144</f>
        <v>333870.28999999998</v>
      </c>
      <c r="F138" s="262">
        <f>'Office Major'!F144</f>
        <v>100161087</v>
      </c>
      <c r="G138" s="209">
        <f>'Office Major'!G144</f>
        <v>37483000</v>
      </c>
      <c r="H138" s="209">
        <f>'Office Major'!H144</f>
        <v>95</v>
      </c>
    </row>
    <row r="139" spans="1:8" s="354" customFormat="1" ht="17.100000000000001" customHeight="1">
      <c r="A139" s="172">
        <v>8</v>
      </c>
      <c r="B139" s="229" t="s">
        <v>107</v>
      </c>
      <c r="C139" s="144">
        <f>'Office Major'!C150</f>
        <v>9</v>
      </c>
      <c r="D139" s="144">
        <f>'Office Major'!D150</f>
        <v>4210.0200000000004</v>
      </c>
      <c r="E139" s="285">
        <f>'Office Major'!E150</f>
        <v>12077964.6</v>
      </c>
      <c r="F139" s="231">
        <f>'Office Major'!F150</f>
        <v>1207796500</v>
      </c>
      <c r="G139" s="144">
        <f>'Office Major'!G150</f>
        <v>1026992703</v>
      </c>
      <c r="H139" s="144">
        <f>'Office Major'!H150</f>
        <v>345</v>
      </c>
    </row>
    <row r="140" spans="1:8" s="354" customFormat="1" ht="17.100000000000001" customHeight="1">
      <c r="A140" s="172">
        <v>9</v>
      </c>
      <c r="B140" s="229" t="s">
        <v>88</v>
      </c>
      <c r="C140" s="147">
        <f>'Office Major'!C156</f>
        <v>2</v>
      </c>
      <c r="D140" s="147">
        <f>'Office Major'!D156</f>
        <v>37.049999999999997</v>
      </c>
      <c r="E140" s="477">
        <f>'Office Major'!E156</f>
        <v>18190</v>
      </c>
      <c r="F140" s="295">
        <f>'Office Major'!F156</f>
        <v>3638000</v>
      </c>
      <c r="G140" s="147">
        <f>'Office Major'!G156</f>
        <v>2960000</v>
      </c>
      <c r="H140" s="147">
        <f>'Office Major'!H156</f>
        <v>0</v>
      </c>
    </row>
    <row r="141" spans="1:8" s="354" customFormat="1" ht="17.100000000000001" customHeight="1">
      <c r="A141" s="172">
        <v>10</v>
      </c>
      <c r="B141" s="229" t="s">
        <v>119</v>
      </c>
      <c r="C141" s="218">
        <f>'Office Major'!C173</f>
        <v>1</v>
      </c>
      <c r="D141" s="218">
        <f>'Office Major'!D173</f>
        <v>895.42</v>
      </c>
      <c r="E141" s="264">
        <f>'Office Major'!E173</f>
        <v>2515416.7000000002</v>
      </c>
      <c r="F141" s="264">
        <f>'Office Major'!F173</f>
        <v>553391674</v>
      </c>
      <c r="G141" s="218">
        <f>'Office Major'!G173</f>
        <v>218170000</v>
      </c>
      <c r="H141" s="218">
        <f>'Office Major'!H173</f>
        <v>68</v>
      </c>
    </row>
    <row r="142" spans="1:8" s="354" customFormat="1" ht="17.100000000000001" customHeight="1">
      <c r="A142" s="172">
        <v>11</v>
      </c>
      <c r="B142" s="229" t="s">
        <v>90</v>
      </c>
      <c r="C142" s="218">
        <f>'Office Major'!C187</f>
        <v>5</v>
      </c>
      <c r="D142" s="218">
        <f>'Office Major'!D187</f>
        <v>1124.08</v>
      </c>
      <c r="E142" s="258">
        <f>'Office Major'!E187</f>
        <v>11088025</v>
      </c>
      <c r="F142" s="258">
        <f>'Office Major'!F187</f>
        <v>1330563000</v>
      </c>
      <c r="G142" s="218">
        <f>'Office Major'!G187</f>
        <v>920623000</v>
      </c>
      <c r="H142" s="218">
        <f>'Office Major'!H187</f>
        <v>850</v>
      </c>
    </row>
    <row r="143" spans="1:8" s="354" customFormat="1" ht="17.100000000000001" customHeight="1">
      <c r="A143" s="172">
        <v>12</v>
      </c>
      <c r="B143" s="229" t="s">
        <v>94</v>
      </c>
      <c r="C143" s="172">
        <f>'Office Major'!C195</f>
        <v>6</v>
      </c>
      <c r="D143" s="172">
        <f>'Office Major'!D195</f>
        <v>2576</v>
      </c>
      <c r="E143" s="241">
        <f>'Office Major'!E195</f>
        <v>19602154</v>
      </c>
      <c r="F143" s="241">
        <f>'Office Major'!F195</f>
        <v>4900538500</v>
      </c>
      <c r="G143" s="172">
        <f>'Office Major'!G195</f>
        <v>1720385000</v>
      </c>
      <c r="H143" s="172">
        <f>'Office Major'!H195</f>
        <v>350</v>
      </c>
    </row>
    <row r="144" spans="1:8" s="354" customFormat="1" ht="17.100000000000001" customHeight="1">
      <c r="A144" s="172">
        <v>13</v>
      </c>
      <c r="B144" s="229" t="s">
        <v>82</v>
      </c>
      <c r="C144" s="172">
        <f>'Office Major'!C217</f>
        <v>2</v>
      </c>
      <c r="D144" s="172">
        <f>'Office Major'!D217</f>
        <v>916.64</v>
      </c>
      <c r="E144" s="476">
        <f>'Office Major'!E217</f>
        <v>305000</v>
      </c>
      <c r="F144" s="241">
        <f>'Office Major'!F217</f>
        <v>61000000</v>
      </c>
      <c r="G144" s="172">
        <f>'Office Major'!G217</f>
        <v>29421270</v>
      </c>
      <c r="H144" s="172">
        <f>'Office Major'!H217</f>
        <v>117</v>
      </c>
    </row>
    <row r="145" spans="1:8" s="354" customFormat="1" ht="17.100000000000001" customHeight="1">
      <c r="A145" s="172">
        <v>14</v>
      </c>
      <c r="B145" s="229" t="s">
        <v>152</v>
      </c>
      <c r="C145" s="144">
        <f>'Office Major'!C109</f>
        <v>2</v>
      </c>
      <c r="D145" s="144">
        <f>'Office Major'!D109</f>
        <v>1998.325</v>
      </c>
      <c r="E145" s="285">
        <f>'Office Major'!E109</f>
        <v>2153437.5</v>
      </c>
      <c r="F145" s="231">
        <f>'Office Major'!F109</f>
        <v>1313596875</v>
      </c>
      <c r="G145" s="144">
        <f>'Office Major'!G109</f>
        <v>207063100</v>
      </c>
      <c r="H145" s="144">
        <f>'Office Major'!H109</f>
        <v>315</v>
      </c>
    </row>
    <row r="146" spans="1:8" s="354" customFormat="1" ht="17.100000000000001" customHeight="1">
      <c r="A146" s="853" t="s">
        <v>49</v>
      </c>
      <c r="B146" s="854"/>
      <c r="C146" s="266">
        <f t="shared" ref="C146:H146" si="16">SUM(C132:C145)</f>
        <v>41</v>
      </c>
      <c r="D146" s="267">
        <f t="shared" si="16"/>
        <v>22219.697</v>
      </c>
      <c r="E146" s="267">
        <f t="shared" si="16"/>
        <v>66306136.019999996</v>
      </c>
      <c r="F146" s="267">
        <f t="shared" si="16"/>
        <v>13747359462.299999</v>
      </c>
      <c r="G146" s="268">
        <f t="shared" si="16"/>
        <v>5698497953</v>
      </c>
      <c r="H146" s="266">
        <f t="shared" si="16"/>
        <v>5143</v>
      </c>
    </row>
    <row r="147" spans="1:8" s="354" customFormat="1" ht="17.100000000000001" customHeight="1"/>
    <row r="148" spans="1:8" s="354" customFormat="1" ht="17.100000000000001" customHeight="1">
      <c r="A148" s="855" t="s">
        <v>33</v>
      </c>
      <c r="B148" s="855"/>
      <c r="C148" s="855"/>
      <c r="D148" s="855"/>
      <c r="E148" s="855"/>
      <c r="F148" s="855"/>
      <c r="G148" s="855"/>
      <c r="H148" s="855"/>
    </row>
    <row r="149" spans="1:8" s="354" customFormat="1" ht="17.100000000000001" customHeight="1">
      <c r="A149" s="839" t="s">
        <v>2</v>
      </c>
      <c r="B149" s="841" t="s">
        <v>76</v>
      </c>
      <c r="C149" s="731" t="s">
        <v>4</v>
      </c>
      <c r="D149" s="731" t="s">
        <v>5</v>
      </c>
      <c r="E149" s="731" t="s">
        <v>6</v>
      </c>
      <c r="F149" s="731" t="s">
        <v>7</v>
      </c>
      <c r="G149" s="731" t="s">
        <v>8</v>
      </c>
      <c r="H149" s="731" t="s">
        <v>9</v>
      </c>
    </row>
    <row r="150" spans="1:8" s="354" customFormat="1" ht="17.100000000000001" customHeight="1">
      <c r="A150" s="840"/>
      <c r="B150" s="842"/>
      <c r="C150" s="1" t="s">
        <v>10</v>
      </c>
      <c r="D150" s="1" t="s">
        <v>77</v>
      </c>
      <c r="E150" s="1" t="s">
        <v>78</v>
      </c>
      <c r="F150" s="52" t="s">
        <v>79</v>
      </c>
      <c r="G150" s="52" t="s">
        <v>79</v>
      </c>
      <c r="H150" s="1" t="s">
        <v>12</v>
      </c>
    </row>
    <row r="151" spans="1:8" s="354" customFormat="1" ht="17.100000000000001" customHeight="1">
      <c r="A151" s="172">
        <v>1</v>
      </c>
      <c r="B151" s="229" t="s">
        <v>149</v>
      </c>
      <c r="C151" s="172">
        <f>'Office Major'!C40</f>
        <v>4</v>
      </c>
      <c r="D151" s="172">
        <f>'Office Major'!D40</f>
        <v>11358.14</v>
      </c>
      <c r="E151" s="172">
        <f>'Office Major'!E40</f>
        <v>6432998.3300000001</v>
      </c>
      <c r="F151" s="172">
        <f>'Office Major'!F40</f>
        <v>8362897829</v>
      </c>
      <c r="G151" s="172">
        <f>'Office Major'!G40</f>
        <v>617685729</v>
      </c>
      <c r="H151" s="172">
        <f>'Office Major'!H40</f>
        <v>110</v>
      </c>
    </row>
    <row r="152" spans="1:8" s="354" customFormat="1" ht="17.100000000000001" customHeight="1">
      <c r="A152" s="172">
        <v>2</v>
      </c>
      <c r="B152" s="229" t="s">
        <v>95</v>
      </c>
      <c r="C152" s="144">
        <f>'Office Major'!C72</f>
        <v>2</v>
      </c>
      <c r="D152" s="144">
        <f>'Office Major'!D72</f>
        <v>2212.7399999999998</v>
      </c>
      <c r="E152" s="144">
        <f>'Office Major'!E72</f>
        <v>1977989</v>
      </c>
      <c r="F152" s="144">
        <f>'Office Major'!F72</f>
        <v>2966983500</v>
      </c>
      <c r="G152" s="144">
        <f>'Office Major'!G72</f>
        <v>77271669</v>
      </c>
      <c r="H152" s="144">
        <f>'Office Major'!H72</f>
        <v>150</v>
      </c>
    </row>
    <row r="153" spans="1:8" s="354" customFormat="1" ht="17.100000000000001" customHeight="1">
      <c r="A153" s="172">
        <v>3</v>
      </c>
      <c r="B153" s="229" t="s">
        <v>106</v>
      </c>
      <c r="C153" s="209">
        <f>'Office Major'!C143</f>
        <v>1</v>
      </c>
      <c r="D153" s="209">
        <f>'Office Major'!D143</f>
        <v>1063.3499999999999</v>
      </c>
      <c r="E153" s="209">
        <f>'Office Major'!E143</f>
        <v>107188.1</v>
      </c>
      <c r="F153" s="209">
        <f>'Office Major'!F143</f>
        <v>42875240</v>
      </c>
      <c r="G153" s="209">
        <f>'Office Major'!G143</f>
        <v>10000000</v>
      </c>
      <c r="H153" s="209">
        <f>'Office Major'!H143</f>
        <v>70</v>
      </c>
    </row>
    <row r="154" spans="1:8" s="354" customFormat="1" ht="17.100000000000001" customHeight="1">
      <c r="A154" s="853" t="s">
        <v>49</v>
      </c>
      <c r="B154" s="854"/>
      <c r="C154" s="266">
        <f t="shared" ref="C154:H154" si="17">SUM(C151:C153)</f>
        <v>7</v>
      </c>
      <c r="D154" s="267">
        <f t="shared" si="17"/>
        <v>14634.23</v>
      </c>
      <c r="E154" s="268">
        <f t="shared" si="17"/>
        <v>8518175.4299999997</v>
      </c>
      <c r="F154" s="268">
        <f t="shared" si="17"/>
        <v>11372756569</v>
      </c>
      <c r="G154" s="268">
        <f t="shared" si="17"/>
        <v>704957398</v>
      </c>
      <c r="H154" s="266">
        <f t="shared" si="17"/>
        <v>330</v>
      </c>
    </row>
    <row r="155" spans="1:8" s="354" customFormat="1" ht="17.100000000000001" customHeight="1"/>
    <row r="156" spans="1:8" s="354" customFormat="1" ht="17.100000000000001" customHeight="1">
      <c r="A156" s="855" t="s">
        <v>35</v>
      </c>
      <c r="B156" s="855"/>
      <c r="C156" s="855"/>
      <c r="D156" s="855"/>
      <c r="E156" s="855"/>
      <c r="F156" s="855"/>
      <c r="G156" s="855"/>
      <c r="H156" s="855"/>
    </row>
    <row r="157" spans="1:8" s="354" customFormat="1" ht="17.100000000000001" customHeight="1">
      <c r="A157" s="839" t="s">
        <v>2</v>
      </c>
      <c r="B157" s="841" t="s">
        <v>76</v>
      </c>
      <c r="C157" s="731" t="s">
        <v>4</v>
      </c>
      <c r="D157" s="731" t="s">
        <v>5</v>
      </c>
      <c r="E157" s="731" t="s">
        <v>6</v>
      </c>
      <c r="F157" s="731" t="s">
        <v>7</v>
      </c>
      <c r="G157" s="731" t="s">
        <v>8</v>
      </c>
      <c r="H157" s="731" t="s">
        <v>9</v>
      </c>
    </row>
    <row r="158" spans="1:8" s="354" customFormat="1" ht="17.100000000000001" customHeight="1">
      <c r="A158" s="840"/>
      <c r="B158" s="842"/>
      <c r="C158" s="1" t="s">
        <v>10</v>
      </c>
      <c r="D158" s="1" t="s">
        <v>77</v>
      </c>
      <c r="E158" s="1" t="s">
        <v>78</v>
      </c>
      <c r="F158" s="52" t="s">
        <v>79</v>
      </c>
      <c r="G158" s="52" t="s">
        <v>79</v>
      </c>
      <c r="H158" s="1" t="s">
        <v>12</v>
      </c>
    </row>
    <row r="159" spans="1:8" s="354" customFormat="1" ht="17.100000000000001" customHeight="1">
      <c r="A159" s="172">
        <v>1</v>
      </c>
      <c r="B159" s="18" t="s">
        <v>91</v>
      </c>
      <c r="C159" s="146">
        <f>'Office Major'!C18</f>
        <v>1</v>
      </c>
      <c r="D159" s="146">
        <f>'Office Major'!D18</f>
        <v>4.75</v>
      </c>
      <c r="E159" s="146">
        <f>'Office Major'!E18</f>
        <v>0</v>
      </c>
      <c r="F159" s="146">
        <f>'Office Major'!F18</f>
        <v>0</v>
      </c>
      <c r="G159" s="146">
        <f>'Office Major'!G18</f>
        <v>0</v>
      </c>
      <c r="H159" s="146">
        <f>'Office Major'!H18</f>
        <v>0</v>
      </c>
    </row>
    <row r="160" spans="1:8" s="354" customFormat="1" ht="17.100000000000001" customHeight="1">
      <c r="A160" s="172">
        <v>2</v>
      </c>
      <c r="B160" s="229" t="s">
        <v>190</v>
      </c>
      <c r="C160" s="136">
        <f>'Office Major'!C49</f>
        <v>1</v>
      </c>
      <c r="D160" s="136">
        <f>'Office Major'!D49</f>
        <v>5</v>
      </c>
      <c r="E160" s="136">
        <f>'Office Major'!E49</f>
        <v>0</v>
      </c>
      <c r="F160" s="136">
        <f>'Office Major'!F49</f>
        <v>0</v>
      </c>
      <c r="G160" s="136">
        <f>'Office Major'!G49</f>
        <v>0</v>
      </c>
      <c r="H160" s="136">
        <f>'Office Major'!H49</f>
        <v>0</v>
      </c>
    </row>
    <row r="161" spans="1:8" s="354" customFormat="1" ht="17.100000000000001" customHeight="1">
      <c r="A161" s="172">
        <v>3</v>
      </c>
      <c r="B161" s="18" t="s">
        <v>94</v>
      </c>
      <c r="C161" s="172">
        <f>'Office Major'!C197</f>
        <v>2</v>
      </c>
      <c r="D161" s="172">
        <f>'Office Major'!D197</f>
        <v>10</v>
      </c>
      <c r="E161" s="172">
        <f>'Office Major'!E197</f>
        <v>0</v>
      </c>
      <c r="F161" s="172">
        <f>'Office Major'!F197</f>
        <v>0</v>
      </c>
      <c r="G161" s="172">
        <f>'Office Major'!G197</f>
        <v>0</v>
      </c>
      <c r="H161" s="172">
        <f>'Office Major'!H197</f>
        <v>0</v>
      </c>
    </row>
    <row r="162" spans="1:8" s="354" customFormat="1" ht="17.100000000000001" customHeight="1">
      <c r="A162" s="853" t="s">
        <v>49</v>
      </c>
      <c r="B162" s="854"/>
      <c r="C162" s="266">
        <f t="shared" ref="C162:H162" si="18">SUM(C159:C161)</f>
        <v>4</v>
      </c>
      <c r="D162" s="267">
        <f t="shared" si="18"/>
        <v>19.75</v>
      </c>
      <c r="E162" s="268">
        <f t="shared" si="18"/>
        <v>0</v>
      </c>
      <c r="F162" s="460">
        <f t="shared" si="18"/>
        <v>0</v>
      </c>
      <c r="G162" s="268">
        <f t="shared" si="18"/>
        <v>0</v>
      </c>
      <c r="H162" s="460">
        <f t="shared" si="18"/>
        <v>0</v>
      </c>
    </row>
    <row r="163" spans="1:8" s="354" customFormat="1" ht="17.100000000000001" customHeight="1"/>
    <row r="164" spans="1:8" s="354" customFormat="1" ht="17.100000000000001" customHeight="1">
      <c r="B164" s="471"/>
      <c r="C164" s="19"/>
      <c r="D164" s="855" t="s">
        <v>41</v>
      </c>
      <c r="E164" s="855"/>
      <c r="F164" s="475"/>
      <c r="G164" s="475"/>
      <c r="H164" s="475"/>
    </row>
    <row r="165" spans="1:8" s="354" customFormat="1" ht="17.100000000000001" customHeight="1">
      <c r="A165" s="839" t="s">
        <v>2</v>
      </c>
      <c r="B165" s="841" t="s">
        <v>76</v>
      </c>
      <c r="C165" s="731" t="s">
        <v>4</v>
      </c>
      <c r="D165" s="731" t="s">
        <v>5</v>
      </c>
      <c r="E165" s="731" t="s">
        <v>6</v>
      </c>
      <c r="F165" s="731" t="s">
        <v>7</v>
      </c>
      <c r="G165" s="731" t="s">
        <v>8</v>
      </c>
      <c r="H165" s="731" t="s">
        <v>9</v>
      </c>
    </row>
    <row r="166" spans="1:8" s="354" customFormat="1" ht="17.100000000000001" customHeight="1">
      <c r="A166" s="840"/>
      <c r="B166" s="842"/>
      <c r="C166" s="1" t="s">
        <v>10</v>
      </c>
      <c r="D166" s="1" t="s">
        <v>77</v>
      </c>
      <c r="E166" s="1" t="s">
        <v>78</v>
      </c>
      <c r="F166" s="52" t="s">
        <v>79</v>
      </c>
      <c r="G166" s="52" t="s">
        <v>79</v>
      </c>
      <c r="H166" s="1" t="s">
        <v>12</v>
      </c>
    </row>
    <row r="167" spans="1:8" s="354" customFormat="1" ht="17.100000000000001" customHeight="1">
      <c r="A167" s="172">
        <v>1</v>
      </c>
      <c r="B167" s="18" t="s">
        <v>82</v>
      </c>
      <c r="C167" s="172">
        <f>'Office Major'!C213</f>
        <v>3</v>
      </c>
      <c r="D167" s="172">
        <f>'Office Major'!D213</f>
        <v>1673.38</v>
      </c>
      <c r="E167" s="172">
        <f>'Office Major'!E213</f>
        <v>788451</v>
      </c>
      <c r="F167" s="172">
        <f>'Office Major'!F213</f>
        <v>1576902000</v>
      </c>
      <c r="G167" s="172">
        <f>'Office Major'!G213</f>
        <v>378382076</v>
      </c>
      <c r="H167" s="172">
        <f>'Office Major'!H213</f>
        <v>621</v>
      </c>
    </row>
    <row r="168" spans="1:8" s="354" customFormat="1" ht="17.100000000000001" customHeight="1">
      <c r="A168" s="853" t="s">
        <v>49</v>
      </c>
      <c r="B168" s="854"/>
      <c r="C168" s="266">
        <f t="shared" ref="C168:H168" si="19">SUM(C167)</f>
        <v>3</v>
      </c>
      <c r="D168" s="267">
        <f t="shared" si="19"/>
        <v>1673.38</v>
      </c>
      <c r="E168" s="266">
        <f t="shared" si="19"/>
        <v>788451</v>
      </c>
      <c r="F168" s="266">
        <f t="shared" si="19"/>
        <v>1576902000</v>
      </c>
      <c r="G168" s="266">
        <f t="shared" si="19"/>
        <v>378382076</v>
      </c>
      <c r="H168" s="266">
        <f t="shared" si="19"/>
        <v>621</v>
      </c>
    </row>
    <row r="169" spans="1:8" s="354" customFormat="1" ht="17.100000000000001" customHeight="1">
      <c r="A169" s="466"/>
      <c r="B169" s="467"/>
      <c r="C169" s="468"/>
      <c r="D169" s="469"/>
      <c r="E169" s="470"/>
      <c r="F169" s="470"/>
      <c r="G169" s="470"/>
      <c r="H169" s="468"/>
    </row>
    <row r="170" spans="1:8" s="354" customFormat="1" ht="17.100000000000001" customHeight="1">
      <c r="A170" s="855" t="s">
        <v>42</v>
      </c>
      <c r="B170" s="855"/>
      <c r="C170" s="855"/>
      <c r="D170" s="855"/>
      <c r="E170" s="855"/>
      <c r="F170" s="855"/>
      <c r="G170" s="855"/>
      <c r="H170" s="855"/>
    </row>
    <row r="171" spans="1:8" s="354" customFormat="1" ht="17.100000000000001" customHeight="1">
      <c r="A171" s="839" t="s">
        <v>2</v>
      </c>
      <c r="B171" s="841" t="s">
        <v>76</v>
      </c>
      <c r="C171" s="731" t="s">
        <v>4</v>
      </c>
      <c r="D171" s="731" t="s">
        <v>5</v>
      </c>
      <c r="E171" s="731" t="s">
        <v>6</v>
      </c>
      <c r="F171" s="731" t="s">
        <v>7</v>
      </c>
      <c r="G171" s="731" t="s">
        <v>8</v>
      </c>
      <c r="H171" s="731" t="s">
        <v>9</v>
      </c>
    </row>
    <row r="172" spans="1:8" s="354" customFormat="1" ht="17.100000000000001" customHeight="1">
      <c r="A172" s="840"/>
      <c r="B172" s="842"/>
      <c r="C172" s="1" t="s">
        <v>10</v>
      </c>
      <c r="D172" s="1" t="s">
        <v>77</v>
      </c>
      <c r="E172" s="1" t="s">
        <v>78</v>
      </c>
      <c r="F172" s="52" t="s">
        <v>79</v>
      </c>
      <c r="G172" s="52" t="s">
        <v>79</v>
      </c>
      <c r="H172" s="1" t="s">
        <v>12</v>
      </c>
    </row>
    <row r="173" spans="1:8" s="354" customFormat="1" ht="17.100000000000001" customHeight="1">
      <c r="A173" s="172">
        <v>1</v>
      </c>
      <c r="B173" s="478" t="s">
        <v>149</v>
      </c>
      <c r="C173" s="172">
        <f>'Office Major'!C42</f>
        <v>3</v>
      </c>
      <c r="D173" s="172">
        <f>'Office Major'!D42</f>
        <v>480.35</v>
      </c>
      <c r="E173" s="172">
        <f>'Office Major'!E42</f>
        <v>12902.86</v>
      </c>
      <c r="F173" s="172">
        <f>'Office Major'!F42</f>
        <v>12902860</v>
      </c>
      <c r="G173" s="172">
        <f>'Office Major'!G42</f>
        <v>2877897</v>
      </c>
      <c r="H173" s="172">
        <f>'Office Major'!H42</f>
        <v>25</v>
      </c>
    </row>
    <row r="174" spans="1:8" s="354" customFormat="1" ht="17.100000000000001" customHeight="1">
      <c r="A174" s="172">
        <v>2</v>
      </c>
      <c r="B174" s="478" t="s">
        <v>82</v>
      </c>
      <c r="C174" s="172">
        <f>'Office Major'!C219</f>
        <v>0</v>
      </c>
      <c r="D174" s="172">
        <f>'Office Major'!D219</f>
        <v>4.95</v>
      </c>
      <c r="E174" s="172">
        <f>'Office Major'!E219</f>
        <v>0</v>
      </c>
      <c r="F174" s="172">
        <f>'Office Major'!F219</f>
        <v>0</v>
      </c>
      <c r="G174" s="172">
        <f>'Office Major'!G219</f>
        <v>0</v>
      </c>
      <c r="H174" s="172">
        <f>'Office Major'!H219</f>
        <v>0</v>
      </c>
    </row>
    <row r="175" spans="1:8" s="354" customFormat="1" ht="17.100000000000001" customHeight="1">
      <c r="A175" s="172">
        <v>3</v>
      </c>
      <c r="B175" s="18" t="s">
        <v>95</v>
      </c>
      <c r="C175" s="220">
        <f>'Office Major'!C71</f>
        <v>1</v>
      </c>
      <c r="D175" s="220">
        <f>'Office Major'!D71</f>
        <v>531</v>
      </c>
      <c r="E175" s="220">
        <f>'Office Major'!E71</f>
        <v>0</v>
      </c>
      <c r="F175" s="220">
        <f>'Office Major'!F71</f>
        <v>0</v>
      </c>
      <c r="G175" s="220">
        <f>'Office Major'!G71</f>
        <v>290000</v>
      </c>
      <c r="H175" s="220">
        <f>'Office Major'!H71</f>
        <v>3</v>
      </c>
    </row>
    <row r="176" spans="1:8" s="354" customFormat="1" ht="17.100000000000001" customHeight="1">
      <c r="A176" s="853" t="s">
        <v>49</v>
      </c>
      <c r="B176" s="854"/>
      <c r="C176" s="266">
        <f t="shared" ref="C176:H176" si="20">SUM(C173:C175)</f>
        <v>4</v>
      </c>
      <c r="D176" s="267">
        <f t="shared" si="20"/>
        <v>1016.3</v>
      </c>
      <c r="E176" s="268">
        <f t="shared" si="20"/>
        <v>12902.86</v>
      </c>
      <c r="F176" s="268">
        <f t="shared" si="20"/>
        <v>12902860</v>
      </c>
      <c r="G176" s="268">
        <f t="shared" si="20"/>
        <v>3167897</v>
      </c>
      <c r="H176" s="266">
        <f t="shared" si="20"/>
        <v>28</v>
      </c>
    </row>
    <row r="177" spans="1:8" s="354" customFormat="1" ht="17.100000000000001" customHeight="1">
      <c r="A177" s="466"/>
      <c r="B177" s="467"/>
      <c r="C177" s="468"/>
      <c r="D177" s="469"/>
      <c r="E177" s="470"/>
      <c r="F177" s="470"/>
      <c r="G177" s="470"/>
      <c r="H177" s="468"/>
    </row>
    <row r="178" spans="1:8" s="354" customFormat="1" ht="17.100000000000001" customHeight="1"/>
    <row r="179" spans="1:8" s="354" customFormat="1" ht="17.100000000000001" customHeight="1">
      <c r="A179" s="855" t="s">
        <v>125</v>
      </c>
      <c r="B179" s="855"/>
      <c r="C179" s="855"/>
      <c r="D179" s="855"/>
      <c r="E179" s="855"/>
      <c r="F179" s="855"/>
      <c r="G179" s="855"/>
      <c r="H179" s="855"/>
    </row>
    <row r="180" spans="1:8" s="354" customFormat="1" ht="17.100000000000001" customHeight="1">
      <c r="A180" s="839" t="s">
        <v>2</v>
      </c>
      <c r="B180" s="841" t="s">
        <v>76</v>
      </c>
      <c r="C180" s="731" t="s">
        <v>4</v>
      </c>
      <c r="D180" s="731" t="s">
        <v>5</v>
      </c>
      <c r="E180" s="731" t="s">
        <v>6</v>
      </c>
      <c r="F180" s="731" t="s">
        <v>7</v>
      </c>
      <c r="G180" s="731" t="s">
        <v>8</v>
      </c>
      <c r="H180" s="731" t="s">
        <v>9</v>
      </c>
    </row>
    <row r="181" spans="1:8" s="354" customFormat="1" ht="17.100000000000001" customHeight="1">
      <c r="A181" s="840"/>
      <c r="B181" s="842"/>
      <c r="C181" s="1" t="s">
        <v>10</v>
      </c>
      <c r="D181" s="1" t="s">
        <v>77</v>
      </c>
      <c r="E181" s="1" t="s">
        <v>78</v>
      </c>
      <c r="F181" s="52" t="s">
        <v>79</v>
      </c>
      <c r="G181" s="52" t="s">
        <v>79</v>
      </c>
      <c r="H181" s="1" t="s">
        <v>12</v>
      </c>
    </row>
    <row r="182" spans="1:8" s="354" customFormat="1" ht="17.100000000000001" customHeight="1">
      <c r="A182" s="172">
        <v>1</v>
      </c>
      <c r="B182" s="478" t="s">
        <v>149</v>
      </c>
      <c r="C182" s="172">
        <f>'Office Major'!C41</f>
        <v>22</v>
      </c>
      <c r="D182" s="172">
        <f>'Office Major'!D41</f>
        <v>166.03</v>
      </c>
      <c r="E182" s="172">
        <f>'Office Major'!E41</f>
        <v>13145</v>
      </c>
      <c r="F182" s="172">
        <f>'Office Major'!F41</f>
        <v>6572500</v>
      </c>
      <c r="G182" s="172">
        <f>'Office Major'!G41</f>
        <v>1320631</v>
      </c>
      <c r="H182" s="172">
        <f>'Office Major'!H41</f>
        <v>70</v>
      </c>
    </row>
    <row r="183" spans="1:8" s="354" customFormat="1" ht="17.100000000000001" customHeight="1">
      <c r="A183" s="172">
        <v>2</v>
      </c>
      <c r="B183" s="18" t="s">
        <v>152</v>
      </c>
      <c r="C183" s="144">
        <f>'Office Major'!C110</f>
        <v>22</v>
      </c>
      <c r="D183" s="144">
        <f>'Office Major'!D110</f>
        <v>147.91999999999999</v>
      </c>
      <c r="E183" s="144">
        <f>'Office Major'!E110</f>
        <v>16491.75</v>
      </c>
      <c r="F183" s="144">
        <f>'Office Major'!F110</f>
        <v>13193400</v>
      </c>
      <c r="G183" s="144">
        <f>'Office Major'!G110</f>
        <v>2987600</v>
      </c>
      <c r="H183" s="144">
        <f>'Office Major'!H110</f>
        <v>72</v>
      </c>
    </row>
    <row r="184" spans="1:8" s="354" customFormat="1" ht="17.100000000000001" customHeight="1">
      <c r="A184" s="853" t="s">
        <v>49</v>
      </c>
      <c r="B184" s="854"/>
      <c r="C184" s="266">
        <f t="shared" ref="C184:H184" si="21">SUM(C182:C183)</f>
        <v>44</v>
      </c>
      <c r="D184" s="267">
        <f t="shared" si="21"/>
        <v>313.95</v>
      </c>
      <c r="E184" s="268">
        <f t="shared" si="21"/>
        <v>29636.75</v>
      </c>
      <c r="F184" s="268">
        <f t="shared" si="21"/>
        <v>19765900</v>
      </c>
      <c r="G184" s="268">
        <f t="shared" si="21"/>
        <v>4308231</v>
      </c>
      <c r="H184" s="268">
        <f t="shared" si="21"/>
        <v>142</v>
      </c>
    </row>
    <row r="185" spans="1:8" s="354" customFormat="1" ht="17.100000000000001" customHeight="1">
      <c r="A185" s="369"/>
      <c r="B185" s="479"/>
      <c r="C185" s="473"/>
      <c r="D185" s="480"/>
      <c r="E185" s="481"/>
      <c r="F185" s="481"/>
      <c r="G185" s="481"/>
      <c r="H185" s="481"/>
    </row>
    <row r="186" spans="1:8" s="354" customFormat="1" ht="17.100000000000001" customHeight="1"/>
    <row r="187" spans="1:8" s="354" customFormat="1" ht="17.100000000000001" customHeight="1">
      <c r="A187" s="855" t="s">
        <v>46</v>
      </c>
      <c r="B187" s="855"/>
      <c r="C187" s="855"/>
      <c r="D187" s="855"/>
      <c r="E187" s="855"/>
      <c r="F187" s="855"/>
      <c r="G187" s="855"/>
      <c r="H187" s="855"/>
    </row>
    <row r="188" spans="1:8" s="354" customFormat="1" ht="17.100000000000001" customHeight="1">
      <c r="A188" s="839" t="s">
        <v>2</v>
      </c>
      <c r="B188" s="841" t="s">
        <v>76</v>
      </c>
      <c r="C188" s="731" t="s">
        <v>4</v>
      </c>
      <c r="D188" s="731" t="s">
        <v>5</v>
      </c>
      <c r="E188" s="731" t="s">
        <v>6</v>
      </c>
      <c r="F188" s="731" t="s">
        <v>7</v>
      </c>
      <c r="G188" s="731" t="s">
        <v>8</v>
      </c>
      <c r="H188" s="731" t="s">
        <v>9</v>
      </c>
    </row>
    <row r="189" spans="1:8" s="354" customFormat="1" ht="17.100000000000001" customHeight="1">
      <c r="A189" s="840"/>
      <c r="B189" s="842"/>
      <c r="C189" s="1" t="s">
        <v>10</v>
      </c>
      <c r="D189" s="1" t="s">
        <v>77</v>
      </c>
      <c r="E189" s="1" t="s">
        <v>78</v>
      </c>
      <c r="F189" s="52" t="s">
        <v>79</v>
      </c>
      <c r="G189" s="52" t="s">
        <v>79</v>
      </c>
      <c r="H189" s="1" t="s">
        <v>12</v>
      </c>
    </row>
    <row r="190" spans="1:8" s="354" customFormat="1" ht="17.100000000000001" customHeight="1">
      <c r="A190" s="432">
        <v>1</v>
      </c>
      <c r="B190" s="677" t="s">
        <v>91</v>
      </c>
      <c r="C190" s="146">
        <f>'Office Major'!C21</f>
        <v>2</v>
      </c>
      <c r="D190" s="146">
        <f>'Office Major'!D21</f>
        <v>30.32</v>
      </c>
      <c r="E190" s="146">
        <f>'Office Major'!E21</f>
        <v>0</v>
      </c>
      <c r="F190" s="146">
        <f>'Office Major'!F21</f>
        <v>0</v>
      </c>
      <c r="G190" s="146">
        <f>'Office Major'!G21</f>
        <v>160974</v>
      </c>
      <c r="H190" s="146">
        <f>'Office Major'!H21</f>
        <v>0</v>
      </c>
    </row>
    <row r="191" spans="1:8" s="354" customFormat="1" ht="17.100000000000001" customHeight="1">
      <c r="A191" s="678">
        <v>2</v>
      </c>
      <c r="B191" s="229" t="s">
        <v>190</v>
      </c>
      <c r="C191" s="197">
        <f>'Office Major'!C50</f>
        <v>1</v>
      </c>
      <c r="D191" s="197">
        <f>'Office Major'!D50</f>
        <v>4.3099999999999996</v>
      </c>
      <c r="E191" s="197">
        <f>'Office Major'!E50</f>
        <v>0</v>
      </c>
      <c r="F191" s="197">
        <f>'Office Major'!F50</f>
        <v>0</v>
      </c>
      <c r="G191" s="197">
        <f>'Office Major'!G50</f>
        <v>0</v>
      </c>
      <c r="H191" s="197">
        <f>'Office Major'!H50</f>
        <v>0</v>
      </c>
    </row>
    <row r="192" spans="1:8" s="354" customFormat="1" ht="17.100000000000001" customHeight="1">
      <c r="A192" s="853" t="s">
        <v>49</v>
      </c>
      <c r="B192" s="854"/>
      <c r="C192" s="266">
        <f>SUM(C190:C191)</f>
        <v>3</v>
      </c>
      <c r="D192" s="266">
        <f t="shared" ref="D192:H192" si="22">SUM(D190:D191)</f>
        <v>34.630000000000003</v>
      </c>
      <c r="E192" s="266">
        <f t="shared" si="22"/>
        <v>0</v>
      </c>
      <c r="F192" s="266">
        <f t="shared" si="22"/>
        <v>0</v>
      </c>
      <c r="G192" s="266">
        <f t="shared" si="22"/>
        <v>160974</v>
      </c>
      <c r="H192" s="266">
        <f t="shared" si="22"/>
        <v>0</v>
      </c>
    </row>
    <row r="193" spans="1:8" s="354" customFormat="1" ht="17.100000000000001" customHeight="1"/>
    <row r="194" spans="1:8" s="354" customFormat="1" ht="17.100000000000001" customHeight="1">
      <c r="A194" s="855" t="s">
        <v>47</v>
      </c>
      <c r="B194" s="855"/>
      <c r="C194" s="855"/>
      <c r="D194" s="855"/>
      <c r="E194" s="855"/>
      <c r="F194" s="855"/>
      <c r="G194" s="855"/>
      <c r="H194" s="855"/>
    </row>
    <row r="195" spans="1:8" s="354" customFormat="1" ht="17.100000000000001" customHeight="1">
      <c r="A195" s="839" t="s">
        <v>2</v>
      </c>
      <c r="B195" s="841" t="s">
        <v>76</v>
      </c>
      <c r="C195" s="731" t="s">
        <v>4</v>
      </c>
      <c r="D195" s="731" t="s">
        <v>5</v>
      </c>
      <c r="E195" s="731" t="s">
        <v>6</v>
      </c>
      <c r="F195" s="731" t="s">
        <v>7</v>
      </c>
      <c r="G195" s="731" t="s">
        <v>8</v>
      </c>
      <c r="H195" s="731" t="s">
        <v>9</v>
      </c>
    </row>
    <row r="196" spans="1:8" s="354" customFormat="1" ht="17.100000000000001" customHeight="1">
      <c r="A196" s="840"/>
      <c r="B196" s="842"/>
      <c r="C196" s="1" t="s">
        <v>10</v>
      </c>
      <c r="D196" s="1" t="s">
        <v>77</v>
      </c>
      <c r="E196" s="1" t="s">
        <v>78</v>
      </c>
      <c r="F196" s="52" t="s">
        <v>79</v>
      </c>
      <c r="G196" s="52" t="s">
        <v>79</v>
      </c>
      <c r="H196" s="1" t="s">
        <v>12</v>
      </c>
    </row>
    <row r="197" spans="1:8" s="354" customFormat="1" ht="17.100000000000001" customHeight="1">
      <c r="A197" s="172">
        <v>1</v>
      </c>
      <c r="B197" s="229" t="s">
        <v>91</v>
      </c>
      <c r="C197" s="146">
        <f>'Office Major'!C15</f>
        <v>4</v>
      </c>
      <c r="D197" s="146">
        <f>'Office Major'!D15</f>
        <v>53.58</v>
      </c>
      <c r="E197" s="146">
        <f>'Office Major'!E15</f>
        <v>0</v>
      </c>
      <c r="F197" s="146">
        <f>'Office Major'!F15</f>
        <v>0</v>
      </c>
      <c r="G197" s="146">
        <f>'Office Major'!G15</f>
        <v>0</v>
      </c>
      <c r="H197" s="146">
        <f>'Office Major'!H15</f>
        <v>0</v>
      </c>
    </row>
    <row r="198" spans="1:8" s="354" customFormat="1" ht="17.100000000000001" customHeight="1">
      <c r="A198" s="172">
        <v>2</v>
      </c>
      <c r="B198" s="229" t="s">
        <v>190</v>
      </c>
      <c r="C198" s="136">
        <f>'Office Major'!C48</f>
        <v>6</v>
      </c>
      <c r="D198" s="136">
        <f>'Office Major'!D48</f>
        <v>64.099999999999994</v>
      </c>
      <c r="E198" s="136">
        <f>'Office Major'!E48</f>
        <v>11000</v>
      </c>
      <c r="F198" s="136">
        <f>'Office Major'!F48</f>
        <v>8800000</v>
      </c>
      <c r="G198" s="136">
        <f>'Office Major'!G48</f>
        <v>1812500</v>
      </c>
      <c r="H198" s="136">
        <f>'Office Major'!H48</f>
        <v>0</v>
      </c>
    </row>
    <row r="199" spans="1:8" s="354" customFormat="1" ht="17.100000000000001" customHeight="1">
      <c r="A199" s="172">
        <v>3</v>
      </c>
      <c r="B199" s="229" t="s">
        <v>90</v>
      </c>
      <c r="C199" s="218">
        <f>'Office Major'!C188</f>
        <v>2</v>
      </c>
      <c r="D199" s="218">
        <f>'Office Major'!D188</f>
        <v>49.48</v>
      </c>
      <c r="E199" s="218">
        <f>'Office Major'!E188</f>
        <v>154801</v>
      </c>
      <c r="F199" s="218">
        <f>'Office Major'!F188</f>
        <v>143964930</v>
      </c>
      <c r="G199" s="218">
        <f>'Office Major'!G188</f>
        <v>19700000</v>
      </c>
      <c r="H199" s="218">
        <f>'Office Major'!H188</f>
        <v>177</v>
      </c>
    </row>
    <row r="200" spans="1:8" s="354" customFormat="1" ht="17.100000000000001" customHeight="1">
      <c r="A200" s="172">
        <v>4</v>
      </c>
      <c r="B200" s="229" t="s">
        <v>82</v>
      </c>
      <c r="C200" s="218">
        <f>'Office Major'!C216</f>
        <v>1</v>
      </c>
      <c r="D200" s="218">
        <f>'Office Major'!D216</f>
        <v>112.5</v>
      </c>
      <c r="E200" s="218">
        <f>'Office Major'!E216</f>
        <v>0</v>
      </c>
      <c r="F200" s="218">
        <f>'Office Major'!F216</f>
        <v>0</v>
      </c>
      <c r="G200" s="218">
        <f>'Office Major'!G216</f>
        <v>225000</v>
      </c>
      <c r="H200" s="218">
        <f>'Office Major'!H216</f>
        <v>0</v>
      </c>
    </row>
    <row r="201" spans="1:8" s="354" customFormat="1" ht="17.100000000000001" customHeight="1">
      <c r="A201" s="172">
        <v>5</v>
      </c>
      <c r="B201" s="229" t="s">
        <v>372</v>
      </c>
      <c r="C201" s="218">
        <f>'Office Major'!C180</f>
        <v>2</v>
      </c>
      <c r="D201" s="218">
        <f>'Office Major'!D180</f>
        <v>18.75</v>
      </c>
      <c r="E201" s="218">
        <f>'Office Major'!E180</f>
        <v>0</v>
      </c>
      <c r="F201" s="218">
        <f>'Office Major'!F180</f>
        <v>0</v>
      </c>
      <c r="G201" s="218">
        <f>'Office Major'!G180</f>
        <v>49291</v>
      </c>
      <c r="H201" s="218">
        <f>'Office Major'!H180</f>
        <v>0</v>
      </c>
    </row>
    <row r="202" spans="1:8" s="354" customFormat="1" ht="17.100000000000001" customHeight="1">
      <c r="A202" s="172">
        <v>6</v>
      </c>
      <c r="B202" s="229" t="s">
        <v>94</v>
      </c>
      <c r="C202" s="172">
        <f>'Office Major'!C196</f>
        <v>1</v>
      </c>
      <c r="D202" s="172">
        <f>'Office Major'!D196</f>
        <v>4</v>
      </c>
      <c r="E202" s="172">
        <f>'Office Major'!E196</f>
        <v>0</v>
      </c>
      <c r="F202" s="172">
        <f>'Office Major'!F196</f>
        <v>0</v>
      </c>
      <c r="G202" s="172">
        <f>'Office Major'!G196</f>
        <v>0</v>
      </c>
      <c r="H202" s="172">
        <f>'Office Major'!H196</f>
        <v>0</v>
      </c>
    </row>
    <row r="203" spans="1:8" s="354" customFormat="1" ht="17.100000000000001" customHeight="1">
      <c r="A203" s="853" t="s">
        <v>49</v>
      </c>
      <c r="B203" s="854"/>
      <c r="C203" s="266">
        <f t="shared" ref="C203:H203" si="23">SUM(C197:C202)</f>
        <v>16</v>
      </c>
      <c r="D203" s="267">
        <f t="shared" si="23"/>
        <v>302.40999999999997</v>
      </c>
      <c r="E203" s="268">
        <f t="shared" si="23"/>
        <v>165801</v>
      </c>
      <c r="F203" s="268">
        <f t="shared" si="23"/>
        <v>152764930</v>
      </c>
      <c r="G203" s="268">
        <f t="shared" si="23"/>
        <v>21786791</v>
      </c>
      <c r="H203" s="266">
        <f t="shared" si="23"/>
        <v>177</v>
      </c>
    </row>
    <row r="205" spans="1:8" ht="18.75">
      <c r="A205" s="855" t="s">
        <v>445</v>
      </c>
      <c r="B205" s="855"/>
      <c r="C205" s="855"/>
      <c r="D205" s="855"/>
      <c r="E205" s="855"/>
      <c r="F205" s="855"/>
      <c r="G205" s="855"/>
      <c r="H205" s="855"/>
    </row>
    <row r="206" spans="1:8">
      <c r="A206" s="839" t="s">
        <v>2</v>
      </c>
      <c r="B206" s="841" t="s">
        <v>76</v>
      </c>
      <c r="C206" s="731" t="s">
        <v>4</v>
      </c>
      <c r="D206" s="731" t="s">
        <v>5</v>
      </c>
      <c r="E206" s="731" t="s">
        <v>6</v>
      </c>
      <c r="F206" s="731" t="s">
        <v>7</v>
      </c>
      <c r="G206" s="731" t="s">
        <v>8</v>
      </c>
      <c r="H206" s="731" t="s">
        <v>9</v>
      </c>
    </row>
    <row r="207" spans="1:8">
      <c r="A207" s="840"/>
      <c r="B207" s="842"/>
      <c r="C207" s="1" t="s">
        <v>10</v>
      </c>
      <c r="D207" s="1" t="s">
        <v>77</v>
      </c>
      <c r="E207" s="1" t="s">
        <v>78</v>
      </c>
      <c r="F207" s="52" t="s">
        <v>79</v>
      </c>
      <c r="G207" s="52" t="s">
        <v>79</v>
      </c>
      <c r="H207" s="1" t="s">
        <v>12</v>
      </c>
    </row>
    <row r="208" spans="1:8">
      <c r="A208" s="172">
        <v>1</v>
      </c>
      <c r="B208" s="478" t="s">
        <v>372</v>
      </c>
      <c r="C208" s="172">
        <v>0</v>
      </c>
      <c r="D208" s="172">
        <v>0</v>
      </c>
      <c r="E208" s="172">
        <v>0</v>
      </c>
      <c r="F208" s="172">
        <v>0</v>
      </c>
      <c r="G208" s="172">
        <f>'Office Major'!G181</f>
        <v>19750</v>
      </c>
      <c r="H208" s="172">
        <v>0</v>
      </c>
    </row>
    <row r="209" spans="1:8">
      <c r="A209" s="172">
        <v>2</v>
      </c>
      <c r="B209" s="478" t="s">
        <v>109</v>
      </c>
      <c r="C209" s="172">
        <f>'Office Major'!C84</f>
        <v>0</v>
      </c>
      <c r="D209" s="172">
        <f>'Office Major'!D84</f>
        <v>0</v>
      </c>
      <c r="E209" s="172">
        <f>'Office Major'!E84</f>
        <v>0</v>
      </c>
      <c r="F209" s="172">
        <f>'Office Major'!F84</f>
        <v>0</v>
      </c>
      <c r="G209" s="172">
        <f>'Office Major'!G84</f>
        <v>17000</v>
      </c>
      <c r="H209" s="172">
        <f>'Office Major'!H84</f>
        <v>0</v>
      </c>
    </row>
    <row r="210" spans="1:8">
      <c r="A210" s="172">
        <v>3</v>
      </c>
      <c r="B210" s="18"/>
      <c r="C210" s="220"/>
      <c r="D210" s="220"/>
      <c r="E210" s="220"/>
      <c r="F210" s="220"/>
      <c r="G210" s="220"/>
      <c r="H210" s="220"/>
    </row>
    <row r="211" spans="1:8">
      <c r="A211" s="853" t="s">
        <v>49</v>
      </c>
      <c r="B211" s="854"/>
      <c r="C211" s="266">
        <f t="shared" ref="C211:H211" si="24">SUM(C208:C210)</f>
        <v>0</v>
      </c>
      <c r="D211" s="267">
        <f t="shared" si="24"/>
        <v>0</v>
      </c>
      <c r="E211" s="268">
        <f t="shared" si="24"/>
        <v>0</v>
      </c>
      <c r="F211" s="268">
        <f t="shared" si="24"/>
        <v>0</v>
      </c>
      <c r="G211" s="268">
        <f t="shared" si="24"/>
        <v>36750</v>
      </c>
      <c r="H211" s="266">
        <f t="shared" si="24"/>
        <v>0</v>
      </c>
    </row>
    <row r="214" spans="1:8">
      <c r="B214" s="137"/>
      <c r="C214" s="20"/>
      <c r="D214" s="21"/>
      <c r="E214" s="22"/>
      <c r="F214" s="23"/>
      <c r="G214" s="23"/>
      <c r="H214" s="21"/>
    </row>
    <row r="215" spans="1:8" ht="27">
      <c r="A215" s="848" t="s">
        <v>0</v>
      </c>
      <c r="B215" s="832"/>
      <c r="C215" s="832"/>
      <c r="D215" s="832"/>
      <c r="E215" s="832"/>
      <c r="F215" s="832"/>
      <c r="G215" s="832"/>
      <c r="H215" s="832"/>
    </row>
    <row r="216" spans="1:8" ht="20.25">
      <c r="A216" s="849" t="s">
        <v>128</v>
      </c>
      <c r="B216" s="850"/>
      <c r="C216" s="850"/>
      <c r="D216" s="850"/>
      <c r="E216" s="850"/>
      <c r="F216" s="850"/>
      <c r="G216" s="850"/>
      <c r="H216" s="850"/>
    </row>
    <row r="217" spans="1:8" ht="20.25">
      <c r="A217" s="851" t="s">
        <v>432</v>
      </c>
      <c r="B217" s="852"/>
      <c r="C217" s="852"/>
      <c r="D217" s="852"/>
      <c r="E217" s="852"/>
      <c r="F217" s="852"/>
      <c r="G217" s="852"/>
      <c r="H217" s="852"/>
    </row>
    <row r="218" spans="1:8" ht="15.75">
      <c r="B218" s="138"/>
      <c r="C218" s="24"/>
      <c r="D218" s="66"/>
      <c r="E218" s="25"/>
      <c r="F218" s="139"/>
      <c r="G218" s="127"/>
      <c r="H218" s="127"/>
    </row>
    <row r="219" spans="1:8" ht="17.100000000000001" customHeight="1">
      <c r="A219" s="844" t="s">
        <v>2</v>
      </c>
      <c r="B219" s="846" t="s">
        <v>3</v>
      </c>
      <c r="C219" s="128" t="s">
        <v>4</v>
      </c>
      <c r="D219" s="128" t="s">
        <v>5</v>
      </c>
      <c r="E219" s="128" t="s">
        <v>6</v>
      </c>
      <c r="F219" s="128" t="s">
        <v>7</v>
      </c>
      <c r="G219" s="128" t="s">
        <v>8</v>
      </c>
      <c r="H219" s="128" t="s">
        <v>9</v>
      </c>
    </row>
    <row r="220" spans="1:8" ht="17.100000000000001" customHeight="1">
      <c r="A220" s="845"/>
      <c r="B220" s="847"/>
      <c r="C220" s="129" t="s">
        <v>10</v>
      </c>
      <c r="D220" s="129" t="s">
        <v>77</v>
      </c>
      <c r="E220" s="129" t="s">
        <v>78</v>
      </c>
      <c r="F220" s="140" t="s">
        <v>79</v>
      </c>
      <c r="G220" s="140" t="s">
        <v>79</v>
      </c>
      <c r="H220" s="129" t="s">
        <v>12</v>
      </c>
    </row>
    <row r="221" spans="1:8" ht="17.100000000000001" customHeight="1">
      <c r="A221" s="596">
        <v>1</v>
      </c>
      <c r="B221" s="597" t="s">
        <v>452</v>
      </c>
      <c r="C221" s="598">
        <f>C9</f>
        <v>0</v>
      </c>
      <c r="D221" s="598">
        <f t="shared" ref="D221:H221" si="25">D9</f>
        <v>0</v>
      </c>
      <c r="E221" s="598">
        <f t="shared" si="25"/>
        <v>0</v>
      </c>
      <c r="F221" s="598">
        <f t="shared" si="25"/>
        <v>0</v>
      </c>
      <c r="G221" s="598">
        <f t="shared" si="25"/>
        <v>0</v>
      </c>
      <c r="H221" s="598">
        <f t="shared" si="25"/>
        <v>0</v>
      </c>
    </row>
    <row r="222" spans="1:8" ht="17.100000000000001" customHeight="1">
      <c r="A222" s="173">
        <v>2</v>
      </c>
      <c r="B222" s="192" t="s">
        <v>14</v>
      </c>
      <c r="C222" s="184">
        <f t="shared" ref="C222:H222" si="26">C17</f>
        <v>0</v>
      </c>
      <c r="D222" s="272">
        <f t="shared" si="26"/>
        <v>0</v>
      </c>
      <c r="E222" s="273">
        <f t="shared" si="26"/>
        <v>99.097000000000008</v>
      </c>
      <c r="F222" s="183">
        <f t="shared" si="26"/>
        <v>12848593</v>
      </c>
      <c r="G222" s="183">
        <f t="shared" si="26"/>
        <v>1912219</v>
      </c>
      <c r="H222" s="184">
        <f t="shared" si="26"/>
        <v>0</v>
      </c>
    </row>
    <row r="223" spans="1:8" ht="17.100000000000001" customHeight="1">
      <c r="A223" s="596">
        <v>3</v>
      </c>
      <c r="B223" s="192" t="s">
        <v>449</v>
      </c>
      <c r="C223" s="184">
        <f>C24</f>
        <v>3</v>
      </c>
      <c r="D223" s="184">
        <f t="shared" ref="D223:H223" si="27">D24</f>
        <v>14.3346</v>
      </c>
      <c r="E223" s="184">
        <f t="shared" si="27"/>
        <v>0</v>
      </c>
      <c r="F223" s="184">
        <f t="shared" si="27"/>
        <v>0</v>
      </c>
      <c r="G223" s="184">
        <f t="shared" si="27"/>
        <v>76194</v>
      </c>
      <c r="H223" s="184">
        <f t="shared" si="27"/>
        <v>0</v>
      </c>
    </row>
    <row r="224" spans="1:8" ht="17.100000000000001" customHeight="1">
      <c r="A224" s="173">
        <v>4</v>
      </c>
      <c r="B224" s="192" t="s">
        <v>390</v>
      </c>
      <c r="C224" s="184">
        <f>C31</f>
        <v>1</v>
      </c>
      <c r="D224" s="184">
        <f t="shared" ref="D224:H224" si="28">D31</f>
        <v>123.5</v>
      </c>
      <c r="E224" s="184">
        <f t="shared" si="28"/>
        <v>0</v>
      </c>
      <c r="F224" s="184">
        <f t="shared" si="28"/>
        <v>0</v>
      </c>
      <c r="G224" s="184">
        <f t="shared" si="28"/>
        <v>123200</v>
      </c>
      <c r="H224" s="184">
        <f t="shared" si="28"/>
        <v>1</v>
      </c>
    </row>
    <row r="225" spans="1:8" ht="17.100000000000001" customHeight="1">
      <c r="A225" s="596">
        <v>5</v>
      </c>
      <c r="B225" s="192" t="s">
        <v>453</v>
      </c>
      <c r="C225" s="184">
        <f>C37</f>
        <v>1</v>
      </c>
      <c r="D225" s="184">
        <f t="shared" ref="D225:H225" si="29">D37</f>
        <v>5</v>
      </c>
      <c r="E225" s="184">
        <f t="shared" si="29"/>
        <v>0</v>
      </c>
      <c r="F225" s="184">
        <f t="shared" si="29"/>
        <v>0</v>
      </c>
      <c r="G225" s="184">
        <f t="shared" si="29"/>
        <v>0</v>
      </c>
      <c r="H225" s="184">
        <f t="shared" si="29"/>
        <v>0</v>
      </c>
    </row>
    <row r="226" spans="1:8" ht="17.100000000000001" customHeight="1">
      <c r="A226" s="173">
        <v>6</v>
      </c>
      <c r="B226" s="192" t="s">
        <v>451</v>
      </c>
      <c r="C226" s="184">
        <f>C43</f>
        <v>1</v>
      </c>
      <c r="D226" s="184">
        <f t="shared" ref="D226:H226" si="30">D43</f>
        <v>46.32</v>
      </c>
      <c r="E226" s="184">
        <f t="shared" si="30"/>
        <v>0</v>
      </c>
      <c r="F226" s="184">
        <f t="shared" si="30"/>
        <v>0</v>
      </c>
      <c r="G226" s="184">
        <f t="shared" si="30"/>
        <v>559773</v>
      </c>
      <c r="H226" s="184">
        <f t="shared" si="30"/>
        <v>8</v>
      </c>
    </row>
    <row r="227" spans="1:8" ht="17.100000000000001" customHeight="1">
      <c r="A227" s="596">
        <v>7</v>
      </c>
      <c r="B227" s="274" t="s">
        <v>15</v>
      </c>
      <c r="C227" s="184">
        <f t="shared" ref="C227:H227" si="31">C49</f>
        <v>3</v>
      </c>
      <c r="D227" s="272">
        <f t="shared" si="31"/>
        <v>706.75</v>
      </c>
      <c r="E227" s="183">
        <f t="shared" si="31"/>
        <v>1055287</v>
      </c>
      <c r="F227" s="183">
        <f t="shared" si="31"/>
        <v>2110574000</v>
      </c>
      <c r="G227" s="183">
        <f t="shared" si="31"/>
        <v>158293000</v>
      </c>
      <c r="H227" s="184">
        <f t="shared" si="31"/>
        <v>1890</v>
      </c>
    </row>
    <row r="228" spans="1:8" ht="17.100000000000001" customHeight="1">
      <c r="A228" s="173">
        <v>8</v>
      </c>
      <c r="B228" s="192" t="s">
        <v>16</v>
      </c>
      <c r="C228" s="184">
        <f t="shared" ref="C228:H228" si="32">C60</f>
        <v>18</v>
      </c>
      <c r="D228" s="272">
        <f t="shared" si="32"/>
        <v>2240.0992000000001</v>
      </c>
      <c r="E228" s="183">
        <f t="shared" si="32"/>
        <v>3562676</v>
      </c>
      <c r="F228" s="183">
        <f t="shared" si="32"/>
        <v>7438161200</v>
      </c>
      <c r="G228" s="184">
        <f t="shared" si="32"/>
        <v>322527560</v>
      </c>
      <c r="H228" s="184">
        <f t="shared" si="32"/>
        <v>899</v>
      </c>
    </row>
    <row r="229" spans="1:8" ht="17.100000000000001" customHeight="1">
      <c r="A229" s="596">
        <v>9</v>
      </c>
      <c r="B229" s="274" t="s">
        <v>377</v>
      </c>
      <c r="C229" s="184">
        <f t="shared" ref="C229:H229" si="33">C70</f>
        <v>5</v>
      </c>
      <c r="D229" s="272">
        <f t="shared" si="33"/>
        <v>2179.23</v>
      </c>
      <c r="E229" s="183">
        <f t="shared" si="33"/>
        <v>4685969</v>
      </c>
      <c r="F229" s="183">
        <f t="shared" si="33"/>
        <v>10577928700</v>
      </c>
      <c r="G229" s="184">
        <f t="shared" si="33"/>
        <v>2291374851</v>
      </c>
      <c r="H229" s="184">
        <f t="shared" si="33"/>
        <v>3035</v>
      </c>
    </row>
    <row r="230" spans="1:8" ht="17.100000000000001" customHeight="1">
      <c r="A230" s="173">
        <v>10</v>
      </c>
      <c r="B230" s="274" t="s">
        <v>172</v>
      </c>
      <c r="C230" s="184">
        <f>C79</f>
        <v>3</v>
      </c>
      <c r="D230" s="184">
        <f t="shared" ref="D230:H230" si="34">D79</f>
        <v>4785.74</v>
      </c>
      <c r="E230" s="184">
        <f t="shared" si="34"/>
        <v>212901.21</v>
      </c>
      <c r="F230" s="184">
        <f t="shared" si="34"/>
        <v>794910716.79999995</v>
      </c>
      <c r="G230" s="184">
        <f t="shared" si="34"/>
        <v>2718664623</v>
      </c>
      <c r="H230" s="184">
        <f t="shared" si="34"/>
        <v>4058</v>
      </c>
    </row>
    <row r="231" spans="1:8" ht="17.100000000000001" customHeight="1">
      <c r="A231" s="596">
        <v>11</v>
      </c>
      <c r="B231" s="274" t="s">
        <v>173</v>
      </c>
      <c r="C231" s="184">
        <f>C87</f>
        <v>0</v>
      </c>
      <c r="D231" s="184">
        <f t="shared" ref="D231:H231" si="35">D87</f>
        <v>0</v>
      </c>
      <c r="E231" s="184">
        <f t="shared" si="35"/>
        <v>1237266.6599999999</v>
      </c>
      <c r="F231" s="184">
        <f t="shared" si="35"/>
        <v>3190313009.0999999</v>
      </c>
      <c r="G231" s="184">
        <f t="shared" si="35"/>
        <v>10837569433</v>
      </c>
      <c r="H231" s="184">
        <f t="shared" si="35"/>
        <v>0</v>
      </c>
    </row>
    <row r="232" spans="1:8" ht="17.100000000000001" customHeight="1">
      <c r="A232" s="173">
        <v>12</v>
      </c>
      <c r="B232" s="192" t="s">
        <v>19</v>
      </c>
      <c r="C232" s="184">
        <f t="shared" ref="C232:H232" si="36">C102</f>
        <v>0</v>
      </c>
      <c r="D232" s="272">
        <f t="shared" si="36"/>
        <v>0</v>
      </c>
      <c r="E232" s="183">
        <f t="shared" si="36"/>
        <v>456.44200000000001</v>
      </c>
      <c r="F232" s="183">
        <f t="shared" si="36"/>
        <v>17668759177.373501</v>
      </c>
      <c r="G232" s="184">
        <f t="shared" si="36"/>
        <v>1222946355</v>
      </c>
      <c r="H232" s="184">
        <f t="shared" si="36"/>
        <v>0</v>
      </c>
    </row>
    <row r="233" spans="1:8" ht="17.100000000000001" customHeight="1">
      <c r="A233" s="596">
        <v>13</v>
      </c>
      <c r="B233" s="274" t="s">
        <v>20</v>
      </c>
      <c r="C233" s="184">
        <f t="shared" ref="C233:H233" si="37">C94</f>
        <v>1</v>
      </c>
      <c r="D233" s="272">
        <f t="shared" si="37"/>
        <v>18.898</v>
      </c>
      <c r="E233" s="183">
        <f t="shared" si="37"/>
        <v>2545</v>
      </c>
      <c r="F233" s="183">
        <f t="shared" si="37"/>
        <v>4072000</v>
      </c>
      <c r="G233" s="183">
        <f t="shared" si="37"/>
        <v>689000</v>
      </c>
      <c r="H233" s="184">
        <f t="shared" si="37"/>
        <v>70</v>
      </c>
    </row>
    <row r="234" spans="1:8" ht="17.100000000000001" customHeight="1">
      <c r="A234" s="173">
        <v>14</v>
      </c>
      <c r="B234" s="192" t="s">
        <v>28</v>
      </c>
      <c r="C234" s="184">
        <f t="shared" ref="C234:H234" si="38">C110</f>
        <v>7</v>
      </c>
      <c r="D234" s="272">
        <f t="shared" si="38"/>
        <v>992.95</v>
      </c>
      <c r="E234" s="184">
        <f t="shared" si="38"/>
        <v>0</v>
      </c>
      <c r="F234" s="184">
        <f t="shared" si="38"/>
        <v>0</v>
      </c>
      <c r="G234" s="183">
        <f t="shared" si="38"/>
        <v>12000</v>
      </c>
      <c r="H234" s="184">
        <f t="shared" si="38"/>
        <v>2</v>
      </c>
    </row>
    <row r="235" spans="1:8" ht="17.100000000000001" customHeight="1">
      <c r="A235" s="596">
        <v>15</v>
      </c>
      <c r="B235" s="274" t="s">
        <v>29</v>
      </c>
      <c r="C235" s="184">
        <f t="shared" ref="C235:H235" si="39">C120</f>
        <v>17</v>
      </c>
      <c r="D235" s="272">
        <f t="shared" si="39"/>
        <v>79.316599999999994</v>
      </c>
      <c r="E235" s="183">
        <f t="shared" si="39"/>
        <v>1852</v>
      </c>
      <c r="F235" s="183">
        <f t="shared" si="39"/>
        <v>1844600</v>
      </c>
      <c r="G235" s="183">
        <f t="shared" si="39"/>
        <v>257210</v>
      </c>
      <c r="H235" s="184">
        <f t="shared" si="39"/>
        <v>29</v>
      </c>
    </row>
    <row r="236" spans="1:8" ht="17.100000000000001" customHeight="1">
      <c r="A236" s="173">
        <v>16</v>
      </c>
      <c r="B236" s="274" t="s">
        <v>33</v>
      </c>
      <c r="C236" s="184">
        <f t="shared" ref="C236:H236" si="40">C154</f>
        <v>7</v>
      </c>
      <c r="D236" s="272">
        <f t="shared" si="40"/>
        <v>14634.23</v>
      </c>
      <c r="E236" s="183">
        <f t="shared" si="40"/>
        <v>8518175.4299999997</v>
      </c>
      <c r="F236" s="183">
        <f t="shared" si="40"/>
        <v>11372756569</v>
      </c>
      <c r="G236" s="183">
        <f t="shared" si="40"/>
        <v>704957398</v>
      </c>
      <c r="H236" s="184">
        <f t="shared" si="40"/>
        <v>330</v>
      </c>
    </row>
    <row r="237" spans="1:8" ht="17.100000000000001" customHeight="1">
      <c r="A237" s="596">
        <v>17</v>
      </c>
      <c r="B237" s="274" t="s">
        <v>32</v>
      </c>
      <c r="C237" s="184">
        <f>C127</f>
        <v>5</v>
      </c>
      <c r="D237" s="184">
        <f t="shared" ref="D237:H237" si="41">D127</f>
        <v>163.91</v>
      </c>
      <c r="E237" s="184">
        <f t="shared" si="41"/>
        <v>0</v>
      </c>
      <c r="F237" s="184">
        <f t="shared" si="41"/>
        <v>0</v>
      </c>
      <c r="G237" s="184">
        <f t="shared" si="41"/>
        <v>20000</v>
      </c>
      <c r="H237" s="184">
        <f t="shared" si="41"/>
        <v>0</v>
      </c>
    </row>
    <row r="238" spans="1:8" ht="17.100000000000001" customHeight="1">
      <c r="A238" s="173">
        <v>18</v>
      </c>
      <c r="B238" s="192" t="s">
        <v>34</v>
      </c>
      <c r="C238" s="184">
        <f t="shared" ref="C238:H238" si="42">C146</f>
        <v>41</v>
      </c>
      <c r="D238" s="272">
        <f t="shared" si="42"/>
        <v>22219.697</v>
      </c>
      <c r="E238" s="183">
        <f t="shared" si="42"/>
        <v>66306136.019999996</v>
      </c>
      <c r="F238" s="183">
        <f t="shared" si="42"/>
        <v>13747359462.299999</v>
      </c>
      <c r="G238" s="183">
        <f t="shared" si="42"/>
        <v>5698497953</v>
      </c>
      <c r="H238" s="184">
        <f t="shared" si="42"/>
        <v>5143</v>
      </c>
    </row>
    <row r="239" spans="1:8" ht="17.100000000000001" customHeight="1">
      <c r="A239" s="596">
        <v>19</v>
      </c>
      <c r="B239" s="192" t="s">
        <v>35</v>
      </c>
      <c r="C239" s="184">
        <f t="shared" ref="C239:H239" si="43">C162</f>
        <v>4</v>
      </c>
      <c r="D239" s="272">
        <f t="shared" si="43"/>
        <v>19.75</v>
      </c>
      <c r="E239" s="183">
        <f t="shared" si="43"/>
        <v>0</v>
      </c>
      <c r="F239" s="183">
        <f t="shared" si="43"/>
        <v>0</v>
      </c>
      <c r="G239" s="183">
        <f t="shared" si="43"/>
        <v>0</v>
      </c>
      <c r="H239" s="184">
        <f t="shared" si="43"/>
        <v>0</v>
      </c>
    </row>
    <row r="240" spans="1:8" ht="17.100000000000001" customHeight="1">
      <c r="A240" s="173">
        <v>20</v>
      </c>
      <c r="B240" s="192" t="s">
        <v>41</v>
      </c>
      <c r="C240" s="184">
        <f t="shared" ref="C240:H240" si="44">C168</f>
        <v>3</v>
      </c>
      <c r="D240" s="272">
        <f t="shared" si="44"/>
        <v>1673.38</v>
      </c>
      <c r="E240" s="183">
        <f t="shared" si="44"/>
        <v>788451</v>
      </c>
      <c r="F240" s="183">
        <f t="shared" si="44"/>
        <v>1576902000</v>
      </c>
      <c r="G240" s="183">
        <f t="shared" si="44"/>
        <v>378382076</v>
      </c>
      <c r="H240" s="184">
        <f t="shared" si="44"/>
        <v>621</v>
      </c>
    </row>
    <row r="241" spans="1:8" ht="17.100000000000001" customHeight="1">
      <c r="A241" s="596">
        <v>21</v>
      </c>
      <c r="B241" s="274" t="s">
        <v>42</v>
      </c>
      <c r="C241" s="184">
        <f t="shared" ref="C241:H241" si="45">C176</f>
        <v>4</v>
      </c>
      <c r="D241" s="272">
        <f t="shared" si="45"/>
        <v>1016.3</v>
      </c>
      <c r="E241" s="183">
        <f t="shared" si="45"/>
        <v>12902.86</v>
      </c>
      <c r="F241" s="183">
        <f t="shared" si="45"/>
        <v>12902860</v>
      </c>
      <c r="G241" s="183">
        <f t="shared" si="45"/>
        <v>3167897</v>
      </c>
      <c r="H241" s="184">
        <f t="shared" si="45"/>
        <v>28</v>
      </c>
    </row>
    <row r="242" spans="1:8" ht="17.100000000000001" customHeight="1">
      <c r="A242" s="173">
        <v>22</v>
      </c>
      <c r="B242" s="274" t="s">
        <v>44</v>
      </c>
      <c r="C242" s="184">
        <f t="shared" ref="C242:H242" si="46">C184</f>
        <v>44</v>
      </c>
      <c r="D242" s="272">
        <f t="shared" si="46"/>
        <v>313.95</v>
      </c>
      <c r="E242" s="183">
        <f t="shared" si="46"/>
        <v>29636.75</v>
      </c>
      <c r="F242" s="183">
        <f t="shared" si="46"/>
        <v>19765900</v>
      </c>
      <c r="G242" s="183">
        <f t="shared" si="46"/>
        <v>4308231</v>
      </c>
      <c r="H242" s="184">
        <f t="shared" si="46"/>
        <v>142</v>
      </c>
    </row>
    <row r="243" spans="1:8" ht="17.100000000000001" customHeight="1">
      <c r="A243" s="596">
        <v>23</v>
      </c>
      <c r="B243" s="274" t="s">
        <v>46</v>
      </c>
      <c r="C243" s="184">
        <f t="shared" ref="C243:H243" si="47">C192</f>
        <v>3</v>
      </c>
      <c r="D243" s="272">
        <f t="shared" si="47"/>
        <v>34.630000000000003</v>
      </c>
      <c r="E243" s="183">
        <f t="shared" si="47"/>
        <v>0</v>
      </c>
      <c r="F243" s="183">
        <f t="shared" si="47"/>
        <v>0</v>
      </c>
      <c r="G243" s="183">
        <f t="shared" si="47"/>
        <v>160974</v>
      </c>
      <c r="H243" s="184">
        <f t="shared" si="47"/>
        <v>0</v>
      </c>
    </row>
    <row r="244" spans="1:8" ht="17.100000000000001" customHeight="1">
      <c r="A244" s="173">
        <v>24</v>
      </c>
      <c r="B244" s="192" t="s">
        <v>47</v>
      </c>
      <c r="C244" s="184">
        <f t="shared" ref="C244:H244" si="48">C203</f>
        <v>16</v>
      </c>
      <c r="D244" s="272">
        <f t="shared" si="48"/>
        <v>302.40999999999997</v>
      </c>
      <c r="E244" s="183">
        <f t="shared" si="48"/>
        <v>165801</v>
      </c>
      <c r="F244" s="183">
        <f t="shared" si="48"/>
        <v>152764930</v>
      </c>
      <c r="G244" s="183">
        <f t="shared" si="48"/>
        <v>21786791</v>
      </c>
      <c r="H244" s="184">
        <f t="shared" si="48"/>
        <v>177</v>
      </c>
    </row>
    <row r="245" spans="1:8" ht="17.100000000000001" customHeight="1">
      <c r="A245" s="173"/>
      <c r="B245" s="192" t="s">
        <v>445</v>
      </c>
      <c r="C245" s="184">
        <f>C211</f>
        <v>0</v>
      </c>
      <c r="D245" s="184">
        <f t="shared" ref="D245:H245" si="49">D211</f>
        <v>0</v>
      </c>
      <c r="E245" s="184">
        <f t="shared" si="49"/>
        <v>0</v>
      </c>
      <c r="F245" s="184">
        <f t="shared" si="49"/>
        <v>0</v>
      </c>
      <c r="G245" s="184">
        <f t="shared" si="49"/>
        <v>36750</v>
      </c>
      <c r="H245" s="184">
        <f t="shared" si="49"/>
        <v>0</v>
      </c>
    </row>
    <row r="246" spans="1:8" ht="17.100000000000001" customHeight="1">
      <c r="A246" s="269"/>
      <c r="B246" s="270" t="s">
        <v>49</v>
      </c>
      <c r="C246" s="271">
        <f>SUM(C221:C245)</f>
        <v>187</v>
      </c>
      <c r="D246" s="271">
        <f t="shared" ref="D246:G246" si="50">SUM(D221:D245)</f>
        <v>51570.395399999994</v>
      </c>
      <c r="E246" s="271">
        <f t="shared" si="50"/>
        <v>86580155.468999997</v>
      </c>
      <c r="F246" s="729">
        <f t="shared" si="50"/>
        <v>68681863717.573502</v>
      </c>
      <c r="G246" s="271">
        <f t="shared" si="50"/>
        <v>24366323488</v>
      </c>
      <c r="H246" s="271">
        <f>SUM(H221:H245)</f>
        <v>16433</v>
      </c>
    </row>
  </sheetData>
  <mergeCells count="108">
    <mergeCell ref="B34:B35"/>
    <mergeCell ref="A37:B37"/>
    <mergeCell ref="A211:B211"/>
    <mergeCell ref="A179:H179"/>
    <mergeCell ref="A187:H187"/>
    <mergeCell ref="A194:H194"/>
    <mergeCell ref="A170:H170"/>
    <mergeCell ref="A205:H205"/>
    <mergeCell ref="A49:B49"/>
    <mergeCell ref="A51:H51"/>
    <mergeCell ref="A52:A53"/>
    <mergeCell ref="B52:B53"/>
    <mergeCell ref="A60:B60"/>
    <mergeCell ref="A62:H62"/>
    <mergeCell ref="A63:A64"/>
    <mergeCell ref="B63:B64"/>
    <mergeCell ref="A74:A75"/>
    <mergeCell ref="B74:B75"/>
    <mergeCell ref="A79:B79"/>
    <mergeCell ref="A72:H72"/>
    <mergeCell ref="A70:B70"/>
    <mergeCell ref="A81:H81"/>
    <mergeCell ref="A82:A83"/>
    <mergeCell ref="B82:B83"/>
    <mergeCell ref="A1:H1"/>
    <mergeCell ref="A2:H2"/>
    <mergeCell ref="A3:H3"/>
    <mergeCell ref="A11:H11"/>
    <mergeCell ref="A12:A13"/>
    <mergeCell ref="B12:B13"/>
    <mergeCell ref="A17:B17"/>
    <mergeCell ref="A45:H45"/>
    <mergeCell ref="A46:A47"/>
    <mergeCell ref="B46:B47"/>
    <mergeCell ref="A28:A29"/>
    <mergeCell ref="B28:B29"/>
    <mergeCell ref="A31:B31"/>
    <mergeCell ref="A19:H19"/>
    <mergeCell ref="A21:A22"/>
    <mergeCell ref="A40:A41"/>
    <mergeCell ref="B40:B41"/>
    <mergeCell ref="A43:B43"/>
    <mergeCell ref="B21:B22"/>
    <mergeCell ref="A24:B24"/>
    <mergeCell ref="A39:H39"/>
    <mergeCell ref="A26:H26"/>
    <mergeCell ref="A33:H33"/>
    <mergeCell ref="A34:A35"/>
    <mergeCell ref="A87:B87"/>
    <mergeCell ref="A91:A92"/>
    <mergeCell ref="B91:B92"/>
    <mergeCell ref="A90:H90"/>
    <mergeCell ref="A94:B94"/>
    <mergeCell ref="D96:E96"/>
    <mergeCell ref="A97:A98"/>
    <mergeCell ref="B97:B98"/>
    <mergeCell ref="A102:B102"/>
    <mergeCell ref="A113:A114"/>
    <mergeCell ref="B113:B114"/>
    <mergeCell ref="A120:B120"/>
    <mergeCell ref="D105:E105"/>
    <mergeCell ref="A106:A107"/>
    <mergeCell ref="B106:B107"/>
    <mergeCell ref="A110:B110"/>
    <mergeCell ref="A112:H112"/>
    <mergeCell ref="A122:H122"/>
    <mergeCell ref="A180:A181"/>
    <mergeCell ref="B180:B181"/>
    <mergeCell ref="A206:A207"/>
    <mergeCell ref="B206:B207"/>
    <mergeCell ref="A123:A124"/>
    <mergeCell ref="B123:B124"/>
    <mergeCell ref="A149:A150"/>
    <mergeCell ref="B149:B150"/>
    <mergeCell ref="A154:B154"/>
    <mergeCell ref="A156:H156"/>
    <mergeCell ref="A157:A158"/>
    <mergeCell ref="B157:B158"/>
    <mergeCell ref="A127:B127"/>
    <mergeCell ref="A129:H129"/>
    <mergeCell ref="A130:A131"/>
    <mergeCell ref="B130:B131"/>
    <mergeCell ref="A146:B146"/>
    <mergeCell ref="A148:H148"/>
    <mergeCell ref="A5:H5"/>
    <mergeCell ref="A6:A7"/>
    <mergeCell ref="B6:B7"/>
    <mergeCell ref="A9:B9"/>
    <mergeCell ref="A219:A220"/>
    <mergeCell ref="B219:B220"/>
    <mergeCell ref="A215:H215"/>
    <mergeCell ref="A216:H216"/>
    <mergeCell ref="A217:H217"/>
    <mergeCell ref="A162:B162"/>
    <mergeCell ref="D164:E164"/>
    <mergeCell ref="A165:A166"/>
    <mergeCell ref="B165:B166"/>
    <mergeCell ref="A168:B168"/>
    <mergeCell ref="A171:A172"/>
    <mergeCell ref="B171:B172"/>
    <mergeCell ref="A176:B176"/>
    <mergeCell ref="A203:B203"/>
    <mergeCell ref="A195:A196"/>
    <mergeCell ref="B195:B196"/>
    <mergeCell ref="A188:A189"/>
    <mergeCell ref="B188:B189"/>
    <mergeCell ref="A184:B184"/>
    <mergeCell ref="A192:B192"/>
  </mergeCells>
  <pageMargins left="0.82" right="0.45" top="0.75" bottom="0.75" header="0.3" footer="0.3"/>
  <pageSetup scale="88" orientation="portrait" r:id="rId1"/>
  <rowBreaks count="5" manualBreakCount="5">
    <brk id="38" max="7" man="1"/>
    <brk id="80" max="7" man="1"/>
    <brk id="127" max="7" man="1"/>
    <brk id="169" max="7" man="1"/>
    <brk id="213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748"/>
  <sheetViews>
    <sheetView topLeftCell="A733" workbookViewId="0">
      <selection activeCell="N737" sqref="N737"/>
    </sheetView>
  </sheetViews>
  <sheetFormatPr defaultColWidth="9.140625" defaultRowHeight="15"/>
  <cols>
    <col min="1" max="1" width="6.7109375" style="26" customWidth="1"/>
    <col min="2" max="2" width="20.5703125" style="26" customWidth="1"/>
    <col min="3" max="3" width="9.140625" style="26"/>
    <col min="4" max="4" width="12.7109375" style="26" customWidth="1"/>
    <col min="5" max="5" width="13.28515625" style="26" customWidth="1"/>
    <col min="6" max="6" width="17.140625" style="26" customWidth="1"/>
    <col min="7" max="7" width="13.7109375" style="26" customWidth="1"/>
    <col min="8" max="8" width="13.5703125" style="26" customWidth="1"/>
    <col min="9" max="16384" width="9.140625" style="26"/>
  </cols>
  <sheetData>
    <row r="1" spans="1:8" ht="30.75">
      <c r="A1" s="867" t="s">
        <v>0</v>
      </c>
      <c r="B1" s="867"/>
      <c r="C1" s="867"/>
      <c r="D1" s="867"/>
      <c r="E1" s="867"/>
      <c r="F1" s="867"/>
      <c r="G1" s="867"/>
      <c r="H1" s="867"/>
    </row>
    <row r="2" spans="1:8" ht="25.5">
      <c r="A2" s="868" t="s">
        <v>130</v>
      </c>
      <c r="B2" s="868"/>
      <c r="C2" s="868"/>
      <c r="D2" s="868"/>
      <c r="E2" s="868"/>
      <c r="F2" s="868"/>
      <c r="G2" s="868"/>
      <c r="H2" s="868"/>
    </row>
    <row r="3" spans="1:8" ht="22.5">
      <c r="A3" s="869" t="s">
        <v>431</v>
      </c>
      <c r="B3" s="869"/>
      <c r="C3" s="869"/>
      <c r="D3" s="869"/>
      <c r="E3" s="869"/>
      <c r="F3" s="869"/>
      <c r="G3" s="869"/>
      <c r="H3" s="869"/>
    </row>
    <row r="4" spans="1:8" ht="18.75">
      <c r="A4" s="859" t="s">
        <v>22</v>
      </c>
      <c r="B4" s="859"/>
      <c r="C4" s="859"/>
      <c r="D4" s="859"/>
      <c r="E4" s="859"/>
      <c r="F4" s="859"/>
      <c r="G4" s="859"/>
      <c r="H4" s="859"/>
    </row>
    <row r="5" spans="1:8" s="486" customFormat="1" ht="17.100000000000001" customHeight="1">
      <c r="A5" s="839" t="s">
        <v>2</v>
      </c>
      <c r="B5" s="841" t="s">
        <v>76</v>
      </c>
      <c r="C5" s="731" t="s">
        <v>4</v>
      </c>
      <c r="D5" s="731" t="s">
        <v>5</v>
      </c>
      <c r="E5" s="731" t="s">
        <v>6</v>
      </c>
      <c r="F5" s="731" t="s">
        <v>7</v>
      </c>
      <c r="G5" s="731" t="s">
        <v>8</v>
      </c>
      <c r="H5" s="731" t="s">
        <v>9</v>
      </c>
    </row>
    <row r="6" spans="1:8" s="486" customFormat="1" ht="17.100000000000001" customHeight="1">
      <c r="A6" s="840"/>
      <c r="B6" s="842"/>
      <c r="C6" s="248" t="s">
        <v>10</v>
      </c>
      <c r="D6" s="248" t="s">
        <v>77</v>
      </c>
      <c r="E6" s="248" t="s">
        <v>78</v>
      </c>
      <c r="F6" s="56" t="s">
        <v>79</v>
      </c>
      <c r="G6" s="56" t="s">
        <v>79</v>
      </c>
      <c r="H6" s="248" t="s">
        <v>12</v>
      </c>
    </row>
    <row r="7" spans="1:8" s="486" customFormat="1" ht="17.100000000000001" customHeight="1">
      <c r="A7" s="172">
        <v>1</v>
      </c>
      <c r="B7" s="18" t="s">
        <v>95</v>
      </c>
      <c r="C7" s="136">
        <f>'Office Minor'!C183</f>
        <v>114</v>
      </c>
      <c r="D7" s="136">
        <f>'Office Minor'!D183</f>
        <v>5353.75</v>
      </c>
      <c r="E7" s="136">
        <f>'Office Minor'!E183</f>
        <v>3437288</v>
      </c>
      <c r="F7" s="136">
        <f>'Office Minor'!F183</f>
        <v>2406101600</v>
      </c>
      <c r="G7" s="136">
        <f>'Office Minor'!G183</f>
        <v>222268808</v>
      </c>
      <c r="H7" s="136">
        <f>'Office Minor'!H183</f>
        <v>700</v>
      </c>
    </row>
    <row r="8" spans="1:8" s="486" customFormat="1" ht="17.100000000000001" customHeight="1">
      <c r="A8" s="172">
        <v>2</v>
      </c>
      <c r="B8" s="18" t="s">
        <v>99</v>
      </c>
      <c r="C8" s="136">
        <f>'Office Minor'!C655</f>
        <v>0</v>
      </c>
      <c r="D8" s="136">
        <f>'Office Minor'!D655</f>
        <v>0</v>
      </c>
      <c r="E8" s="136">
        <f>'Office Minor'!E655</f>
        <v>0</v>
      </c>
      <c r="F8" s="136">
        <f>'Office Minor'!F655</f>
        <v>0</v>
      </c>
      <c r="G8" s="136">
        <f>'Office Minor'!G655</f>
        <v>0</v>
      </c>
      <c r="H8" s="136">
        <f>'Office Minor'!H655</f>
        <v>0</v>
      </c>
    </row>
    <row r="9" spans="1:8" s="486" customFormat="1" ht="17.100000000000001" customHeight="1">
      <c r="A9" s="172">
        <v>3</v>
      </c>
      <c r="B9" s="18" t="s">
        <v>143</v>
      </c>
      <c r="C9" s="136">
        <f>'Office Minor'!C61</f>
        <v>0</v>
      </c>
      <c r="D9" s="136">
        <f>'Office Minor'!D61</f>
        <v>0</v>
      </c>
      <c r="E9" s="136">
        <f>'Office Minor'!E61</f>
        <v>0</v>
      </c>
      <c r="F9" s="136">
        <f>'Office Minor'!F61</f>
        <v>0</v>
      </c>
      <c r="G9" s="136">
        <f>'Office Minor'!G61</f>
        <v>0</v>
      </c>
      <c r="H9" s="136">
        <f>'Office Minor'!H61</f>
        <v>0</v>
      </c>
    </row>
    <row r="10" spans="1:8" s="486" customFormat="1" ht="17.100000000000001" customHeight="1">
      <c r="A10" s="172">
        <v>4</v>
      </c>
      <c r="B10" s="18" t="s">
        <v>152</v>
      </c>
      <c r="C10" s="172">
        <f>'Office Minor'!C320</f>
        <v>2</v>
      </c>
      <c r="D10" s="172">
        <f>'Office Minor'!D320</f>
        <v>9</v>
      </c>
      <c r="E10" s="172">
        <f>'Office Minor'!E320</f>
        <v>0</v>
      </c>
      <c r="F10" s="172">
        <f>'Office Minor'!F320</f>
        <v>0</v>
      </c>
      <c r="G10" s="172">
        <f>'Office Minor'!G320</f>
        <v>64000</v>
      </c>
      <c r="H10" s="172">
        <f>'Office Minor'!H320</f>
        <v>0</v>
      </c>
    </row>
    <row r="11" spans="1:8" s="486" customFormat="1" ht="17.100000000000001" customHeight="1">
      <c r="A11" s="853" t="s">
        <v>49</v>
      </c>
      <c r="B11" s="854"/>
      <c r="C11" s="266">
        <f t="shared" ref="C11:H11" si="0">SUM(C7:C10)</f>
        <v>116</v>
      </c>
      <c r="D11" s="267">
        <f t="shared" si="0"/>
        <v>5362.75</v>
      </c>
      <c r="E11" s="268">
        <f t="shared" si="0"/>
        <v>3437288</v>
      </c>
      <c r="F11" s="268">
        <f t="shared" si="0"/>
        <v>2406101600</v>
      </c>
      <c r="G11" s="268">
        <f t="shared" si="0"/>
        <v>222332808</v>
      </c>
      <c r="H11" s="266">
        <f t="shared" si="0"/>
        <v>700</v>
      </c>
    </row>
    <row r="12" spans="1:8" s="486" customFormat="1" ht="17.100000000000001" customHeight="1">
      <c r="A12" s="466"/>
      <c r="B12" s="467"/>
      <c r="C12" s="468"/>
      <c r="D12" s="469"/>
      <c r="E12" s="470"/>
      <c r="F12" s="470"/>
      <c r="G12" s="470"/>
      <c r="H12" s="468"/>
    </row>
    <row r="13" spans="1:8" s="486" customFormat="1" ht="17.100000000000001" customHeight="1">
      <c r="A13" s="855" t="s">
        <v>23</v>
      </c>
      <c r="B13" s="855"/>
      <c r="C13" s="855"/>
      <c r="D13" s="855"/>
      <c r="E13" s="855"/>
      <c r="F13" s="855"/>
      <c r="G13" s="855"/>
      <c r="H13" s="855"/>
    </row>
    <row r="14" spans="1:8" s="486" customFormat="1" ht="17.100000000000001" customHeight="1">
      <c r="A14" s="839" t="s">
        <v>2</v>
      </c>
      <c r="B14" s="841" t="s">
        <v>76</v>
      </c>
      <c r="C14" s="731" t="s">
        <v>4</v>
      </c>
      <c r="D14" s="731" t="s">
        <v>5</v>
      </c>
      <c r="E14" s="731" t="s">
        <v>6</v>
      </c>
      <c r="F14" s="731" t="s">
        <v>7</v>
      </c>
      <c r="G14" s="731" t="s">
        <v>8</v>
      </c>
      <c r="H14" s="731" t="s">
        <v>9</v>
      </c>
    </row>
    <row r="15" spans="1:8" s="486" customFormat="1" ht="17.100000000000001" customHeight="1">
      <c r="A15" s="840"/>
      <c r="B15" s="842"/>
      <c r="C15" s="1" t="s">
        <v>10</v>
      </c>
      <c r="D15" s="1" t="s">
        <v>77</v>
      </c>
      <c r="E15" s="1" t="s">
        <v>78</v>
      </c>
      <c r="F15" s="52" t="s">
        <v>79</v>
      </c>
      <c r="G15" s="52" t="s">
        <v>79</v>
      </c>
      <c r="H15" s="1" t="s">
        <v>12</v>
      </c>
    </row>
    <row r="16" spans="1:8" s="486" customFormat="1" ht="17.100000000000001" customHeight="1">
      <c r="A16" s="172">
        <v>1</v>
      </c>
      <c r="B16" s="18" t="s">
        <v>82</v>
      </c>
      <c r="C16" s="172">
        <f>'Office Minor'!C733</f>
        <v>1</v>
      </c>
      <c r="D16" s="172">
        <f>'Office Minor'!D733</f>
        <v>31</v>
      </c>
      <c r="E16" s="172">
        <f>'Office Minor'!E733</f>
        <v>2067</v>
      </c>
      <c r="F16" s="172">
        <f>'Office Minor'!F733</f>
        <v>2480400</v>
      </c>
      <c r="G16" s="172">
        <f>'Office Minor'!G733</f>
        <v>124000</v>
      </c>
      <c r="H16" s="172">
        <f>'Office Minor'!H733</f>
        <v>11</v>
      </c>
    </row>
    <row r="17" spans="1:8" s="486" customFormat="1" ht="17.100000000000001" customHeight="1">
      <c r="A17" s="698">
        <v>2</v>
      </c>
      <c r="B17" s="699" t="s">
        <v>89</v>
      </c>
      <c r="C17" s="172">
        <f>'Office Minor'!C563</f>
        <v>1</v>
      </c>
      <c r="D17" s="172">
        <f>'Office Minor'!D563</f>
        <v>38.85</v>
      </c>
      <c r="E17" s="172">
        <f>'Office Minor'!E563</f>
        <v>557.14</v>
      </c>
      <c r="F17" s="172">
        <f>'Office Minor'!F563</f>
        <v>752143</v>
      </c>
      <c r="G17" s="172">
        <f>'Office Minor'!G563</f>
        <v>39000</v>
      </c>
      <c r="H17" s="172">
        <f>'Office Minor'!H563</f>
        <v>4</v>
      </c>
    </row>
    <row r="18" spans="1:8" s="486" customFormat="1" ht="17.100000000000001" customHeight="1">
      <c r="A18" s="853" t="s">
        <v>49</v>
      </c>
      <c r="B18" s="854"/>
      <c r="C18" s="266">
        <f t="shared" ref="C18:H18" si="1">SUM(C16:C17)</f>
        <v>2</v>
      </c>
      <c r="D18" s="267">
        <f t="shared" si="1"/>
        <v>69.849999999999994</v>
      </c>
      <c r="E18" s="268">
        <f t="shared" si="1"/>
        <v>2624.14</v>
      </c>
      <c r="F18" s="268">
        <f t="shared" si="1"/>
        <v>3232543</v>
      </c>
      <c r="G18" s="268">
        <f t="shared" si="1"/>
        <v>163000</v>
      </c>
      <c r="H18" s="266">
        <f t="shared" si="1"/>
        <v>15</v>
      </c>
    </row>
    <row r="19" spans="1:8" s="486" customFormat="1" ht="17.100000000000001" customHeight="1">
      <c r="A19" s="27"/>
      <c r="B19" s="27"/>
      <c r="C19" s="27"/>
      <c r="D19" s="27"/>
      <c r="E19" s="27"/>
      <c r="F19" s="27"/>
      <c r="G19" s="27"/>
      <c r="H19" s="27"/>
    </row>
    <row r="20" spans="1:8" s="486" customFormat="1" ht="17.100000000000001" customHeight="1">
      <c r="A20" s="878" t="s">
        <v>52</v>
      </c>
      <c r="B20" s="878"/>
      <c r="C20" s="878"/>
      <c r="D20" s="878"/>
      <c r="E20" s="878"/>
      <c r="F20" s="878"/>
      <c r="G20" s="878"/>
      <c r="H20" s="878"/>
    </row>
    <row r="21" spans="1:8" s="486" customFormat="1" ht="17.100000000000001" customHeight="1">
      <c r="A21" s="839" t="s">
        <v>2</v>
      </c>
      <c r="B21" s="841" t="s">
        <v>76</v>
      </c>
      <c r="C21" s="731" t="s">
        <v>4</v>
      </c>
      <c r="D21" s="731" t="s">
        <v>5</v>
      </c>
      <c r="E21" s="731" t="s">
        <v>6</v>
      </c>
      <c r="F21" s="731" t="s">
        <v>7</v>
      </c>
      <c r="G21" s="731" t="s">
        <v>8</v>
      </c>
      <c r="H21" s="731" t="s">
        <v>9</v>
      </c>
    </row>
    <row r="22" spans="1:8" s="486" customFormat="1" ht="17.100000000000001" customHeight="1">
      <c r="A22" s="840"/>
      <c r="B22" s="842"/>
      <c r="C22" s="1" t="s">
        <v>10</v>
      </c>
      <c r="D22" s="1" t="s">
        <v>51</v>
      </c>
      <c r="E22" s="1" t="s">
        <v>78</v>
      </c>
      <c r="F22" s="1" t="s">
        <v>79</v>
      </c>
      <c r="G22" s="1" t="s">
        <v>79</v>
      </c>
      <c r="H22" s="1" t="s">
        <v>12</v>
      </c>
    </row>
    <row r="23" spans="1:8" s="486" customFormat="1" ht="17.100000000000001" customHeight="1">
      <c r="A23" s="172">
        <v>1</v>
      </c>
      <c r="B23" s="487" t="s">
        <v>127</v>
      </c>
      <c r="C23" s="262">
        <f>'Office Minor'!C367</f>
        <v>6</v>
      </c>
      <c r="D23" s="262">
        <f>'Office Minor'!D367</f>
        <v>6</v>
      </c>
      <c r="E23" s="262">
        <f>'Office Minor'!E367</f>
        <v>4061</v>
      </c>
      <c r="F23" s="262">
        <f>'Office Minor'!F367</f>
        <v>3248800</v>
      </c>
      <c r="G23" s="262">
        <f>'Office Minor'!G367</f>
        <v>1878000</v>
      </c>
      <c r="H23" s="262">
        <f>'Office Minor'!H367</f>
        <v>12</v>
      </c>
    </row>
    <row r="24" spans="1:8" s="486" customFormat="1" ht="17.100000000000001" customHeight="1">
      <c r="A24" s="172">
        <v>2</v>
      </c>
      <c r="B24" s="487" t="s">
        <v>149</v>
      </c>
      <c r="C24" s="136">
        <f>'Office Minor'!C97</f>
        <v>22</v>
      </c>
      <c r="D24" s="136">
        <f>'Office Minor'!D97</f>
        <v>47.31</v>
      </c>
      <c r="E24" s="136">
        <f>'Office Minor'!E97</f>
        <v>136901</v>
      </c>
      <c r="F24" s="136">
        <f>'Office Minor'!F97</f>
        <v>61605450</v>
      </c>
      <c r="G24" s="136">
        <f>'Office Minor'!G97</f>
        <v>16102000</v>
      </c>
      <c r="H24" s="136">
        <f>'Office Minor'!H97</f>
        <v>150</v>
      </c>
    </row>
    <row r="25" spans="1:8" s="486" customFormat="1" ht="17.100000000000001" customHeight="1">
      <c r="A25" s="853" t="s">
        <v>49</v>
      </c>
      <c r="B25" s="854"/>
      <c r="C25" s="484">
        <f t="shared" ref="C25:H25" si="2">SUM(C23:C24)</f>
        <v>28</v>
      </c>
      <c r="D25" s="483">
        <f t="shared" si="2"/>
        <v>53.31</v>
      </c>
      <c r="E25" s="484">
        <f t="shared" si="2"/>
        <v>140962</v>
      </c>
      <c r="F25" s="484">
        <f t="shared" si="2"/>
        <v>64854250</v>
      </c>
      <c r="G25" s="484">
        <f t="shared" si="2"/>
        <v>17980000</v>
      </c>
      <c r="H25" s="484">
        <f t="shared" si="2"/>
        <v>162</v>
      </c>
    </row>
    <row r="26" spans="1:8" s="486" customFormat="1" ht="17.100000000000001" customHeight="1">
      <c r="A26" s="488"/>
      <c r="B26" s="488"/>
      <c r="C26" s="488"/>
      <c r="D26" s="488"/>
      <c r="E26" s="488"/>
      <c r="F26" s="488"/>
      <c r="G26" s="488"/>
      <c r="H26" s="488"/>
    </row>
    <row r="27" spans="1:8" s="486" customFormat="1" ht="17.100000000000001" customHeight="1">
      <c r="A27" s="878" t="s">
        <v>131</v>
      </c>
      <c r="B27" s="878"/>
      <c r="C27" s="878"/>
      <c r="D27" s="878"/>
      <c r="E27" s="878"/>
      <c r="F27" s="878"/>
      <c r="G27" s="878"/>
      <c r="H27" s="878"/>
    </row>
    <row r="28" spans="1:8" s="486" customFormat="1" ht="17.100000000000001" customHeight="1">
      <c r="A28" s="839" t="s">
        <v>2</v>
      </c>
      <c r="B28" s="841" t="s">
        <v>76</v>
      </c>
      <c r="C28" s="731" t="s">
        <v>4</v>
      </c>
      <c r="D28" s="731" t="s">
        <v>5</v>
      </c>
      <c r="E28" s="731" t="s">
        <v>6</v>
      </c>
      <c r="F28" s="731" t="s">
        <v>7</v>
      </c>
      <c r="G28" s="731" t="s">
        <v>8</v>
      </c>
      <c r="H28" s="731" t="s">
        <v>9</v>
      </c>
    </row>
    <row r="29" spans="1:8" s="486" customFormat="1" ht="17.100000000000001" customHeight="1">
      <c r="A29" s="840"/>
      <c r="B29" s="842"/>
      <c r="C29" s="1" t="s">
        <v>10</v>
      </c>
      <c r="D29" s="1" t="s">
        <v>51</v>
      </c>
      <c r="E29" s="1" t="s">
        <v>78</v>
      </c>
      <c r="F29" s="52" t="s">
        <v>79</v>
      </c>
      <c r="G29" s="52" t="s">
        <v>79</v>
      </c>
      <c r="H29" s="1" t="s">
        <v>12</v>
      </c>
    </row>
    <row r="30" spans="1:8" s="486" customFormat="1" ht="17.100000000000001" customHeight="1">
      <c r="A30" s="172">
        <v>1</v>
      </c>
      <c r="B30" s="487" t="s">
        <v>91</v>
      </c>
      <c r="C30" s="62">
        <f>'Office Minor'!C27</f>
        <v>0</v>
      </c>
      <c r="D30" s="62">
        <f>'Office Minor'!D27</f>
        <v>0</v>
      </c>
      <c r="E30" s="62">
        <f>'Office Minor'!E27</f>
        <v>285035</v>
      </c>
      <c r="F30" s="62">
        <f>'Office Minor'!F27</f>
        <v>342042000</v>
      </c>
      <c r="G30" s="62">
        <f>'Office Minor'!G27</f>
        <v>5933000</v>
      </c>
      <c r="H30" s="62">
        <f>'Office Minor'!H27</f>
        <v>150</v>
      </c>
    </row>
    <row r="31" spans="1:8" s="486" customFormat="1" ht="17.100000000000001" customHeight="1">
      <c r="A31" s="172">
        <v>2</v>
      </c>
      <c r="B31" s="487" t="s">
        <v>85</v>
      </c>
      <c r="C31" s="136">
        <f>'Office Minor'!C43</f>
        <v>0</v>
      </c>
      <c r="D31" s="136">
        <f>'Office Minor'!D43</f>
        <v>0</v>
      </c>
      <c r="E31" s="136">
        <f>'Office Minor'!E43</f>
        <v>1063490</v>
      </c>
      <c r="F31" s="136">
        <f>'Office Minor'!F43</f>
        <v>1276188000</v>
      </c>
      <c r="G31" s="136">
        <f>'Office Minor'!G43</f>
        <v>26587250</v>
      </c>
      <c r="H31" s="136">
        <f>'Office Minor'!H43</f>
        <v>1350</v>
      </c>
    </row>
    <row r="32" spans="1:8" s="486" customFormat="1" ht="17.100000000000001" customHeight="1">
      <c r="A32" s="172">
        <v>3</v>
      </c>
      <c r="B32" s="487" t="s">
        <v>190</v>
      </c>
      <c r="C32" s="136">
        <f>'Office Minor'!C118</f>
        <v>0</v>
      </c>
      <c r="D32" s="136">
        <f>'Office Minor'!D118</f>
        <v>0</v>
      </c>
      <c r="E32" s="136">
        <f>'Office Minor'!E118</f>
        <v>70000</v>
      </c>
      <c r="F32" s="136">
        <f>'Office Minor'!F118</f>
        <v>8400000</v>
      </c>
      <c r="G32" s="136">
        <f>'Office Minor'!G118</f>
        <v>826000</v>
      </c>
      <c r="H32" s="136">
        <f>'Office Minor'!H118</f>
        <v>220</v>
      </c>
    </row>
    <row r="33" spans="1:8" s="486" customFormat="1" ht="17.100000000000001" customHeight="1">
      <c r="A33" s="172">
        <v>4</v>
      </c>
      <c r="B33" s="487" t="s">
        <v>148</v>
      </c>
      <c r="C33" s="136">
        <f>'Office Minor'!C73</f>
        <v>0</v>
      </c>
      <c r="D33" s="136">
        <f>'Office Minor'!D73</f>
        <v>0</v>
      </c>
      <c r="E33" s="136">
        <f>'Office Minor'!E73</f>
        <v>4132</v>
      </c>
      <c r="F33" s="136">
        <f>'Office Minor'!F73</f>
        <v>619800</v>
      </c>
      <c r="G33" s="136">
        <f>'Office Minor'!G73</f>
        <v>108000</v>
      </c>
      <c r="H33" s="136">
        <f>'Office Minor'!H73</f>
        <v>100</v>
      </c>
    </row>
    <row r="34" spans="1:8" s="486" customFormat="1" ht="17.100000000000001" customHeight="1">
      <c r="A34" s="172">
        <v>5</v>
      </c>
      <c r="B34" s="487" t="s">
        <v>112</v>
      </c>
      <c r="C34" s="62">
        <f>'Office Minor'!C144</f>
        <v>0</v>
      </c>
      <c r="D34" s="62">
        <f>'Office Minor'!D144</f>
        <v>0</v>
      </c>
      <c r="E34" s="62">
        <f>'Office Minor'!E144</f>
        <v>1048950</v>
      </c>
      <c r="F34" s="62">
        <f>'Office Minor'!F144</f>
        <v>26223750</v>
      </c>
      <c r="G34" s="62">
        <f>'Office Minor'!G144</f>
        <v>525000</v>
      </c>
      <c r="H34" s="62">
        <f>'Office Minor'!H144</f>
        <v>0</v>
      </c>
    </row>
    <row r="35" spans="1:8" s="486" customFormat="1" ht="17.100000000000001" customHeight="1">
      <c r="A35" s="172">
        <v>6</v>
      </c>
      <c r="B35" s="487" t="s">
        <v>80</v>
      </c>
      <c r="C35" s="136">
        <f>'Office Minor'!C158</f>
        <v>0</v>
      </c>
      <c r="D35" s="136">
        <f>'Office Minor'!D158</f>
        <v>61</v>
      </c>
      <c r="E35" s="136">
        <f>'Office Minor'!E158</f>
        <v>683688</v>
      </c>
      <c r="F35" s="136">
        <f>'Office Minor'!F158</f>
        <v>170922000</v>
      </c>
      <c r="G35" s="136">
        <f>'Office Minor'!G158</f>
        <v>13528751</v>
      </c>
      <c r="H35" s="136">
        <f>'Office Minor'!H158</f>
        <v>2600</v>
      </c>
    </row>
    <row r="36" spans="1:8" s="486" customFormat="1" ht="17.100000000000001" customHeight="1">
      <c r="A36" s="172">
        <v>7</v>
      </c>
      <c r="B36" s="487" t="s">
        <v>95</v>
      </c>
      <c r="C36" s="62">
        <f>'Office Minor'!C180</f>
        <v>0</v>
      </c>
      <c r="D36" s="62">
        <f>'Office Minor'!D180</f>
        <v>0</v>
      </c>
      <c r="E36" s="62">
        <f>'Office Minor'!E180</f>
        <v>720000</v>
      </c>
      <c r="F36" s="62">
        <f>'Office Minor'!F180</f>
        <v>504000000</v>
      </c>
      <c r="G36" s="62">
        <f>'Office Minor'!G180</f>
        <v>9306156</v>
      </c>
      <c r="H36" s="62">
        <f>'Office Minor'!H180</f>
        <v>850</v>
      </c>
    </row>
    <row r="37" spans="1:8" s="486" customFormat="1" ht="17.100000000000001" customHeight="1">
      <c r="A37" s="172">
        <v>8</v>
      </c>
      <c r="B37" s="487" t="s">
        <v>103</v>
      </c>
      <c r="C37" s="136">
        <f>'Office Minor'!C231</f>
        <v>0</v>
      </c>
      <c r="D37" s="136">
        <f>'Office Minor'!D231</f>
        <v>0</v>
      </c>
      <c r="E37" s="136">
        <f>'Office Minor'!E231</f>
        <v>160050</v>
      </c>
      <c r="F37" s="136">
        <f>'Office Minor'!F231</f>
        <v>19206000</v>
      </c>
      <c r="G37" s="136">
        <f>'Office Minor'!G231</f>
        <v>4073470</v>
      </c>
      <c r="H37" s="136">
        <f>'Office Minor'!H231</f>
        <v>0</v>
      </c>
    </row>
    <row r="38" spans="1:8" s="486" customFormat="1" ht="17.100000000000001" customHeight="1">
      <c r="A38" s="172">
        <v>9</v>
      </c>
      <c r="B38" s="487" t="s">
        <v>373</v>
      </c>
      <c r="C38" s="136">
        <f>'Office Minor'!C217</f>
        <v>10</v>
      </c>
      <c r="D38" s="136">
        <f>'Office Minor'!D217</f>
        <v>10</v>
      </c>
      <c r="E38" s="136">
        <f>'Office Minor'!E217</f>
        <v>214014</v>
      </c>
      <c r="F38" s="136">
        <f>'Office Minor'!F217</f>
        <v>342422400</v>
      </c>
      <c r="G38" s="136">
        <f>'Office Minor'!G217</f>
        <v>4922325</v>
      </c>
      <c r="H38" s="136">
        <f>'Office Minor'!H217</f>
        <v>15</v>
      </c>
    </row>
    <row r="39" spans="1:8" s="486" customFormat="1" ht="17.100000000000001" customHeight="1">
      <c r="A39" s="172">
        <v>10</v>
      </c>
      <c r="B39" s="487" t="s">
        <v>109</v>
      </c>
      <c r="C39" s="136">
        <f>'Office Minor'!C251</f>
        <v>0</v>
      </c>
      <c r="D39" s="136">
        <f>'Office Minor'!D251</f>
        <v>0</v>
      </c>
      <c r="E39" s="136">
        <f>'Office Minor'!E251</f>
        <v>232353</v>
      </c>
      <c r="F39" s="136">
        <f>'Office Minor'!F251</f>
        <v>58088250</v>
      </c>
      <c r="G39" s="136">
        <f>'Office Minor'!G251</f>
        <v>1937000</v>
      </c>
      <c r="H39" s="136">
        <f>'Office Minor'!H251</f>
        <v>1000</v>
      </c>
    </row>
    <row r="40" spans="1:8" s="486" customFormat="1" ht="17.100000000000001" customHeight="1">
      <c r="A40" s="172">
        <v>11</v>
      </c>
      <c r="B40" s="203" t="s">
        <v>132</v>
      </c>
      <c r="C40" s="218">
        <f>'Office Minor'!C266</f>
        <v>0</v>
      </c>
      <c r="D40" s="218">
        <f>'Office Minor'!D266</f>
        <v>0</v>
      </c>
      <c r="E40" s="218">
        <f>'Office Minor'!E266</f>
        <v>693000</v>
      </c>
      <c r="F40" s="218">
        <f>'Office Minor'!F266</f>
        <v>554400000</v>
      </c>
      <c r="G40" s="218">
        <f>'Office Minor'!G266</f>
        <v>13882128</v>
      </c>
      <c r="H40" s="218">
        <f>'Office Minor'!H266</f>
        <v>800</v>
      </c>
    </row>
    <row r="41" spans="1:8" s="486" customFormat="1" ht="17.100000000000001" customHeight="1">
      <c r="A41" s="172">
        <v>12</v>
      </c>
      <c r="B41" s="203" t="s">
        <v>151</v>
      </c>
      <c r="C41" s="218">
        <f>'Office Minor'!C279</f>
        <v>0</v>
      </c>
      <c r="D41" s="218">
        <f>'Office Minor'!D279</f>
        <v>0</v>
      </c>
      <c r="E41" s="218">
        <f>'Office Minor'!E279</f>
        <v>35109.800000000003</v>
      </c>
      <c r="F41" s="218">
        <f>'Office Minor'!F279</f>
        <v>5266470</v>
      </c>
      <c r="G41" s="218">
        <f>'Office Minor'!G279</f>
        <v>877745</v>
      </c>
      <c r="H41" s="218">
        <f>'Office Minor'!H279</f>
        <v>0</v>
      </c>
    </row>
    <row r="42" spans="1:8" s="486" customFormat="1" ht="17.100000000000001" customHeight="1">
      <c r="A42" s="172">
        <v>13</v>
      </c>
      <c r="B42" s="487" t="s">
        <v>116</v>
      </c>
      <c r="C42" s="172">
        <f>'Office Minor'!C302</f>
        <v>0</v>
      </c>
      <c r="D42" s="172">
        <f>'Office Minor'!D302</f>
        <v>0</v>
      </c>
      <c r="E42" s="172">
        <f>'Office Minor'!E302</f>
        <v>3953200</v>
      </c>
      <c r="F42" s="172">
        <f>'Office Minor'!F302</f>
        <v>3379986000</v>
      </c>
      <c r="G42" s="172">
        <f>'Office Minor'!G302</f>
        <v>125078848</v>
      </c>
      <c r="H42" s="172">
        <f>'Office Minor'!H302</f>
        <v>12</v>
      </c>
    </row>
    <row r="43" spans="1:8" s="486" customFormat="1" ht="17.100000000000001" customHeight="1">
      <c r="A43" s="172">
        <v>14</v>
      </c>
      <c r="B43" s="487" t="s">
        <v>83</v>
      </c>
      <c r="C43" s="172">
        <f>'Office Minor'!C386</f>
        <v>0</v>
      </c>
      <c r="D43" s="172">
        <f>'Office Minor'!D386</f>
        <v>0</v>
      </c>
      <c r="E43" s="172">
        <f>'Office Minor'!E386</f>
        <v>165880</v>
      </c>
      <c r="F43" s="172">
        <f>'Office Minor'!F386</f>
        <v>41470000</v>
      </c>
      <c r="G43" s="172">
        <f>'Office Minor'!G386</f>
        <v>4147000</v>
      </c>
      <c r="H43" s="172">
        <f>'Office Minor'!H386</f>
        <v>700</v>
      </c>
    </row>
    <row r="44" spans="1:8" s="486" customFormat="1" ht="17.100000000000001" customHeight="1">
      <c r="A44" s="172">
        <v>15</v>
      </c>
      <c r="B44" s="487" t="s">
        <v>152</v>
      </c>
      <c r="C44" s="172">
        <f>'Office Minor'!C322</f>
        <v>0</v>
      </c>
      <c r="D44" s="172">
        <f>'Office Minor'!D322</f>
        <v>0</v>
      </c>
      <c r="E44" s="172">
        <f>'Office Minor'!E322</f>
        <v>0</v>
      </c>
      <c r="F44" s="172">
        <f>'Office Minor'!F322</f>
        <v>0</v>
      </c>
      <c r="G44" s="172">
        <f>'Office Minor'!G322</f>
        <v>571000</v>
      </c>
      <c r="H44" s="172">
        <f>'Office Minor'!H322</f>
        <v>50</v>
      </c>
    </row>
    <row r="45" spans="1:8" s="486" customFormat="1" ht="17.100000000000001" customHeight="1">
      <c r="A45" s="172">
        <v>16</v>
      </c>
      <c r="B45" s="487" t="s">
        <v>86</v>
      </c>
      <c r="C45" s="136">
        <f>'Office Minor'!C336</f>
        <v>0</v>
      </c>
      <c r="D45" s="136">
        <f>'Office Minor'!D336</f>
        <v>0</v>
      </c>
      <c r="E45" s="136">
        <f>'Office Minor'!E336</f>
        <v>1672650</v>
      </c>
      <c r="F45" s="136">
        <f>'Office Minor'!F336</f>
        <v>66906000</v>
      </c>
      <c r="G45" s="136">
        <f>'Office Minor'!G336</f>
        <v>62373000</v>
      </c>
      <c r="H45" s="136">
        <f>'Office Minor'!H336</f>
        <v>3200</v>
      </c>
    </row>
    <row r="46" spans="1:8" s="486" customFormat="1" ht="17.100000000000001" customHeight="1">
      <c r="A46" s="172">
        <v>17</v>
      </c>
      <c r="B46" s="487" t="s">
        <v>134</v>
      </c>
      <c r="C46" s="136">
        <f>'Office Minor'!C421</f>
        <v>0</v>
      </c>
      <c r="D46" s="136">
        <f>'Office Minor'!D421</f>
        <v>0</v>
      </c>
      <c r="E46" s="136">
        <f>'Office Minor'!E421</f>
        <v>26520</v>
      </c>
      <c r="F46" s="136">
        <f>'Office Minor'!F421</f>
        <v>2121600</v>
      </c>
      <c r="G46" s="136">
        <f>'Office Minor'!G421</f>
        <v>663000</v>
      </c>
      <c r="H46" s="136">
        <f>'Office Minor'!H421</f>
        <v>60</v>
      </c>
    </row>
    <row r="47" spans="1:8" s="486" customFormat="1" ht="17.100000000000001" customHeight="1">
      <c r="A47" s="172">
        <v>18</v>
      </c>
      <c r="B47" s="487" t="s">
        <v>87</v>
      </c>
      <c r="C47" s="172">
        <f>'Office Minor'!C449</f>
        <v>0</v>
      </c>
      <c r="D47" s="172">
        <f>'Office Minor'!D449</f>
        <v>0</v>
      </c>
      <c r="E47" s="172">
        <f>'Office Minor'!E449</f>
        <v>0</v>
      </c>
      <c r="F47" s="172">
        <f>'Office Minor'!F449</f>
        <v>0</v>
      </c>
      <c r="G47" s="172">
        <f>'Office Minor'!G449</f>
        <v>5132000</v>
      </c>
      <c r="H47" s="172">
        <f>'Office Minor'!H449</f>
        <v>0</v>
      </c>
    </row>
    <row r="48" spans="1:8" s="486" customFormat="1" ht="17.100000000000001" customHeight="1">
      <c r="A48" s="172">
        <v>19</v>
      </c>
      <c r="B48" s="487" t="s">
        <v>88</v>
      </c>
      <c r="C48" s="172">
        <f>'Office Minor'!C496</f>
        <v>0</v>
      </c>
      <c r="D48" s="172">
        <f>'Office Minor'!D496</f>
        <v>0</v>
      </c>
      <c r="E48" s="172">
        <f>'Office Minor'!E496</f>
        <v>0</v>
      </c>
      <c r="F48" s="172">
        <f>'Office Minor'!F496</f>
        <v>0</v>
      </c>
      <c r="G48" s="172">
        <f>'Office Minor'!G496</f>
        <v>1933000</v>
      </c>
      <c r="H48" s="172">
        <f>'Office Minor'!H496</f>
        <v>0</v>
      </c>
    </row>
    <row r="49" spans="1:8" s="486" customFormat="1" ht="17.100000000000001" customHeight="1">
      <c r="A49" s="172">
        <v>20</v>
      </c>
      <c r="B49" s="229" t="s">
        <v>372</v>
      </c>
      <c r="C49" s="172">
        <f>'Office Minor'!C642</f>
        <v>0</v>
      </c>
      <c r="D49" s="172">
        <f>'Office Minor'!D642</f>
        <v>0</v>
      </c>
      <c r="E49" s="172">
        <f>'Office Minor'!E642</f>
        <v>44099</v>
      </c>
      <c r="F49" s="172">
        <f>'Office Minor'!F642</f>
        <v>37484150</v>
      </c>
      <c r="G49" s="172">
        <f>'Office Minor'!G642</f>
        <v>3860000</v>
      </c>
      <c r="H49" s="172">
        <f>'Office Minor'!H642</f>
        <v>190</v>
      </c>
    </row>
    <row r="50" spans="1:8" s="486" customFormat="1" ht="17.100000000000001" customHeight="1">
      <c r="A50" s="172">
        <v>21</v>
      </c>
      <c r="B50" s="487" t="s">
        <v>99</v>
      </c>
      <c r="C50" s="172">
        <f>'Office Minor'!C661</f>
        <v>0</v>
      </c>
      <c r="D50" s="172">
        <f>'Office Minor'!D661</f>
        <v>0</v>
      </c>
      <c r="E50" s="172">
        <f>'Office Minor'!E661</f>
        <v>0</v>
      </c>
      <c r="F50" s="172">
        <f>'Office Minor'!F661</f>
        <v>0</v>
      </c>
      <c r="G50" s="172">
        <f>'Office Minor'!G661</f>
        <v>11050000</v>
      </c>
      <c r="H50" s="172">
        <f>'Office Minor'!H661</f>
        <v>0</v>
      </c>
    </row>
    <row r="51" spans="1:8" s="486" customFormat="1" ht="17.100000000000001" customHeight="1">
      <c r="A51" s="172">
        <v>22</v>
      </c>
      <c r="B51" s="487" t="s">
        <v>208</v>
      </c>
      <c r="C51" s="228">
        <f>'Office Minor'!C708</f>
        <v>0</v>
      </c>
      <c r="D51" s="228">
        <f>'Office Minor'!D708</f>
        <v>865.05</v>
      </c>
      <c r="E51" s="228">
        <f>'Office Minor'!E708</f>
        <v>4407929</v>
      </c>
      <c r="F51" s="228">
        <f>'Office Minor'!F708</f>
        <v>3768779295</v>
      </c>
      <c r="G51" s="228">
        <f>'Office Minor'!G708</f>
        <v>121132000</v>
      </c>
      <c r="H51" s="228">
        <f>'Office Minor'!H708</f>
        <v>8</v>
      </c>
    </row>
    <row r="52" spans="1:8" s="486" customFormat="1" ht="17.100000000000001" customHeight="1">
      <c r="A52" s="172">
        <v>23</v>
      </c>
      <c r="B52" s="487" t="s">
        <v>82</v>
      </c>
      <c r="C52" s="228">
        <f>'Office Minor'!C739</f>
        <v>0</v>
      </c>
      <c r="D52" s="228">
        <f>'Office Minor'!D739</f>
        <v>0</v>
      </c>
      <c r="E52" s="228">
        <f>'Office Minor'!E739</f>
        <v>16160</v>
      </c>
      <c r="F52" s="228">
        <f>'Office Minor'!F739</f>
        <v>2424000</v>
      </c>
      <c r="G52" s="228">
        <f>'Office Minor'!G739</f>
        <v>604000</v>
      </c>
      <c r="H52" s="228">
        <f>'Office Minor'!H739</f>
        <v>0</v>
      </c>
    </row>
    <row r="53" spans="1:8" s="486" customFormat="1" ht="17.100000000000001" customHeight="1">
      <c r="A53" s="172">
        <v>24</v>
      </c>
      <c r="B53" s="487" t="s">
        <v>115</v>
      </c>
      <c r="C53" s="249">
        <f>'Office Minor'!C719</f>
        <v>0</v>
      </c>
      <c r="D53" s="249">
        <f>'Office Minor'!D719</f>
        <v>0</v>
      </c>
      <c r="E53" s="249">
        <f>'Office Minor'!E719</f>
        <v>90825</v>
      </c>
      <c r="F53" s="249">
        <f>'Office Minor'!F719</f>
        <v>90825000</v>
      </c>
      <c r="G53" s="249">
        <f>'Office Minor'!G719</f>
        <v>427000</v>
      </c>
      <c r="H53" s="249">
        <f>'Office Minor'!H719</f>
        <v>225</v>
      </c>
    </row>
    <row r="54" spans="1:8" s="486" customFormat="1" ht="17.100000000000001" customHeight="1">
      <c r="A54" s="853" t="s">
        <v>49</v>
      </c>
      <c r="B54" s="854"/>
      <c r="C54" s="265">
        <f t="shared" ref="C54:H54" si="3">SUM(C30:C53)</f>
        <v>10</v>
      </c>
      <c r="D54" s="483">
        <f t="shared" si="3"/>
        <v>936.05</v>
      </c>
      <c r="E54" s="484">
        <f t="shared" si="3"/>
        <v>15587084.800000001</v>
      </c>
      <c r="F54" s="484">
        <f t="shared" si="3"/>
        <v>10697774715</v>
      </c>
      <c r="G54" s="484">
        <f t="shared" si="3"/>
        <v>419477673</v>
      </c>
      <c r="H54" s="484">
        <f t="shared" si="3"/>
        <v>11530</v>
      </c>
    </row>
    <row r="55" spans="1:8" s="486" customFormat="1" ht="17.100000000000001" customHeight="1">
      <c r="A55" s="405"/>
      <c r="B55" s="405"/>
      <c r="C55" s="405"/>
      <c r="D55" s="405"/>
      <c r="E55" s="405"/>
      <c r="F55" s="405"/>
      <c r="G55" s="405"/>
      <c r="H55" s="405"/>
    </row>
    <row r="56" spans="1:8" s="486" customFormat="1" ht="17.100000000000001" customHeight="1">
      <c r="A56" s="855" t="s">
        <v>24</v>
      </c>
      <c r="B56" s="855"/>
      <c r="C56" s="855"/>
      <c r="D56" s="855"/>
      <c r="E56" s="855"/>
      <c r="F56" s="855"/>
      <c r="G56" s="855"/>
      <c r="H56" s="855"/>
    </row>
    <row r="57" spans="1:8" s="486" customFormat="1" ht="17.100000000000001" customHeight="1">
      <c r="A57" s="839" t="s">
        <v>2</v>
      </c>
      <c r="B57" s="841" t="s">
        <v>76</v>
      </c>
      <c r="C57" s="731" t="s">
        <v>4</v>
      </c>
      <c r="D57" s="731" t="s">
        <v>5</v>
      </c>
      <c r="E57" s="731" t="s">
        <v>6</v>
      </c>
      <c r="F57" s="731" t="s">
        <v>7</v>
      </c>
      <c r="G57" s="731" t="s">
        <v>8</v>
      </c>
      <c r="H57" s="731" t="s">
        <v>9</v>
      </c>
    </row>
    <row r="58" spans="1:8" s="486" customFormat="1" ht="17.100000000000001" customHeight="1">
      <c r="A58" s="840"/>
      <c r="B58" s="842"/>
      <c r="C58" s="1" t="s">
        <v>10</v>
      </c>
      <c r="D58" s="1" t="s">
        <v>77</v>
      </c>
      <c r="E58" s="1" t="s">
        <v>78</v>
      </c>
      <c r="F58" s="52" t="s">
        <v>79</v>
      </c>
      <c r="G58" s="52" t="s">
        <v>79</v>
      </c>
      <c r="H58" s="1" t="s">
        <v>12</v>
      </c>
    </row>
    <row r="59" spans="1:8" s="486" customFormat="1" ht="17.100000000000001" customHeight="1">
      <c r="A59" s="172">
        <v>1</v>
      </c>
      <c r="B59" s="229" t="s">
        <v>80</v>
      </c>
      <c r="C59" s="172">
        <f>'Office Minor'!C163</f>
        <v>4</v>
      </c>
      <c r="D59" s="172">
        <f>'Office Minor'!D163</f>
        <v>18</v>
      </c>
      <c r="E59" s="172">
        <f>'Office Minor'!E163</f>
        <v>0</v>
      </c>
      <c r="F59" s="172">
        <f>'Office Minor'!F163</f>
        <v>0</v>
      </c>
      <c r="G59" s="172">
        <f>'Office Minor'!G163</f>
        <v>52219</v>
      </c>
      <c r="H59" s="172">
        <f>'Office Minor'!H163</f>
        <v>27</v>
      </c>
    </row>
    <row r="60" spans="1:8" s="486" customFormat="1" ht="17.100000000000001" customHeight="1">
      <c r="A60" s="172">
        <v>2</v>
      </c>
      <c r="B60" s="206" t="s">
        <v>83</v>
      </c>
      <c r="C60" s="228">
        <f>'Office Minor'!C388</f>
        <v>4</v>
      </c>
      <c r="D60" s="228">
        <f>'Office Minor'!D388</f>
        <v>19.887499999999999</v>
      </c>
      <c r="E60" s="228">
        <f>'Office Minor'!E388</f>
        <v>0</v>
      </c>
      <c r="F60" s="228">
        <f>'Office Minor'!F388</f>
        <v>0</v>
      </c>
      <c r="G60" s="228">
        <f>'Office Minor'!G388</f>
        <v>44000</v>
      </c>
      <c r="H60" s="228">
        <f>'Office Minor'!H388</f>
        <v>0</v>
      </c>
    </row>
    <row r="61" spans="1:8" s="486" customFormat="1" ht="17.100000000000001" customHeight="1">
      <c r="A61" s="172">
        <v>3</v>
      </c>
      <c r="B61" s="489" t="s">
        <v>87</v>
      </c>
      <c r="C61" s="299">
        <f>'Office Minor'!C457</f>
        <v>1</v>
      </c>
      <c r="D61" s="299">
        <f>'Office Minor'!D457</f>
        <v>296.45999999999998</v>
      </c>
      <c r="E61" s="299">
        <f>'Office Minor'!E457</f>
        <v>0</v>
      </c>
      <c r="F61" s="299">
        <f>'Office Minor'!F457</f>
        <v>0</v>
      </c>
      <c r="G61" s="299">
        <f>'Office Minor'!G457</f>
        <v>0</v>
      </c>
      <c r="H61" s="299">
        <f>'Office Minor'!H457</f>
        <v>0</v>
      </c>
    </row>
    <row r="62" spans="1:8" s="486" customFormat="1" ht="17.100000000000001" customHeight="1">
      <c r="A62" s="172">
        <v>4</v>
      </c>
      <c r="B62" s="229" t="s">
        <v>88</v>
      </c>
      <c r="C62" s="147">
        <f>'Office Minor'!C498</f>
        <v>5</v>
      </c>
      <c r="D62" s="147">
        <f>'Office Minor'!D498</f>
        <v>78.415000000000006</v>
      </c>
      <c r="E62" s="147">
        <f>'Office Minor'!E498</f>
        <v>0</v>
      </c>
      <c r="F62" s="147">
        <f>'Office Minor'!F498</f>
        <v>0</v>
      </c>
      <c r="G62" s="147">
        <f>'Office Minor'!G498</f>
        <v>195000</v>
      </c>
      <c r="H62" s="147">
        <f>'Office Minor'!H498</f>
        <v>0</v>
      </c>
    </row>
    <row r="63" spans="1:8" s="486" customFormat="1" ht="17.100000000000001" customHeight="1">
      <c r="A63" s="172">
        <v>5</v>
      </c>
      <c r="B63" s="229" t="s">
        <v>97</v>
      </c>
      <c r="C63" s="208">
        <f>'Office Minor'!C547</f>
        <v>5</v>
      </c>
      <c r="D63" s="208">
        <f>'Office Minor'!D547</f>
        <v>23.1</v>
      </c>
      <c r="E63" s="208">
        <f>'Office Minor'!E547</f>
        <v>0</v>
      </c>
      <c r="F63" s="208">
        <f>'Office Minor'!F547</f>
        <v>0</v>
      </c>
      <c r="G63" s="208">
        <f>'Office Minor'!G547</f>
        <v>49656</v>
      </c>
      <c r="H63" s="208">
        <f>'Office Minor'!H547</f>
        <v>0</v>
      </c>
    </row>
    <row r="64" spans="1:8" s="486" customFormat="1" ht="17.100000000000001" customHeight="1">
      <c r="A64" s="172">
        <v>6</v>
      </c>
      <c r="B64" s="229" t="s">
        <v>396</v>
      </c>
      <c r="C64" s="208">
        <f>'Office Minor'!C535</f>
        <v>0</v>
      </c>
      <c r="D64" s="208">
        <f>'Office Minor'!D535</f>
        <v>0</v>
      </c>
      <c r="E64" s="208">
        <f>'Office Minor'!E535</f>
        <v>0</v>
      </c>
      <c r="F64" s="208">
        <f>'Office Minor'!F535</f>
        <v>0</v>
      </c>
      <c r="G64" s="208">
        <f>'Office Minor'!G535</f>
        <v>340000</v>
      </c>
      <c r="H64" s="208">
        <f>'Office Minor'!H535</f>
        <v>0</v>
      </c>
    </row>
    <row r="65" spans="1:8" s="486" customFormat="1" ht="17.100000000000001" customHeight="1">
      <c r="A65" s="172">
        <v>7</v>
      </c>
      <c r="B65" s="229" t="s">
        <v>98</v>
      </c>
      <c r="C65" s="172">
        <f>'Office Minor'!C616</f>
        <v>1</v>
      </c>
      <c r="D65" s="172">
        <f>'Office Minor'!D616</f>
        <v>4.82</v>
      </c>
      <c r="E65" s="172">
        <f>'Office Minor'!E616</f>
        <v>92</v>
      </c>
      <c r="F65" s="172">
        <f>'Office Minor'!F616</f>
        <v>27600</v>
      </c>
      <c r="G65" s="172">
        <f>'Office Minor'!G616</f>
        <v>11050</v>
      </c>
      <c r="H65" s="172">
        <f>'Office Minor'!H616</f>
        <v>3</v>
      </c>
    </row>
    <row r="66" spans="1:8" s="486" customFormat="1" ht="17.100000000000001" customHeight="1">
      <c r="A66" s="172">
        <v>8</v>
      </c>
      <c r="B66" s="229" t="s">
        <v>99</v>
      </c>
      <c r="C66" s="147">
        <f>'Office Minor'!C663</f>
        <v>3</v>
      </c>
      <c r="D66" s="147">
        <f>'Office Minor'!D663</f>
        <v>28.832999999999998</v>
      </c>
      <c r="E66" s="147">
        <f>'Office Minor'!E663</f>
        <v>9</v>
      </c>
      <c r="F66" s="147">
        <f>'Office Minor'!F663</f>
        <v>2700</v>
      </c>
      <c r="G66" s="147">
        <f>'Office Minor'!G663</f>
        <v>128700</v>
      </c>
      <c r="H66" s="147">
        <f>'Office Minor'!H663</f>
        <v>0</v>
      </c>
    </row>
    <row r="67" spans="1:8" s="486" customFormat="1" ht="17.100000000000001" customHeight="1">
      <c r="A67" s="172">
        <v>9</v>
      </c>
      <c r="B67" s="229" t="s">
        <v>90</v>
      </c>
      <c r="C67" s="218">
        <f>'Office Minor'!C682</f>
        <v>5</v>
      </c>
      <c r="D67" s="218">
        <f>'Office Minor'!D682</f>
        <v>216.03</v>
      </c>
      <c r="E67" s="218">
        <f>'Office Minor'!E682</f>
        <v>42850</v>
      </c>
      <c r="F67" s="218">
        <f>'Office Minor'!F682</f>
        <v>39850500</v>
      </c>
      <c r="G67" s="218">
        <f>'Office Minor'!G682</f>
        <v>4228000</v>
      </c>
      <c r="H67" s="218">
        <f>'Office Minor'!H682</f>
        <v>150</v>
      </c>
    </row>
    <row r="68" spans="1:8" s="486" customFormat="1" ht="17.100000000000001" customHeight="1">
      <c r="A68" s="172">
        <v>10</v>
      </c>
      <c r="B68" s="229" t="s">
        <v>82</v>
      </c>
      <c r="C68" s="172">
        <f>'Office Minor'!C746</f>
        <v>11</v>
      </c>
      <c r="D68" s="172">
        <f>'Office Minor'!D746</f>
        <v>88.88</v>
      </c>
      <c r="E68" s="172">
        <f>'Office Minor'!E746</f>
        <v>50492</v>
      </c>
      <c r="F68" s="172">
        <f>'Office Minor'!F746</f>
        <v>18682040</v>
      </c>
      <c r="G68" s="172">
        <f>'Office Minor'!G746</f>
        <v>6059000</v>
      </c>
      <c r="H68" s="172">
        <f>'Office Minor'!H746</f>
        <v>54</v>
      </c>
    </row>
    <row r="69" spans="1:8" s="486" customFormat="1" ht="17.100000000000001" customHeight="1">
      <c r="A69" s="853" t="s">
        <v>49</v>
      </c>
      <c r="B69" s="854"/>
      <c r="C69" s="266">
        <f t="shared" ref="C69:H69" si="4">SUM(C59:C68)</f>
        <v>39</v>
      </c>
      <c r="D69" s="267">
        <f t="shared" si="4"/>
        <v>774.42549999999994</v>
      </c>
      <c r="E69" s="267">
        <f t="shared" si="4"/>
        <v>93443</v>
      </c>
      <c r="F69" s="268">
        <f t="shared" si="4"/>
        <v>58562840</v>
      </c>
      <c r="G69" s="268">
        <f t="shared" si="4"/>
        <v>11107625</v>
      </c>
      <c r="H69" s="266">
        <f t="shared" si="4"/>
        <v>234</v>
      </c>
    </row>
    <row r="70" spans="1:8" s="486" customFormat="1" ht="17.100000000000001" customHeight="1">
      <c r="A70" s="466"/>
      <c r="B70" s="467"/>
      <c r="C70" s="490"/>
      <c r="D70" s="491"/>
      <c r="E70" s="492"/>
      <c r="F70" s="492"/>
      <c r="G70" s="492"/>
      <c r="H70" s="490"/>
    </row>
    <row r="71" spans="1:8" s="486" customFormat="1" ht="17.100000000000001" customHeight="1">
      <c r="A71" s="855" t="s">
        <v>422</v>
      </c>
      <c r="B71" s="855"/>
      <c r="C71" s="855"/>
      <c r="D71" s="855"/>
      <c r="E71" s="855"/>
      <c r="F71" s="855"/>
      <c r="G71" s="855"/>
      <c r="H71" s="855"/>
    </row>
    <row r="72" spans="1:8" s="486" customFormat="1" ht="17.100000000000001" customHeight="1">
      <c r="A72" s="839" t="s">
        <v>2</v>
      </c>
      <c r="B72" s="841" t="s">
        <v>76</v>
      </c>
      <c r="C72" s="731" t="s">
        <v>4</v>
      </c>
      <c r="D72" s="731" t="s">
        <v>5</v>
      </c>
      <c r="E72" s="731" t="s">
        <v>6</v>
      </c>
      <c r="F72" s="731" t="s">
        <v>7</v>
      </c>
      <c r="G72" s="731" t="s">
        <v>8</v>
      </c>
      <c r="H72" s="731" t="s">
        <v>9</v>
      </c>
    </row>
    <row r="73" spans="1:8" s="486" customFormat="1" ht="17.100000000000001" customHeight="1">
      <c r="A73" s="840"/>
      <c r="B73" s="842"/>
      <c r="C73" s="1" t="s">
        <v>10</v>
      </c>
      <c r="D73" s="1" t="s">
        <v>77</v>
      </c>
      <c r="E73" s="1" t="s">
        <v>78</v>
      </c>
      <c r="F73" s="52" t="s">
        <v>79</v>
      </c>
      <c r="G73" s="52" t="s">
        <v>79</v>
      </c>
      <c r="H73" s="1" t="s">
        <v>12</v>
      </c>
    </row>
    <row r="74" spans="1:8" s="486" customFormat="1" ht="17.100000000000001" customHeight="1">
      <c r="A74" s="172">
        <v>1</v>
      </c>
      <c r="B74" s="229" t="s">
        <v>100</v>
      </c>
      <c r="C74" s="172">
        <f>'Office Minor'!C102</f>
        <v>2</v>
      </c>
      <c r="D74" s="172">
        <f>'Office Minor'!D102</f>
        <v>9.9</v>
      </c>
      <c r="E74" s="172">
        <f>'Office Minor'!E102</f>
        <v>0</v>
      </c>
      <c r="F74" s="172">
        <f>'Office Minor'!F102</f>
        <v>0</v>
      </c>
      <c r="G74" s="172">
        <f>'Office Minor'!G102</f>
        <v>110000</v>
      </c>
      <c r="H74" s="172">
        <f>'Office Minor'!H102</f>
        <v>2</v>
      </c>
    </row>
    <row r="75" spans="1:8" s="486" customFormat="1" ht="17.100000000000001" customHeight="1">
      <c r="A75" s="172">
        <v>2</v>
      </c>
      <c r="B75" s="229" t="s">
        <v>80</v>
      </c>
      <c r="C75" s="172">
        <f>'Office Minor'!C164</f>
        <v>22</v>
      </c>
      <c r="D75" s="172">
        <f>'Office Minor'!D164</f>
        <v>399.92</v>
      </c>
      <c r="E75" s="172">
        <f>'Office Minor'!E164</f>
        <v>259657</v>
      </c>
      <c r="F75" s="172">
        <f>'Office Minor'!F164</f>
        <v>129828500</v>
      </c>
      <c r="G75" s="172">
        <f>'Office Minor'!G164</f>
        <v>10674995</v>
      </c>
      <c r="H75" s="172">
        <f>'Office Minor'!H164</f>
        <v>240</v>
      </c>
    </row>
    <row r="76" spans="1:8" s="486" customFormat="1" ht="17.100000000000001" customHeight="1">
      <c r="A76" s="172">
        <v>3</v>
      </c>
      <c r="B76" s="229" t="s">
        <v>101</v>
      </c>
      <c r="C76" s="146">
        <f>'Office Minor'!C132</f>
        <v>5</v>
      </c>
      <c r="D76" s="146">
        <f>'Office Minor'!D132</f>
        <v>23.57</v>
      </c>
      <c r="E76" s="146">
        <f>'Office Minor'!E132</f>
        <v>22550</v>
      </c>
      <c r="F76" s="146">
        <f>'Office Minor'!F132</f>
        <v>6765000</v>
      </c>
      <c r="G76" s="146">
        <f>'Office Minor'!G132</f>
        <v>592000</v>
      </c>
      <c r="H76" s="146">
        <f>'Office Minor'!H132</f>
        <v>20</v>
      </c>
    </row>
    <row r="77" spans="1:8" s="486" customFormat="1" ht="17.100000000000001" customHeight="1">
      <c r="A77" s="172">
        <v>4</v>
      </c>
      <c r="B77" s="229" t="s">
        <v>103</v>
      </c>
      <c r="C77" s="218">
        <f>'Office Minor'!C238</f>
        <v>4</v>
      </c>
      <c r="D77" s="218">
        <f>'Office Minor'!D238</f>
        <v>157.84610000000001</v>
      </c>
      <c r="E77" s="218">
        <f>'Office Minor'!E238</f>
        <v>269848</v>
      </c>
      <c r="F77" s="218">
        <f>'Office Minor'!F238</f>
        <v>107939200</v>
      </c>
      <c r="G77" s="218">
        <f>'Office Minor'!G238</f>
        <v>6702902</v>
      </c>
      <c r="H77" s="218">
        <f>'Office Minor'!H238</f>
        <v>80</v>
      </c>
    </row>
    <row r="78" spans="1:8" s="486" customFormat="1" ht="17.100000000000001" customHeight="1">
      <c r="A78" s="172">
        <v>5</v>
      </c>
      <c r="B78" s="229" t="s">
        <v>104</v>
      </c>
      <c r="C78" s="144">
        <f>'Office Minor'!C293</f>
        <v>106</v>
      </c>
      <c r="D78" s="144">
        <f>'Office Minor'!D293</f>
        <v>533.65</v>
      </c>
      <c r="E78" s="144">
        <f>'Office Minor'!E293</f>
        <v>547500</v>
      </c>
      <c r="F78" s="144">
        <f>'Office Minor'!F293</f>
        <v>246375000</v>
      </c>
      <c r="G78" s="144">
        <f>'Office Minor'!G293</f>
        <v>27375000</v>
      </c>
      <c r="H78" s="144">
        <f>'Office Minor'!H293</f>
        <v>715</v>
      </c>
    </row>
    <row r="79" spans="1:8" s="486" customFormat="1" ht="17.100000000000001" customHeight="1">
      <c r="A79" s="172">
        <v>6</v>
      </c>
      <c r="B79" s="229" t="s">
        <v>86</v>
      </c>
      <c r="C79" s="172">
        <f>'Office Minor'!C339</f>
        <v>1</v>
      </c>
      <c r="D79" s="172">
        <f>'Office Minor'!D339</f>
        <v>5</v>
      </c>
      <c r="E79" s="172">
        <f>'Office Minor'!E339</f>
        <v>0</v>
      </c>
      <c r="F79" s="172">
        <f>'Office Minor'!F339</f>
        <v>0</v>
      </c>
      <c r="G79" s="172">
        <f>'Office Minor'!G339</f>
        <v>0</v>
      </c>
      <c r="H79" s="172">
        <f>'Office Minor'!H339</f>
        <v>1</v>
      </c>
    </row>
    <row r="80" spans="1:8" s="486" customFormat="1" ht="17.100000000000001" customHeight="1">
      <c r="A80" s="172">
        <v>7</v>
      </c>
      <c r="B80" s="229" t="s">
        <v>105</v>
      </c>
      <c r="C80" s="62">
        <f>'Office Minor'!C422</f>
        <v>10</v>
      </c>
      <c r="D80" s="62">
        <f>'Office Minor'!D422</f>
        <v>66.687899999999999</v>
      </c>
      <c r="E80" s="62">
        <f>'Office Minor'!E422</f>
        <v>35586</v>
      </c>
      <c r="F80" s="62">
        <f>'Office Minor'!F422</f>
        <v>17793000</v>
      </c>
      <c r="G80" s="62">
        <f>'Office Minor'!G422</f>
        <v>2491020</v>
      </c>
      <c r="H80" s="62">
        <f>'Office Minor'!H422</f>
        <v>130</v>
      </c>
    </row>
    <row r="81" spans="1:8" s="486" customFormat="1" ht="17.100000000000001" customHeight="1">
      <c r="A81" s="172">
        <v>8</v>
      </c>
      <c r="B81" s="229" t="s">
        <v>87</v>
      </c>
      <c r="C81" s="147">
        <f>'Office Minor'!C453+'Office Minor'!C454</f>
        <v>8</v>
      </c>
      <c r="D81" s="147">
        <f>'Office Minor'!D453+'Office Minor'!D454</f>
        <v>1854.9712</v>
      </c>
      <c r="E81" s="147">
        <f>'Office Minor'!E453+'Office Minor'!E454</f>
        <v>123460</v>
      </c>
      <c r="F81" s="147">
        <f>'Office Minor'!F453+'Office Minor'!F454</f>
        <v>59384260</v>
      </c>
      <c r="G81" s="147">
        <f>'Office Minor'!G453+'Office Minor'!G454</f>
        <v>6173000</v>
      </c>
      <c r="H81" s="147">
        <f>'Office Minor'!H453+'Office Minor'!H454</f>
        <v>47</v>
      </c>
    </row>
    <row r="82" spans="1:8" s="486" customFormat="1" ht="17.100000000000001" customHeight="1">
      <c r="A82" s="172">
        <v>9</v>
      </c>
      <c r="B82" s="229" t="s">
        <v>106</v>
      </c>
      <c r="C82" s="209">
        <f>'Office Minor'!C483</f>
        <v>69</v>
      </c>
      <c r="D82" s="209">
        <f>'Office Minor'!D483</f>
        <v>283.39</v>
      </c>
      <c r="E82" s="209">
        <f>'Office Minor'!E483</f>
        <v>414240</v>
      </c>
      <c r="F82" s="209">
        <f>'Office Minor'!F483</f>
        <v>124272000</v>
      </c>
      <c r="G82" s="209">
        <f>'Office Minor'!G483</f>
        <v>20712000</v>
      </c>
      <c r="H82" s="209">
        <f>'Office Minor'!H483</f>
        <v>1530</v>
      </c>
    </row>
    <row r="83" spans="1:8" s="486" customFormat="1" ht="17.100000000000001" customHeight="1">
      <c r="A83" s="172">
        <v>10</v>
      </c>
      <c r="B83" s="229" t="s">
        <v>107</v>
      </c>
      <c r="C83" s="144">
        <f>'Office Minor'!C517</f>
        <v>8</v>
      </c>
      <c r="D83" s="144">
        <f>'Office Minor'!D517</f>
        <v>35.729999999999997</v>
      </c>
      <c r="E83" s="144">
        <f>'Office Minor'!E517</f>
        <v>34516.699999999997</v>
      </c>
      <c r="F83" s="144">
        <f>'Office Minor'!F517</f>
        <v>13806800</v>
      </c>
      <c r="G83" s="144">
        <f>'Office Minor'!G517</f>
        <v>2793434</v>
      </c>
      <c r="H83" s="144">
        <f>'Office Minor'!H517</f>
        <v>7</v>
      </c>
    </row>
    <row r="84" spans="1:8" s="486" customFormat="1" ht="17.100000000000001" customHeight="1">
      <c r="A84" s="172">
        <v>11</v>
      </c>
      <c r="B84" s="229" t="s">
        <v>94</v>
      </c>
      <c r="C84" s="172">
        <f>'Office Minor'!C698</f>
        <v>25</v>
      </c>
      <c r="D84" s="172">
        <f>'Office Minor'!D698</f>
        <v>638.04999999999995</v>
      </c>
      <c r="E84" s="172">
        <f>'Office Minor'!E698</f>
        <v>1137540</v>
      </c>
      <c r="F84" s="172">
        <f>'Office Minor'!F698</f>
        <v>398130000</v>
      </c>
      <c r="G84" s="172">
        <f>'Office Minor'!G698</f>
        <v>56877000</v>
      </c>
      <c r="H84" s="172">
        <f>'Office Minor'!H698</f>
        <v>150</v>
      </c>
    </row>
    <row r="85" spans="1:8" s="486" customFormat="1" ht="17.100000000000001" customHeight="1">
      <c r="A85" s="172">
        <v>12</v>
      </c>
      <c r="B85" s="229" t="s">
        <v>430</v>
      </c>
      <c r="C85" s="172">
        <f>'Office Minor'!C664</f>
        <v>1</v>
      </c>
      <c r="D85" s="172">
        <f>'Office Minor'!D664</f>
        <v>32.369999999999997</v>
      </c>
      <c r="E85" s="172">
        <f>'Office Minor'!E664</f>
        <v>0</v>
      </c>
      <c r="F85" s="172">
        <f>'Office Minor'!F664</f>
        <v>0</v>
      </c>
      <c r="G85" s="172">
        <f>'Office Minor'!G664</f>
        <v>0</v>
      </c>
      <c r="H85" s="172">
        <f>'Office Minor'!H664</f>
        <v>0</v>
      </c>
    </row>
    <row r="86" spans="1:8" s="486" customFormat="1" ht="17.100000000000001" customHeight="1">
      <c r="A86" s="172">
        <v>13</v>
      </c>
      <c r="B86" s="229" t="s">
        <v>108</v>
      </c>
      <c r="C86" s="172">
        <f>'Office Minor'!C629</f>
        <v>4</v>
      </c>
      <c r="D86" s="172">
        <f>'Office Minor'!D629</f>
        <v>19.019400000000001</v>
      </c>
      <c r="E86" s="172">
        <f>'Office Minor'!E629</f>
        <v>0</v>
      </c>
      <c r="F86" s="172">
        <f>'Office Minor'!F629</f>
        <v>0</v>
      </c>
      <c r="G86" s="172">
        <f>'Office Minor'!G629</f>
        <v>0</v>
      </c>
      <c r="H86" s="172">
        <f>'Office Minor'!H629</f>
        <v>0</v>
      </c>
    </row>
    <row r="87" spans="1:8" s="486" customFormat="1" ht="17.100000000000001" customHeight="1">
      <c r="A87" s="172">
        <v>14</v>
      </c>
      <c r="B87" s="18" t="s">
        <v>82</v>
      </c>
      <c r="C87" s="340">
        <f>'Office Minor'!C745</f>
        <v>0</v>
      </c>
      <c r="D87" s="340">
        <f>'Office Minor'!D745</f>
        <v>0</v>
      </c>
      <c r="E87" s="340">
        <f>'Office Minor'!E745</f>
        <v>10300</v>
      </c>
      <c r="F87" s="340">
        <f>'Office Minor'!F745</f>
        <v>2472000</v>
      </c>
      <c r="G87" s="340">
        <f>'Office Minor'!G745</f>
        <v>515000</v>
      </c>
      <c r="H87" s="340">
        <f>'Office Minor'!H745</f>
        <v>10</v>
      </c>
    </row>
    <row r="88" spans="1:8" s="486" customFormat="1" ht="17.100000000000001" customHeight="1">
      <c r="A88" s="853" t="s">
        <v>49</v>
      </c>
      <c r="B88" s="854"/>
      <c r="C88" s="266">
        <f t="shared" ref="C88:H88" si="5">SUM(C74:C87)</f>
        <v>265</v>
      </c>
      <c r="D88" s="267">
        <f t="shared" si="5"/>
        <v>4060.1045999999997</v>
      </c>
      <c r="E88" s="267">
        <f t="shared" si="5"/>
        <v>2855197.7</v>
      </c>
      <c r="F88" s="493">
        <f t="shared" si="5"/>
        <v>1106765760</v>
      </c>
      <c r="G88" s="268">
        <f t="shared" si="5"/>
        <v>135016351</v>
      </c>
      <c r="H88" s="268">
        <f t="shared" si="5"/>
        <v>2932</v>
      </c>
    </row>
    <row r="89" spans="1:8" s="486" customFormat="1" ht="17.100000000000001" customHeight="1">
      <c r="A89" s="494"/>
      <c r="B89" s="494"/>
      <c r="C89" s="495"/>
      <c r="D89" s="496"/>
      <c r="E89" s="496"/>
      <c r="F89" s="497"/>
      <c r="G89" s="498"/>
      <c r="H89" s="498"/>
    </row>
    <row r="90" spans="1:8" s="486" customFormat="1" ht="17.100000000000001" customHeight="1">
      <c r="A90" s="866" t="s">
        <v>54</v>
      </c>
      <c r="B90" s="866"/>
      <c r="C90" s="866"/>
      <c r="D90" s="866"/>
      <c r="E90" s="866"/>
      <c r="F90" s="866"/>
      <c r="G90" s="866"/>
      <c r="H90" s="866"/>
    </row>
    <row r="91" spans="1:8" s="486" customFormat="1" ht="17.100000000000001" customHeight="1">
      <c r="A91" s="839" t="s">
        <v>2</v>
      </c>
      <c r="B91" s="841" t="s">
        <v>76</v>
      </c>
      <c r="C91" s="731" t="s">
        <v>4</v>
      </c>
      <c r="D91" s="731" t="s">
        <v>5</v>
      </c>
      <c r="E91" s="731" t="s">
        <v>6</v>
      </c>
      <c r="F91" s="731" t="s">
        <v>7</v>
      </c>
      <c r="G91" s="731" t="s">
        <v>8</v>
      </c>
      <c r="H91" s="731" t="s">
        <v>9</v>
      </c>
    </row>
    <row r="92" spans="1:8" s="486" customFormat="1" ht="17.100000000000001" customHeight="1">
      <c r="A92" s="840"/>
      <c r="B92" s="842"/>
      <c r="C92" s="1" t="s">
        <v>10</v>
      </c>
      <c r="D92" s="1" t="s">
        <v>51</v>
      </c>
      <c r="E92" s="1" t="s">
        <v>78</v>
      </c>
      <c r="F92" s="52" t="s">
        <v>79</v>
      </c>
      <c r="G92" s="52" t="s">
        <v>79</v>
      </c>
      <c r="H92" s="1" t="s">
        <v>12</v>
      </c>
    </row>
    <row r="93" spans="1:8" s="486" customFormat="1" ht="17.100000000000001" customHeight="1">
      <c r="A93" s="172">
        <v>1</v>
      </c>
      <c r="B93" s="487" t="s">
        <v>85</v>
      </c>
      <c r="C93" s="136">
        <f>'Office Minor'!C42</f>
        <v>1</v>
      </c>
      <c r="D93" s="136">
        <f>'Office Minor'!D42</f>
        <v>1</v>
      </c>
      <c r="E93" s="136">
        <f>'Office Minor'!E42</f>
        <v>494</v>
      </c>
      <c r="F93" s="136">
        <f>'Office Minor'!F42</f>
        <v>172900</v>
      </c>
      <c r="G93" s="136">
        <f>'Office Minor'!G42</f>
        <v>49000</v>
      </c>
      <c r="H93" s="136">
        <f>'Office Minor'!H42</f>
        <v>0</v>
      </c>
    </row>
    <row r="94" spans="1:8" s="486" customFormat="1" ht="17.100000000000001" customHeight="1">
      <c r="A94" s="172">
        <v>2</v>
      </c>
      <c r="B94" s="18" t="s">
        <v>382</v>
      </c>
      <c r="C94" s="210">
        <f>'Office Minor'!C597</f>
        <v>1</v>
      </c>
      <c r="D94" s="210">
        <f>'Office Minor'!D597</f>
        <v>0.71</v>
      </c>
      <c r="E94" s="210">
        <f>'Office Minor'!E597</f>
        <v>0</v>
      </c>
      <c r="F94" s="210">
        <f>'Office Minor'!F597</f>
        <v>0</v>
      </c>
      <c r="G94" s="210">
        <f>'Office Minor'!G597</f>
        <v>0</v>
      </c>
      <c r="H94" s="210">
        <f>'Office Minor'!H597</f>
        <v>0</v>
      </c>
    </row>
    <row r="95" spans="1:8" s="486" customFormat="1" ht="17.100000000000001" customHeight="1">
      <c r="A95" s="853" t="s">
        <v>49</v>
      </c>
      <c r="B95" s="854"/>
      <c r="C95" s="265">
        <f t="shared" ref="C95:H95" si="6">SUM(C93:C94)</f>
        <v>2</v>
      </c>
      <c r="D95" s="483">
        <f t="shared" si="6"/>
        <v>1.71</v>
      </c>
      <c r="E95" s="484">
        <f t="shared" si="6"/>
        <v>494</v>
      </c>
      <c r="F95" s="484">
        <f t="shared" si="6"/>
        <v>172900</v>
      </c>
      <c r="G95" s="484">
        <f t="shared" si="6"/>
        <v>49000</v>
      </c>
      <c r="H95" s="484">
        <f t="shared" si="6"/>
        <v>0</v>
      </c>
    </row>
    <row r="96" spans="1:8" s="486" customFormat="1" ht="17.100000000000001" customHeight="1">
      <c r="A96" s="405"/>
      <c r="B96" s="405"/>
      <c r="C96" s="405"/>
      <c r="D96" s="405"/>
      <c r="E96" s="405"/>
      <c r="F96" s="405"/>
      <c r="G96" s="405"/>
      <c r="H96" s="405"/>
    </row>
    <row r="97" spans="1:8" s="486" customFormat="1" ht="17.100000000000001" customHeight="1">
      <c r="A97" s="866" t="s">
        <v>55</v>
      </c>
      <c r="B97" s="866"/>
      <c r="C97" s="866"/>
      <c r="D97" s="866"/>
      <c r="E97" s="866"/>
      <c r="F97" s="866"/>
      <c r="G97" s="866"/>
      <c r="H97" s="866"/>
    </row>
    <row r="98" spans="1:8" s="486" customFormat="1" ht="17.100000000000001" customHeight="1">
      <c r="A98" s="839" t="s">
        <v>2</v>
      </c>
      <c r="B98" s="841" t="s">
        <v>76</v>
      </c>
      <c r="C98" s="731" t="s">
        <v>4</v>
      </c>
      <c r="D98" s="731" t="s">
        <v>5</v>
      </c>
      <c r="E98" s="731" t="s">
        <v>6</v>
      </c>
      <c r="F98" s="731" t="s">
        <v>7</v>
      </c>
      <c r="G98" s="731" t="s">
        <v>8</v>
      </c>
      <c r="H98" s="731" t="s">
        <v>9</v>
      </c>
    </row>
    <row r="99" spans="1:8" s="486" customFormat="1" ht="17.100000000000001" customHeight="1">
      <c r="A99" s="840"/>
      <c r="B99" s="842"/>
      <c r="C99" s="1" t="s">
        <v>10</v>
      </c>
      <c r="D99" s="1" t="s">
        <v>51</v>
      </c>
      <c r="E99" s="1" t="s">
        <v>78</v>
      </c>
      <c r="F99" s="52" t="s">
        <v>79</v>
      </c>
      <c r="G99" s="52" t="s">
        <v>79</v>
      </c>
      <c r="H99" s="1" t="s">
        <v>12</v>
      </c>
    </row>
    <row r="100" spans="1:8" s="486" customFormat="1" ht="17.100000000000001" customHeight="1">
      <c r="A100" s="172">
        <v>1</v>
      </c>
      <c r="B100" s="487" t="s">
        <v>107</v>
      </c>
      <c r="C100" s="62">
        <f>'Office Minor'!C509</f>
        <v>3</v>
      </c>
      <c r="D100" s="62">
        <f>'Office Minor'!D509</f>
        <v>2.02</v>
      </c>
      <c r="E100" s="62">
        <f>'Office Minor'!E509</f>
        <v>0</v>
      </c>
      <c r="F100" s="62">
        <f>'Office Minor'!F509</f>
        <v>0</v>
      </c>
      <c r="G100" s="62">
        <f>'Office Minor'!G509</f>
        <v>176360</v>
      </c>
      <c r="H100" s="62">
        <f>'Office Minor'!H509</f>
        <v>3</v>
      </c>
    </row>
    <row r="101" spans="1:8" s="486" customFormat="1" ht="17.100000000000001" customHeight="1">
      <c r="A101" s="172">
        <v>2</v>
      </c>
      <c r="B101" s="487" t="s">
        <v>89</v>
      </c>
      <c r="C101" s="136">
        <f>'Office Minor'!C557</f>
        <v>30</v>
      </c>
      <c r="D101" s="136">
        <f>'Office Minor'!D557</f>
        <v>31.53</v>
      </c>
      <c r="E101" s="136">
        <f>'Office Minor'!E557</f>
        <v>85675.92</v>
      </c>
      <c r="F101" s="136">
        <f>'Office Minor'!F557</f>
        <v>21418981</v>
      </c>
      <c r="G101" s="136">
        <f>'Office Minor'!G557</f>
        <v>5569000</v>
      </c>
      <c r="H101" s="136">
        <f>'Office Minor'!H557</f>
        <v>38</v>
      </c>
    </row>
    <row r="102" spans="1:8" s="486" customFormat="1" ht="17.100000000000001" customHeight="1">
      <c r="A102" s="853" t="s">
        <v>49</v>
      </c>
      <c r="B102" s="854"/>
      <c r="C102" s="265">
        <f t="shared" ref="C102:H102" si="7">SUM(C100:C101)</f>
        <v>33</v>
      </c>
      <c r="D102" s="483">
        <f t="shared" si="7"/>
        <v>33.550000000000004</v>
      </c>
      <c r="E102" s="484">
        <f t="shared" si="7"/>
        <v>85675.92</v>
      </c>
      <c r="F102" s="265">
        <f t="shared" si="7"/>
        <v>21418981</v>
      </c>
      <c r="G102" s="484">
        <f t="shared" si="7"/>
        <v>5745360</v>
      </c>
      <c r="H102" s="484">
        <f t="shared" si="7"/>
        <v>41</v>
      </c>
    </row>
    <row r="103" spans="1:8" s="486" customFormat="1" ht="17.100000000000001" customHeight="1">
      <c r="A103" s="405"/>
      <c r="B103" s="405"/>
      <c r="C103" s="405"/>
      <c r="D103" s="405"/>
      <c r="E103" s="405"/>
      <c r="F103" s="405"/>
      <c r="G103" s="405"/>
      <c r="H103" s="405"/>
    </row>
    <row r="104" spans="1:8" s="486" customFormat="1" ht="17.100000000000001" customHeight="1">
      <c r="A104" s="855" t="s">
        <v>26</v>
      </c>
      <c r="B104" s="855"/>
      <c r="C104" s="855"/>
      <c r="D104" s="855"/>
      <c r="E104" s="855"/>
      <c r="F104" s="855"/>
      <c r="G104" s="855"/>
      <c r="H104" s="855"/>
    </row>
    <row r="105" spans="1:8" s="486" customFormat="1" ht="17.100000000000001" customHeight="1">
      <c r="A105" s="839" t="s">
        <v>2</v>
      </c>
      <c r="B105" s="841" t="s">
        <v>76</v>
      </c>
      <c r="C105" s="731" t="s">
        <v>4</v>
      </c>
      <c r="D105" s="731" t="s">
        <v>5</v>
      </c>
      <c r="E105" s="731" t="s">
        <v>6</v>
      </c>
      <c r="F105" s="731" t="s">
        <v>7</v>
      </c>
      <c r="G105" s="731" t="s">
        <v>8</v>
      </c>
      <c r="H105" s="731" t="s">
        <v>9</v>
      </c>
    </row>
    <row r="106" spans="1:8" s="486" customFormat="1" ht="17.100000000000001" customHeight="1">
      <c r="A106" s="840"/>
      <c r="B106" s="842"/>
      <c r="C106" s="1" t="s">
        <v>10</v>
      </c>
      <c r="D106" s="1" t="s">
        <v>77</v>
      </c>
      <c r="E106" s="1" t="s">
        <v>78</v>
      </c>
      <c r="F106" s="52" t="s">
        <v>79</v>
      </c>
      <c r="G106" s="52" t="s">
        <v>79</v>
      </c>
      <c r="H106" s="1" t="s">
        <v>12</v>
      </c>
    </row>
    <row r="107" spans="1:8" s="486" customFormat="1" ht="17.100000000000001" customHeight="1">
      <c r="A107" s="172">
        <v>1</v>
      </c>
      <c r="B107" s="229" t="s">
        <v>148</v>
      </c>
      <c r="C107" s="172">
        <f>'Office Minor'!C74</f>
        <v>1</v>
      </c>
      <c r="D107" s="476">
        <f>'Office Minor'!D74</f>
        <v>71.319999999999993</v>
      </c>
      <c r="E107" s="172">
        <f>'Office Minor'!E74</f>
        <v>5050</v>
      </c>
      <c r="F107" s="172">
        <f>'Office Minor'!F74</f>
        <v>1262500</v>
      </c>
      <c r="G107" s="172">
        <f>'Office Minor'!G74</f>
        <v>434000</v>
      </c>
      <c r="H107" s="172">
        <f>'Office Minor'!H74</f>
        <v>20</v>
      </c>
    </row>
    <row r="108" spans="1:8" s="486" customFormat="1" ht="17.100000000000001" customHeight="1">
      <c r="A108" s="172">
        <v>2</v>
      </c>
      <c r="B108" s="229" t="s">
        <v>86</v>
      </c>
      <c r="C108" s="172">
        <f>'Office Minor'!C343</f>
        <v>1</v>
      </c>
      <c r="D108" s="476">
        <f>'Office Minor'!D343</f>
        <v>55.806399999999996</v>
      </c>
      <c r="E108" s="172">
        <f>'Office Minor'!E343</f>
        <v>0</v>
      </c>
      <c r="F108" s="172">
        <f>'Office Minor'!F343</f>
        <v>0</v>
      </c>
      <c r="G108" s="172">
        <f>'Office Minor'!G343</f>
        <v>0</v>
      </c>
      <c r="H108" s="172">
        <f>'Office Minor'!H343</f>
        <v>70</v>
      </c>
    </row>
    <row r="109" spans="1:8" s="486" customFormat="1" ht="17.100000000000001" customHeight="1">
      <c r="A109" s="172">
        <v>3</v>
      </c>
      <c r="B109" s="229" t="s">
        <v>152</v>
      </c>
      <c r="C109" s="144">
        <f>'Office Minor'!C316</f>
        <v>1</v>
      </c>
      <c r="D109" s="285">
        <f>'Office Minor'!D316</f>
        <v>32.369999999999997</v>
      </c>
      <c r="E109" s="144">
        <f>'Office Minor'!E316</f>
        <v>0</v>
      </c>
      <c r="F109" s="144">
        <f>'Office Minor'!F316</f>
        <v>0</v>
      </c>
      <c r="G109" s="144">
        <f>'Office Minor'!G316</f>
        <v>111000</v>
      </c>
      <c r="H109" s="144">
        <f>'Office Minor'!H316</f>
        <v>10</v>
      </c>
    </row>
    <row r="110" spans="1:8" s="486" customFormat="1" ht="17.100000000000001" customHeight="1">
      <c r="A110" s="172">
        <v>4</v>
      </c>
      <c r="B110" s="229" t="s">
        <v>87</v>
      </c>
      <c r="C110" s="147">
        <f>'Office Minor'!C455</f>
        <v>1</v>
      </c>
      <c r="D110" s="294">
        <f>'Office Minor'!D455</f>
        <v>60.56</v>
      </c>
      <c r="E110" s="147">
        <f>'Office Minor'!E455</f>
        <v>0</v>
      </c>
      <c r="F110" s="147">
        <f>'Office Minor'!F455</f>
        <v>0</v>
      </c>
      <c r="G110" s="147">
        <f>'Office Minor'!G455</f>
        <v>25000</v>
      </c>
      <c r="H110" s="147">
        <f>'Office Minor'!H455</f>
        <v>0</v>
      </c>
    </row>
    <row r="111" spans="1:8" s="486" customFormat="1" ht="17.100000000000001" customHeight="1">
      <c r="A111" s="172">
        <v>5</v>
      </c>
      <c r="B111" s="229" t="s">
        <v>89</v>
      </c>
      <c r="C111" s="208">
        <f>'Office Minor'!C562</f>
        <v>6</v>
      </c>
      <c r="D111" s="278">
        <f>'Office Minor'!D562</f>
        <v>378.54</v>
      </c>
      <c r="E111" s="208">
        <f>'Office Minor'!E562</f>
        <v>211299.28</v>
      </c>
      <c r="F111" s="208">
        <f>'Office Minor'!F562</f>
        <v>116214604</v>
      </c>
      <c r="G111" s="208">
        <f>'Office Minor'!G562</f>
        <v>14791000</v>
      </c>
      <c r="H111" s="208">
        <f>'Office Minor'!H562</f>
        <v>1134</v>
      </c>
    </row>
    <row r="112" spans="1:8" s="486" customFormat="1" ht="17.100000000000001" customHeight="1">
      <c r="A112" s="172">
        <v>6</v>
      </c>
      <c r="B112" s="229" t="s">
        <v>98</v>
      </c>
      <c r="C112" s="172">
        <f>'Office Minor'!C615</f>
        <v>0</v>
      </c>
      <c r="D112" s="476">
        <f>'Office Minor'!D615</f>
        <v>0</v>
      </c>
      <c r="E112" s="172">
        <f>'Office Minor'!E615</f>
        <v>41516</v>
      </c>
      <c r="F112" s="172">
        <f>'Office Minor'!F615</f>
        <v>12454800</v>
      </c>
      <c r="G112" s="172">
        <f>'Office Minor'!G615</f>
        <v>3736440</v>
      </c>
      <c r="H112" s="172">
        <f>'Office Minor'!H615</f>
        <v>220</v>
      </c>
    </row>
    <row r="113" spans="1:8" s="486" customFormat="1" ht="17.100000000000001" customHeight="1">
      <c r="A113" s="172"/>
      <c r="B113" s="229" t="s">
        <v>396</v>
      </c>
      <c r="C113" s="172">
        <f>'Office Minor'!C531</f>
        <v>0</v>
      </c>
      <c r="D113" s="172">
        <f>'Office Minor'!D531</f>
        <v>0</v>
      </c>
      <c r="E113" s="172">
        <f>'Office Minor'!E531</f>
        <v>0</v>
      </c>
      <c r="F113" s="172">
        <f>'Office Minor'!F531</f>
        <v>0</v>
      </c>
      <c r="G113" s="172">
        <f>'Office Minor'!G531</f>
        <v>42000</v>
      </c>
      <c r="H113" s="172">
        <f>'Office Minor'!H531</f>
        <v>0</v>
      </c>
    </row>
    <row r="114" spans="1:8" s="486" customFormat="1" ht="17.100000000000001" customHeight="1">
      <c r="A114" s="172">
        <v>7</v>
      </c>
      <c r="B114" s="229" t="s">
        <v>111</v>
      </c>
      <c r="C114" s="662">
        <f>'Office Minor'!C497</f>
        <v>1</v>
      </c>
      <c r="D114" s="663">
        <f>'Office Minor'!D497</f>
        <v>4.7877999999999998</v>
      </c>
      <c r="E114" s="662">
        <f>'Office Minor'!E497</f>
        <v>0</v>
      </c>
      <c r="F114" s="662">
        <f>'Office Minor'!F497</f>
        <v>0</v>
      </c>
      <c r="G114" s="662">
        <f>'Office Minor'!G497</f>
        <v>19000</v>
      </c>
      <c r="H114" s="662">
        <f>'Office Minor'!H497</f>
        <v>0</v>
      </c>
    </row>
    <row r="115" spans="1:8" s="486" customFormat="1" ht="17.100000000000001" customHeight="1">
      <c r="A115" s="172">
        <v>8</v>
      </c>
      <c r="B115" s="229" t="s">
        <v>82</v>
      </c>
      <c r="C115" s="172">
        <f>'Office Minor'!C742</f>
        <v>4</v>
      </c>
      <c r="D115" s="476">
        <f>'Office Minor'!D742</f>
        <v>559.69000000000005</v>
      </c>
      <c r="E115" s="172">
        <f>'Office Minor'!E742</f>
        <v>217700</v>
      </c>
      <c r="F115" s="172">
        <f>'Office Minor'!F742</f>
        <v>65310000</v>
      </c>
      <c r="G115" s="172">
        <f>'Office Minor'!G742</f>
        <v>19593000</v>
      </c>
      <c r="H115" s="172">
        <f>'Office Minor'!H742</f>
        <v>15</v>
      </c>
    </row>
    <row r="116" spans="1:8" s="486" customFormat="1" ht="17.100000000000001" customHeight="1">
      <c r="A116" s="853" t="s">
        <v>49</v>
      </c>
      <c r="B116" s="854"/>
      <c r="C116" s="266">
        <f t="shared" ref="C116:H116" si="8">SUM(C107:C115)</f>
        <v>15</v>
      </c>
      <c r="D116" s="267">
        <f t="shared" si="8"/>
        <v>1163.0742</v>
      </c>
      <c r="E116" s="268">
        <f t="shared" si="8"/>
        <v>475565.28</v>
      </c>
      <c r="F116" s="268">
        <f t="shared" si="8"/>
        <v>195241904</v>
      </c>
      <c r="G116" s="268">
        <f t="shared" si="8"/>
        <v>38751440</v>
      </c>
      <c r="H116" s="266">
        <f t="shared" si="8"/>
        <v>1469</v>
      </c>
    </row>
    <row r="117" spans="1:8" s="486" customFormat="1" ht="17.100000000000001" customHeight="1">
      <c r="A117" s="494"/>
      <c r="B117" s="494"/>
      <c r="C117" s="495"/>
      <c r="D117" s="496"/>
      <c r="E117" s="498"/>
      <c r="F117" s="498"/>
      <c r="G117" s="498"/>
      <c r="H117" s="495"/>
    </row>
    <row r="118" spans="1:8" s="486" customFormat="1" ht="17.100000000000001" customHeight="1">
      <c r="A118" s="494"/>
      <c r="B118" s="494"/>
      <c r="C118" s="495"/>
      <c r="D118" s="496"/>
      <c r="E118" s="498"/>
      <c r="F118" s="498"/>
      <c r="G118" s="498"/>
      <c r="H118" s="495"/>
    </row>
    <row r="119" spans="1:8" s="486" customFormat="1" ht="17.100000000000001" customHeight="1">
      <c r="A119" s="855" t="s">
        <v>40</v>
      </c>
      <c r="B119" s="855"/>
      <c r="C119" s="855"/>
      <c r="D119" s="855"/>
      <c r="E119" s="855"/>
      <c r="F119" s="855"/>
      <c r="G119" s="855"/>
      <c r="H119" s="855"/>
    </row>
    <row r="120" spans="1:8" s="486" customFormat="1" ht="17.100000000000001" customHeight="1">
      <c r="A120" s="839" t="s">
        <v>2</v>
      </c>
      <c r="B120" s="841" t="s">
        <v>76</v>
      </c>
      <c r="C120" s="731" t="s">
        <v>4</v>
      </c>
      <c r="D120" s="731" t="s">
        <v>5</v>
      </c>
      <c r="E120" s="731" t="s">
        <v>6</v>
      </c>
      <c r="F120" s="731" t="s">
        <v>7</v>
      </c>
      <c r="G120" s="731" t="s">
        <v>8</v>
      </c>
      <c r="H120" s="731" t="s">
        <v>9</v>
      </c>
    </row>
    <row r="121" spans="1:8" s="486" customFormat="1" ht="17.100000000000001" customHeight="1">
      <c r="A121" s="840"/>
      <c r="B121" s="842"/>
      <c r="C121" s="1" t="s">
        <v>10</v>
      </c>
      <c r="D121" s="1" t="s">
        <v>77</v>
      </c>
      <c r="E121" s="1" t="s">
        <v>78</v>
      </c>
      <c r="F121" s="52" t="s">
        <v>79</v>
      </c>
      <c r="G121" s="52" t="s">
        <v>79</v>
      </c>
      <c r="H121" s="1" t="s">
        <v>12</v>
      </c>
    </row>
    <row r="122" spans="1:8" s="486" customFormat="1" ht="17.100000000000001" customHeight="1">
      <c r="A122" s="172">
        <v>1</v>
      </c>
      <c r="B122" s="229" t="s">
        <v>91</v>
      </c>
      <c r="C122" s="144">
        <f>'Office Minor'!C28</f>
        <v>254</v>
      </c>
      <c r="D122" s="144">
        <f>'Office Minor'!D28</f>
        <v>1208.74</v>
      </c>
      <c r="E122" s="144">
        <f>'Office Minor'!E28</f>
        <v>267394</v>
      </c>
      <c r="F122" s="144">
        <f>'Office Minor'!F28</f>
        <v>106957600</v>
      </c>
      <c r="G122" s="144">
        <f>'Office Minor'!G28</f>
        <v>20628665</v>
      </c>
      <c r="H122" s="144">
        <f>'Office Minor'!H28</f>
        <v>870</v>
      </c>
    </row>
    <row r="123" spans="1:8" s="486" customFormat="1" ht="17.100000000000001" customHeight="1">
      <c r="A123" s="172">
        <v>2</v>
      </c>
      <c r="B123" s="229" t="s">
        <v>85</v>
      </c>
      <c r="C123" s="172">
        <f>'Office Minor'!C45</f>
        <v>1</v>
      </c>
      <c r="D123" s="172">
        <f>'Office Minor'!D45</f>
        <v>4</v>
      </c>
      <c r="E123" s="172">
        <f>'Office Minor'!E45</f>
        <v>0</v>
      </c>
      <c r="F123" s="172">
        <f>'Office Minor'!F45</f>
        <v>0</v>
      </c>
      <c r="G123" s="172">
        <f>'Office Minor'!G45</f>
        <v>36000</v>
      </c>
      <c r="H123" s="172">
        <f>'Office Minor'!H45</f>
        <v>0</v>
      </c>
    </row>
    <row r="124" spans="1:8" s="486" customFormat="1" ht="17.100000000000001" customHeight="1">
      <c r="A124" s="172">
        <v>3</v>
      </c>
      <c r="B124" s="229" t="s">
        <v>190</v>
      </c>
      <c r="C124" s="172">
        <f>'Office Minor'!C120</f>
        <v>218</v>
      </c>
      <c r="D124" s="172">
        <f>'Office Minor'!D120</f>
        <v>1046.06</v>
      </c>
      <c r="E124" s="172">
        <f>'Office Minor'!E120</f>
        <v>1183230</v>
      </c>
      <c r="F124" s="172">
        <f>'Office Minor'!F120</f>
        <v>473292000</v>
      </c>
      <c r="G124" s="172">
        <f>'Office Minor'!G120</f>
        <v>50342000</v>
      </c>
      <c r="H124" s="172">
        <f>'Office Minor'!H120</f>
        <v>750</v>
      </c>
    </row>
    <row r="125" spans="1:8" s="486" customFormat="1" ht="17.100000000000001" customHeight="1">
      <c r="A125" s="172">
        <v>4</v>
      </c>
      <c r="B125" s="229" t="s">
        <v>80</v>
      </c>
      <c r="C125" s="172">
        <f>'Office Minor'!C166</f>
        <v>744</v>
      </c>
      <c r="D125" s="172">
        <f>'Office Minor'!D166</f>
        <v>4035.72</v>
      </c>
      <c r="E125" s="172">
        <f>'Office Minor'!E166</f>
        <v>568336</v>
      </c>
      <c r="F125" s="172">
        <f>'Office Minor'!F166</f>
        <v>284168000</v>
      </c>
      <c r="G125" s="172">
        <f>'Office Minor'!G166</f>
        <v>60797518</v>
      </c>
      <c r="H125" s="172">
        <f>'Office Minor'!H166</f>
        <v>3500</v>
      </c>
    </row>
    <row r="126" spans="1:8" s="486" customFormat="1" ht="17.100000000000001" customHeight="1">
      <c r="A126" s="172">
        <v>5</v>
      </c>
      <c r="B126" s="229" t="s">
        <v>103</v>
      </c>
      <c r="C126" s="172">
        <f>'Office Minor'!C241</f>
        <v>0</v>
      </c>
      <c r="D126" s="172">
        <f>'Office Minor'!D241</f>
        <v>0</v>
      </c>
      <c r="E126" s="172">
        <f>'Office Minor'!E241</f>
        <v>40500</v>
      </c>
      <c r="F126" s="172">
        <f>'Office Minor'!F241</f>
        <v>12150000</v>
      </c>
      <c r="G126" s="172">
        <f>'Office Minor'!G241</f>
        <v>0</v>
      </c>
      <c r="H126" s="172">
        <f>'Office Minor'!H241</f>
        <v>0</v>
      </c>
    </row>
    <row r="127" spans="1:8" s="486" customFormat="1" ht="17.100000000000001" customHeight="1">
      <c r="A127" s="172">
        <v>6</v>
      </c>
      <c r="B127" s="229" t="s">
        <v>86</v>
      </c>
      <c r="C127" s="172">
        <f>'Office Minor'!C340</f>
        <v>0</v>
      </c>
      <c r="D127" s="172">
        <f>'Office Minor'!D340</f>
        <v>0</v>
      </c>
      <c r="E127" s="172">
        <f>'Office Minor'!E340</f>
        <v>3340</v>
      </c>
      <c r="F127" s="172">
        <f>'Office Minor'!F340</f>
        <v>601200</v>
      </c>
      <c r="G127" s="172">
        <f>'Office Minor'!G340</f>
        <v>0</v>
      </c>
      <c r="H127" s="172">
        <f>'Office Minor'!H340</f>
        <v>0</v>
      </c>
    </row>
    <row r="128" spans="1:8" s="486" customFormat="1" ht="17.100000000000001" customHeight="1">
      <c r="A128" s="172">
        <v>7</v>
      </c>
      <c r="B128" s="229" t="s">
        <v>83</v>
      </c>
      <c r="C128" s="172">
        <f>'Office Minor'!C389</f>
        <v>20</v>
      </c>
      <c r="D128" s="172">
        <f>'Office Minor'!D389</f>
        <v>90.198700000000002</v>
      </c>
      <c r="E128" s="172">
        <f>'Office Minor'!E389</f>
        <v>189767</v>
      </c>
      <c r="F128" s="172">
        <f>'Office Minor'!F389</f>
        <v>47441750</v>
      </c>
      <c r="G128" s="172">
        <f>'Office Minor'!G389</f>
        <v>11414000</v>
      </c>
      <c r="H128" s="172">
        <f>'Office Minor'!H389</f>
        <v>200</v>
      </c>
    </row>
    <row r="129" spans="1:8" s="486" customFormat="1" ht="17.100000000000001" customHeight="1">
      <c r="A129" s="172">
        <v>8</v>
      </c>
      <c r="B129" s="229" t="s">
        <v>87</v>
      </c>
      <c r="C129" s="340">
        <f>'Office Minor'!C451</f>
        <v>40</v>
      </c>
      <c r="D129" s="340">
        <f>'Office Minor'!D451</f>
        <v>187.85990000000001</v>
      </c>
      <c r="E129" s="340">
        <f>'Office Minor'!E451</f>
        <v>798216.66</v>
      </c>
      <c r="F129" s="340">
        <f>'Office Minor'!F451</f>
        <v>230684614.74000001</v>
      </c>
      <c r="G129" s="340">
        <f>'Office Minor'!G451</f>
        <v>47893000</v>
      </c>
      <c r="H129" s="340">
        <f>'Office Minor'!H451</f>
        <v>200</v>
      </c>
    </row>
    <row r="130" spans="1:8" s="486" customFormat="1" ht="17.100000000000001" customHeight="1">
      <c r="A130" s="172">
        <v>9</v>
      </c>
      <c r="B130" s="229" t="s">
        <v>115</v>
      </c>
      <c r="C130" s="249">
        <f>'Office Minor'!C723</f>
        <v>0</v>
      </c>
      <c r="D130" s="249">
        <f>'Office Minor'!D723</f>
        <v>0</v>
      </c>
      <c r="E130" s="249">
        <f>'Office Minor'!E723</f>
        <v>8154</v>
      </c>
      <c r="F130" s="249">
        <f>'Office Minor'!F723</f>
        <v>2446200</v>
      </c>
      <c r="G130" s="249">
        <f>'Office Minor'!G723</f>
        <v>1252000</v>
      </c>
      <c r="H130" s="249">
        <f>'Office Minor'!H723</f>
        <v>0</v>
      </c>
    </row>
    <row r="131" spans="1:8" s="486" customFormat="1" ht="17.100000000000001" customHeight="1">
      <c r="A131" s="172">
        <v>10</v>
      </c>
      <c r="B131" s="229" t="s">
        <v>443</v>
      </c>
      <c r="C131" s="249">
        <f>'Office Minor'!C500</f>
        <v>0</v>
      </c>
      <c r="D131" s="249">
        <f>'Office Minor'!D500</f>
        <v>0</v>
      </c>
      <c r="E131" s="249">
        <f>'Office Minor'!E500</f>
        <v>71814</v>
      </c>
      <c r="F131" s="249">
        <f>'Office Minor'!F500</f>
        <v>28725600</v>
      </c>
      <c r="G131" s="249">
        <f>'Office Minor'!G500</f>
        <v>6926000</v>
      </c>
      <c r="H131" s="249">
        <f>'Office Minor'!H500</f>
        <v>0</v>
      </c>
    </row>
    <row r="132" spans="1:8" s="486" customFormat="1" ht="17.100000000000001" customHeight="1">
      <c r="A132" s="172">
        <v>11</v>
      </c>
      <c r="B132" s="229" t="s">
        <v>372</v>
      </c>
      <c r="C132" s="62">
        <f>'Office Minor'!C643</f>
        <v>44</v>
      </c>
      <c r="D132" s="62">
        <f>'Office Minor'!D643</f>
        <v>166.17</v>
      </c>
      <c r="E132" s="62">
        <f>'Office Minor'!E643</f>
        <v>14132</v>
      </c>
      <c r="F132" s="62">
        <f>'Office Minor'!F643</f>
        <v>7066000</v>
      </c>
      <c r="G132" s="62">
        <f>'Office Minor'!G643</f>
        <v>1211320</v>
      </c>
      <c r="H132" s="62">
        <f>'Office Minor'!H643</f>
        <v>80</v>
      </c>
    </row>
    <row r="133" spans="1:8" s="486" customFormat="1" ht="17.100000000000001" customHeight="1">
      <c r="A133" s="172">
        <v>12</v>
      </c>
      <c r="B133" s="229" t="s">
        <v>99</v>
      </c>
      <c r="C133" s="147">
        <f>'Office Minor'!C665</f>
        <v>0</v>
      </c>
      <c r="D133" s="147">
        <f>'Office Minor'!D665</f>
        <v>0</v>
      </c>
      <c r="E133" s="147">
        <f>'Office Minor'!E665</f>
        <v>0</v>
      </c>
      <c r="F133" s="147">
        <f>'Office Minor'!F665</f>
        <v>0</v>
      </c>
      <c r="G133" s="147">
        <f>'Office Minor'!G665</f>
        <v>0</v>
      </c>
      <c r="H133" s="147">
        <f>'Office Minor'!H665</f>
        <v>0</v>
      </c>
    </row>
    <row r="134" spans="1:8" s="486" customFormat="1" ht="17.100000000000001" customHeight="1">
      <c r="A134" s="172">
        <v>13</v>
      </c>
      <c r="B134" s="499" t="s">
        <v>82</v>
      </c>
      <c r="C134" s="208">
        <f>'Office Minor'!C747</f>
        <v>11</v>
      </c>
      <c r="D134" s="208">
        <f>'Office Minor'!D747</f>
        <v>52.52</v>
      </c>
      <c r="E134" s="208">
        <f>'Office Minor'!E747</f>
        <v>2466333</v>
      </c>
      <c r="F134" s="208">
        <f>'Office Minor'!F747</f>
        <v>616583250</v>
      </c>
      <c r="G134" s="208">
        <f>'Office Minor'!G747</f>
        <v>14823000</v>
      </c>
      <c r="H134" s="208">
        <f>'Office Minor'!H747</f>
        <v>130</v>
      </c>
    </row>
    <row r="135" spans="1:8" s="486" customFormat="1" ht="17.100000000000001" customHeight="1">
      <c r="A135" s="853" t="s">
        <v>49</v>
      </c>
      <c r="B135" s="854"/>
      <c r="C135" s="266">
        <f t="shared" ref="C135:H135" si="9">SUM(C122:C134)</f>
        <v>1332</v>
      </c>
      <c r="D135" s="267">
        <f t="shared" si="9"/>
        <v>6791.2686000000012</v>
      </c>
      <c r="E135" s="267">
        <f t="shared" si="9"/>
        <v>5611216.6600000001</v>
      </c>
      <c r="F135" s="268">
        <f t="shared" si="9"/>
        <v>1810116214.74</v>
      </c>
      <c r="G135" s="268">
        <f t="shared" si="9"/>
        <v>215323503</v>
      </c>
      <c r="H135" s="266">
        <f t="shared" si="9"/>
        <v>5730</v>
      </c>
    </row>
    <row r="136" spans="1:8" s="486" customFormat="1" ht="17.100000000000001" customHeight="1">
      <c r="A136" s="494"/>
      <c r="B136" s="494"/>
      <c r="C136" s="495"/>
      <c r="D136" s="496"/>
      <c r="E136" s="498"/>
      <c r="F136" s="498"/>
      <c r="G136" s="498"/>
      <c r="H136" s="495"/>
    </row>
    <row r="137" spans="1:8" s="486" customFormat="1" ht="17.100000000000001" customHeight="1">
      <c r="A137" s="855" t="s">
        <v>27</v>
      </c>
      <c r="B137" s="855"/>
      <c r="C137" s="855"/>
      <c r="D137" s="855"/>
      <c r="E137" s="855"/>
      <c r="F137" s="855"/>
      <c r="G137" s="855"/>
      <c r="H137" s="855"/>
    </row>
    <row r="138" spans="1:8" s="486" customFormat="1" ht="17.100000000000001" customHeight="1">
      <c r="A138" s="839" t="s">
        <v>2</v>
      </c>
      <c r="B138" s="841" t="s">
        <v>76</v>
      </c>
      <c r="C138" s="731" t="s">
        <v>4</v>
      </c>
      <c r="D138" s="731" t="s">
        <v>5</v>
      </c>
      <c r="E138" s="731" t="s">
        <v>6</v>
      </c>
      <c r="F138" s="731" t="s">
        <v>7</v>
      </c>
      <c r="G138" s="731" t="s">
        <v>8</v>
      </c>
      <c r="H138" s="731" t="s">
        <v>9</v>
      </c>
    </row>
    <row r="139" spans="1:8" s="486" customFormat="1" ht="17.100000000000001" customHeight="1">
      <c r="A139" s="840"/>
      <c r="B139" s="842"/>
      <c r="C139" s="1" t="s">
        <v>10</v>
      </c>
      <c r="D139" s="1" t="s">
        <v>77</v>
      </c>
      <c r="E139" s="1" t="s">
        <v>78</v>
      </c>
      <c r="F139" s="52" t="s">
        <v>79</v>
      </c>
      <c r="G139" s="52" t="s">
        <v>79</v>
      </c>
      <c r="H139" s="1" t="s">
        <v>12</v>
      </c>
    </row>
    <row r="140" spans="1:8" s="486" customFormat="1" ht="17.100000000000001" customHeight="1">
      <c r="A140" s="172">
        <v>1</v>
      </c>
      <c r="B140" s="18" t="s">
        <v>382</v>
      </c>
      <c r="C140" s="214">
        <f>'Office Minor'!C601</f>
        <v>1</v>
      </c>
      <c r="D140" s="214">
        <f>'Office Minor'!D601</f>
        <v>5</v>
      </c>
      <c r="E140" s="214">
        <f>'Office Minor'!E601</f>
        <v>0</v>
      </c>
      <c r="F140" s="214">
        <f>'Office Minor'!F601</f>
        <v>0</v>
      </c>
      <c r="G140" s="214">
        <f>'Office Minor'!G601</f>
        <v>0</v>
      </c>
      <c r="H140" s="214">
        <f>'Office Minor'!H601</f>
        <v>0</v>
      </c>
    </row>
    <row r="141" spans="1:8" s="486" customFormat="1" ht="17.100000000000001" customHeight="1">
      <c r="A141" s="172">
        <v>2</v>
      </c>
      <c r="B141" s="500" t="s">
        <v>83</v>
      </c>
      <c r="C141" s="228">
        <f>'Office Minor'!C391</f>
        <v>2</v>
      </c>
      <c r="D141" s="228">
        <f>'Office Minor'!D391</f>
        <v>54.987299999999998</v>
      </c>
      <c r="E141" s="228">
        <f>'Office Minor'!E391</f>
        <v>0</v>
      </c>
      <c r="F141" s="228">
        <f>'Office Minor'!F391</f>
        <v>0</v>
      </c>
      <c r="G141" s="228">
        <f>'Office Minor'!G391</f>
        <v>0</v>
      </c>
      <c r="H141" s="228">
        <f>'Office Minor'!H391</f>
        <v>0</v>
      </c>
    </row>
    <row r="142" spans="1:8" s="486" customFormat="1" ht="17.100000000000001" customHeight="1">
      <c r="A142" s="853" t="s">
        <v>49</v>
      </c>
      <c r="B142" s="854"/>
      <c r="C142" s="266">
        <f t="shared" ref="C142:H142" si="10">SUM(C140:C141)</f>
        <v>3</v>
      </c>
      <c r="D142" s="267">
        <f t="shared" si="10"/>
        <v>59.987299999999998</v>
      </c>
      <c r="E142" s="268">
        <f t="shared" si="10"/>
        <v>0</v>
      </c>
      <c r="F142" s="268">
        <f t="shared" si="10"/>
        <v>0</v>
      </c>
      <c r="G142" s="266">
        <f t="shared" si="10"/>
        <v>0</v>
      </c>
      <c r="H142" s="266">
        <f t="shared" si="10"/>
        <v>0</v>
      </c>
    </row>
    <row r="143" spans="1:8" s="486" customFormat="1" ht="17.100000000000001" customHeight="1">
      <c r="A143" s="494"/>
      <c r="B143" s="494"/>
      <c r="C143" s="495"/>
      <c r="D143" s="496"/>
      <c r="E143" s="498"/>
      <c r="F143" s="498"/>
      <c r="G143" s="498"/>
      <c r="H143" s="495"/>
    </row>
    <row r="144" spans="1:8" s="486" customFormat="1" ht="17.100000000000001" customHeight="1">
      <c r="A144" s="866" t="s">
        <v>457</v>
      </c>
      <c r="B144" s="866"/>
      <c r="C144" s="866"/>
      <c r="D144" s="866"/>
      <c r="E144" s="866"/>
      <c r="F144" s="866"/>
      <c r="G144" s="866"/>
      <c r="H144" s="866"/>
    </row>
    <row r="145" spans="1:8" s="486" customFormat="1" ht="17.100000000000001" customHeight="1">
      <c r="A145" s="839" t="s">
        <v>2</v>
      </c>
      <c r="B145" s="841" t="s">
        <v>76</v>
      </c>
      <c r="C145" s="731" t="s">
        <v>4</v>
      </c>
      <c r="D145" s="731" t="s">
        <v>5</v>
      </c>
      <c r="E145" s="731" t="s">
        <v>6</v>
      </c>
      <c r="F145" s="731" t="s">
        <v>7</v>
      </c>
      <c r="G145" s="731" t="s">
        <v>8</v>
      </c>
      <c r="H145" s="731" t="s">
        <v>9</v>
      </c>
    </row>
    <row r="146" spans="1:8" s="486" customFormat="1" ht="17.100000000000001" customHeight="1">
      <c r="A146" s="840"/>
      <c r="B146" s="842"/>
      <c r="C146" s="1" t="s">
        <v>10</v>
      </c>
      <c r="D146" s="1" t="s">
        <v>51</v>
      </c>
      <c r="E146" s="1" t="s">
        <v>78</v>
      </c>
      <c r="F146" s="247" t="s">
        <v>79</v>
      </c>
      <c r="G146" s="247" t="s">
        <v>79</v>
      </c>
      <c r="H146" s="1" t="s">
        <v>12</v>
      </c>
    </row>
    <row r="147" spans="1:8" s="486" customFormat="1" ht="17.100000000000001" customHeight="1">
      <c r="A147" s="172">
        <v>1</v>
      </c>
      <c r="B147" s="487" t="s">
        <v>80</v>
      </c>
      <c r="C147" s="136">
        <f>'Office Minor'!C157</f>
        <v>1</v>
      </c>
      <c r="D147" s="136">
        <f>'Office Minor'!D157</f>
        <v>1</v>
      </c>
      <c r="E147" s="136">
        <f>'Office Minor'!E157</f>
        <v>0</v>
      </c>
      <c r="F147" s="136">
        <f>'Office Minor'!F157</f>
        <v>0</v>
      </c>
      <c r="G147" s="136">
        <f>'Office Minor'!G157</f>
        <v>0</v>
      </c>
      <c r="H147" s="136">
        <f>'Office Minor'!H157</f>
        <v>0</v>
      </c>
    </row>
    <row r="148" spans="1:8" s="486" customFormat="1" ht="17.100000000000001" customHeight="1">
      <c r="A148" s="172">
        <v>2</v>
      </c>
      <c r="B148" s="487" t="s">
        <v>149</v>
      </c>
      <c r="C148" s="136">
        <f>'Office Minor'!C100</f>
        <v>12</v>
      </c>
      <c r="D148" s="136">
        <f>'Office Minor'!D100</f>
        <v>28.82</v>
      </c>
      <c r="E148" s="136">
        <f>'Office Minor'!E100</f>
        <v>9240</v>
      </c>
      <c r="F148" s="136">
        <f>'Office Minor'!F100</f>
        <v>7392000</v>
      </c>
      <c r="G148" s="136">
        <f>'Office Minor'!G100</f>
        <v>1604243</v>
      </c>
      <c r="H148" s="136">
        <f>'Office Minor'!H100</f>
        <v>40</v>
      </c>
    </row>
    <row r="149" spans="1:8" s="486" customFormat="1" ht="17.100000000000001" customHeight="1">
      <c r="A149" s="172">
        <v>3</v>
      </c>
      <c r="B149" s="487" t="s">
        <v>95</v>
      </c>
      <c r="C149" s="62">
        <f>'Office Minor'!C177</f>
        <v>1</v>
      </c>
      <c r="D149" s="62">
        <f>'Office Minor'!D177</f>
        <v>164</v>
      </c>
      <c r="E149" s="62">
        <f>'Office Minor'!E177</f>
        <v>1125</v>
      </c>
      <c r="F149" s="62">
        <f>'Office Minor'!F177</f>
        <v>309375</v>
      </c>
      <c r="G149" s="62">
        <f>'Office Minor'!G177</f>
        <v>540725</v>
      </c>
      <c r="H149" s="62">
        <f>'Office Minor'!H177</f>
        <v>3</v>
      </c>
    </row>
    <row r="150" spans="1:8" s="486" customFormat="1" ht="17.100000000000001" customHeight="1">
      <c r="A150" s="172">
        <v>4</v>
      </c>
      <c r="B150" s="487" t="s">
        <v>134</v>
      </c>
      <c r="C150" s="293">
        <f>'Office Minor'!C416</f>
        <v>2</v>
      </c>
      <c r="D150" s="293">
        <f>'Office Minor'!D416</f>
        <v>2.39</v>
      </c>
      <c r="E150" s="293">
        <f>'Office Minor'!E416</f>
        <v>9000</v>
      </c>
      <c r="F150" s="293">
        <f>'Office Minor'!F416</f>
        <v>540000</v>
      </c>
      <c r="G150" s="293">
        <f>'Office Minor'!G416</f>
        <v>135000</v>
      </c>
      <c r="H150" s="293">
        <f>'Office Minor'!H416</f>
        <v>20</v>
      </c>
    </row>
    <row r="151" spans="1:8" s="486" customFormat="1" ht="17.100000000000001" customHeight="1">
      <c r="A151" s="172">
        <v>5</v>
      </c>
      <c r="B151" s="487" t="s">
        <v>99</v>
      </c>
      <c r="C151" s="62">
        <f>'Office Minor'!C662</f>
        <v>2</v>
      </c>
      <c r="D151" s="62">
        <f>'Office Minor'!D662</f>
        <v>8</v>
      </c>
      <c r="E151" s="62">
        <f>'Office Minor'!E662</f>
        <v>0</v>
      </c>
      <c r="F151" s="62">
        <f>'Office Minor'!F662</f>
        <v>0</v>
      </c>
      <c r="G151" s="62">
        <f>'Office Minor'!G662</f>
        <v>13000</v>
      </c>
      <c r="H151" s="62">
        <f>'Office Minor'!H662</f>
        <v>0</v>
      </c>
    </row>
    <row r="152" spans="1:8" s="486" customFormat="1" ht="17.100000000000001" customHeight="1">
      <c r="A152" s="172">
        <v>6</v>
      </c>
      <c r="B152" s="487" t="s">
        <v>104</v>
      </c>
      <c r="C152" s="62">
        <f>'Office Minor'!C290</f>
        <v>2</v>
      </c>
      <c r="D152" s="62">
        <f>'Office Minor'!D290</f>
        <v>2</v>
      </c>
      <c r="E152" s="62">
        <f>'Office Minor'!E290</f>
        <v>0</v>
      </c>
      <c r="F152" s="62">
        <f>'Office Minor'!F290</f>
        <v>0</v>
      </c>
      <c r="G152" s="62">
        <f>'Office Minor'!G290</f>
        <v>29000</v>
      </c>
      <c r="H152" s="62">
        <f>'Office Minor'!H290</f>
        <v>0</v>
      </c>
    </row>
    <row r="153" spans="1:8" s="486" customFormat="1" ht="17.100000000000001" customHeight="1">
      <c r="A153" s="853" t="s">
        <v>49</v>
      </c>
      <c r="B153" s="854"/>
      <c r="C153" s="265">
        <f t="shared" ref="C153:H153" si="11">SUM(C147:C152)</f>
        <v>20</v>
      </c>
      <c r="D153" s="483">
        <f t="shared" si="11"/>
        <v>206.20999999999998</v>
      </c>
      <c r="E153" s="484">
        <f t="shared" si="11"/>
        <v>19365</v>
      </c>
      <c r="F153" s="265">
        <f t="shared" si="11"/>
        <v>8241375</v>
      </c>
      <c r="G153" s="484">
        <f t="shared" si="11"/>
        <v>2321968</v>
      </c>
      <c r="H153" s="484">
        <f t="shared" si="11"/>
        <v>63</v>
      </c>
    </row>
    <row r="154" spans="1:8" s="486" customFormat="1" ht="17.100000000000001" customHeight="1">
      <c r="A154" s="405"/>
      <c r="B154" s="405"/>
      <c r="C154" s="405"/>
      <c r="D154" s="405"/>
      <c r="E154" s="405"/>
      <c r="F154" s="405"/>
      <c r="G154" s="405"/>
      <c r="H154" s="405"/>
    </row>
    <row r="155" spans="1:8" s="486" customFormat="1" ht="17.100000000000001" customHeight="1">
      <c r="A155" s="405"/>
      <c r="B155" s="405"/>
      <c r="C155" s="405"/>
      <c r="D155" s="405"/>
      <c r="E155" s="405"/>
      <c r="F155" s="405"/>
      <c r="G155" s="405"/>
      <c r="H155" s="405"/>
    </row>
    <row r="156" spans="1:8" s="486" customFormat="1" ht="17.100000000000001" customHeight="1">
      <c r="A156" s="866" t="s">
        <v>31</v>
      </c>
      <c r="B156" s="866"/>
      <c r="C156" s="866"/>
      <c r="D156" s="866"/>
      <c r="E156" s="866"/>
      <c r="F156" s="866"/>
      <c r="G156" s="866"/>
      <c r="H156" s="866"/>
    </row>
    <row r="157" spans="1:8" s="486" customFormat="1" ht="17.100000000000001" customHeight="1">
      <c r="A157" s="839" t="s">
        <v>2</v>
      </c>
      <c r="B157" s="841" t="s">
        <v>76</v>
      </c>
      <c r="C157" s="731" t="s">
        <v>4</v>
      </c>
      <c r="D157" s="731" t="s">
        <v>5</v>
      </c>
      <c r="E157" s="731" t="s">
        <v>6</v>
      </c>
      <c r="F157" s="731" t="s">
        <v>7</v>
      </c>
      <c r="G157" s="731" t="s">
        <v>8</v>
      </c>
      <c r="H157" s="731" t="s">
        <v>9</v>
      </c>
    </row>
    <row r="158" spans="1:8" s="486" customFormat="1" ht="17.100000000000001" customHeight="1">
      <c r="A158" s="840"/>
      <c r="B158" s="842"/>
      <c r="C158" s="1" t="s">
        <v>10</v>
      </c>
      <c r="D158" s="1" t="s">
        <v>51</v>
      </c>
      <c r="E158" s="1" t="s">
        <v>78</v>
      </c>
      <c r="F158" s="247" t="s">
        <v>79</v>
      </c>
      <c r="G158" s="247" t="s">
        <v>79</v>
      </c>
      <c r="H158" s="1" t="s">
        <v>12</v>
      </c>
    </row>
    <row r="159" spans="1:8" s="486" customFormat="1" ht="17.100000000000001" customHeight="1">
      <c r="A159" s="172">
        <v>1</v>
      </c>
      <c r="B159" s="229" t="s">
        <v>96</v>
      </c>
      <c r="C159" s="172">
        <f>'Office Minor'!C356</f>
        <v>1</v>
      </c>
      <c r="D159" s="172">
        <f>'Office Minor'!D356</f>
        <v>24.5</v>
      </c>
      <c r="E159" s="172">
        <f>'Office Minor'!E356</f>
        <v>350</v>
      </c>
      <c r="F159" s="172">
        <f>'Office Minor'!F356</f>
        <v>35000</v>
      </c>
      <c r="G159" s="172">
        <f>'Office Minor'!G356</f>
        <v>24500</v>
      </c>
      <c r="H159" s="172">
        <f>'Office Minor'!H356</f>
        <v>5</v>
      </c>
    </row>
    <row r="160" spans="1:8" s="486" customFormat="1" ht="17.100000000000001" customHeight="1">
      <c r="A160" s="12"/>
      <c r="B160" s="12"/>
      <c r="C160" s="12"/>
      <c r="D160" s="12"/>
      <c r="E160" s="12"/>
      <c r="F160" s="12"/>
      <c r="G160" s="12"/>
      <c r="H160" s="12"/>
    </row>
    <row r="161" spans="1:8" s="486" customFormat="1" ht="17.100000000000001" customHeight="1">
      <c r="A161" s="853" t="s">
        <v>49</v>
      </c>
      <c r="B161" s="854"/>
      <c r="C161" s="265">
        <f t="shared" ref="C161:H161" si="12">SUM(C155:C160)</f>
        <v>1</v>
      </c>
      <c r="D161" s="483">
        <f t="shared" si="12"/>
        <v>24.5</v>
      </c>
      <c r="E161" s="484">
        <f t="shared" si="12"/>
        <v>350</v>
      </c>
      <c r="F161" s="265">
        <f t="shared" si="12"/>
        <v>35000</v>
      </c>
      <c r="G161" s="484">
        <f t="shared" si="12"/>
        <v>24500</v>
      </c>
      <c r="H161" s="484">
        <f t="shared" si="12"/>
        <v>5</v>
      </c>
    </row>
    <row r="162" spans="1:8" s="486" customFormat="1" ht="17.100000000000001" customHeight="1">
      <c r="A162" s="405"/>
      <c r="B162" s="405"/>
      <c r="C162" s="405"/>
      <c r="D162" s="405"/>
      <c r="E162" s="405"/>
      <c r="F162" s="405"/>
      <c r="G162" s="405"/>
      <c r="H162" s="405"/>
    </row>
    <row r="163" spans="1:8" s="486" customFormat="1" ht="17.100000000000001" customHeight="1">
      <c r="A163" s="405"/>
      <c r="B163" s="405"/>
      <c r="C163" s="405"/>
      <c r="D163" s="405"/>
      <c r="E163" s="405"/>
      <c r="F163" s="405"/>
      <c r="G163" s="405"/>
      <c r="H163" s="405"/>
    </row>
    <row r="164" spans="1:8" s="486" customFormat="1" ht="17.100000000000001" customHeight="1">
      <c r="A164" s="866" t="s">
        <v>57</v>
      </c>
      <c r="B164" s="866"/>
      <c r="C164" s="866"/>
      <c r="D164" s="866"/>
      <c r="E164" s="866"/>
      <c r="F164" s="866"/>
      <c r="G164" s="866"/>
      <c r="H164" s="866"/>
    </row>
    <row r="165" spans="1:8" s="486" customFormat="1" ht="17.100000000000001" customHeight="1">
      <c r="A165" s="839" t="s">
        <v>2</v>
      </c>
      <c r="B165" s="841" t="s">
        <v>76</v>
      </c>
      <c r="C165" s="731" t="s">
        <v>4</v>
      </c>
      <c r="D165" s="731" t="s">
        <v>5</v>
      </c>
      <c r="E165" s="731" t="s">
        <v>6</v>
      </c>
      <c r="F165" s="731" t="s">
        <v>7</v>
      </c>
      <c r="G165" s="731" t="s">
        <v>8</v>
      </c>
      <c r="H165" s="731" t="s">
        <v>9</v>
      </c>
    </row>
    <row r="166" spans="1:8" s="486" customFormat="1" ht="17.100000000000001" customHeight="1">
      <c r="A166" s="840"/>
      <c r="B166" s="842"/>
      <c r="C166" s="1" t="s">
        <v>10</v>
      </c>
      <c r="D166" s="1" t="s">
        <v>51</v>
      </c>
      <c r="E166" s="1" t="s">
        <v>78</v>
      </c>
      <c r="F166" s="52" t="s">
        <v>79</v>
      </c>
      <c r="G166" s="52" t="s">
        <v>79</v>
      </c>
      <c r="H166" s="1" t="s">
        <v>12</v>
      </c>
    </row>
    <row r="167" spans="1:8" s="486" customFormat="1" ht="17.100000000000001" customHeight="1">
      <c r="A167" s="172">
        <v>1</v>
      </c>
      <c r="B167" s="487" t="s">
        <v>136</v>
      </c>
      <c r="C167" s="228">
        <f>'Office Minor'!C9</f>
        <v>60</v>
      </c>
      <c r="D167" s="228">
        <f>'Office Minor'!D9</f>
        <v>166</v>
      </c>
      <c r="E167" s="228">
        <f>'Office Minor'!E9</f>
        <v>369879.64</v>
      </c>
      <c r="F167" s="228">
        <f>'Office Minor'!F9</f>
        <v>369879640</v>
      </c>
      <c r="G167" s="228">
        <f>'Office Minor'!G9</f>
        <v>37495000</v>
      </c>
      <c r="H167" s="228">
        <f>'Office Minor'!H9</f>
        <v>300</v>
      </c>
    </row>
    <row r="168" spans="1:8" s="486" customFormat="1" ht="17.100000000000001" customHeight="1">
      <c r="A168" s="172">
        <v>2</v>
      </c>
      <c r="B168" s="487" t="s">
        <v>91</v>
      </c>
      <c r="C168" s="217">
        <f>'Office Minor'!C22</f>
        <v>2</v>
      </c>
      <c r="D168" s="217">
        <f>'Office Minor'!D22</f>
        <v>4</v>
      </c>
      <c r="E168" s="217">
        <f>'Office Minor'!E22</f>
        <v>1860.47</v>
      </c>
      <c r="F168" s="217">
        <f>'Office Minor'!F22</f>
        <v>3348846</v>
      </c>
      <c r="G168" s="217">
        <f>'Office Minor'!G22</f>
        <v>727995</v>
      </c>
      <c r="H168" s="217">
        <f>'Office Minor'!H22</f>
        <v>5</v>
      </c>
    </row>
    <row r="169" spans="1:8" s="486" customFormat="1" ht="17.100000000000001" customHeight="1">
      <c r="A169" s="172">
        <v>3</v>
      </c>
      <c r="B169" s="501" t="s">
        <v>190</v>
      </c>
      <c r="C169" s="172">
        <f>'Office Minor'!C113</f>
        <v>14</v>
      </c>
      <c r="D169" s="172">
        <f>'Office Minor'!D113</f>
        <v>33.5</v>
      </c>
      <c r="E169" s="172">
        <f>'Office Minor'!E113</f>
        <v>126040</v>
      </c>
      <c r="F169" s="172">
        <f>'Office Minor'!F113</f>
        <v>151248000</v>
      </c>
      <c r="G169" s="172">
        <f>'Office Minor'!G113</f>
        <v>3827000</v>
      </c>
      <c r="H169" s="172">
        <f>'Office Minor'!H113</f>
        <v>46</v>
      </c>
    </row>
    <row r="170" spans="1:8" s="486" customFormat="1" ht="17.100000000000001" customHeight="1">
      <c r="A170" s="172">
        <v>4</v>
      </c>
      <c r="B170" s="487" t="s">
        <v>85</v>
      </c>
      <c r="C170" s="136">
        <f>'Office Minor'!C40</f>
        <v>1</v>
      </c>
      <c r="D170" s="136">
        <f>'Office Minor'!D40</f>
        <v>4</v>
      </c>
      <c r="E170" s="136">
        <f>'Office Minor'!E40</f>
        <v>29872</v>
      </c>
      <c r="F170" s="136">
        <f>'Office Minor'!F40</f>
        <v>209104000</v>
      </c>
      <c r="G170" s="136">
        <f>'Office Minor'!G40</f>
        <v>2786000</v>
      </c>
      <c r="H170" s="136">
        <f>'Office Minor'!H40</f>
        <v>10</v>
      </c>
    </row>
    <row r="171" spans="1:8" s="486" customFormat="1" ht="17.100000000000001" customHeight="1">
      <c r="A171" s="172">
        <v>5</v>
      </c>
      <c r="B171" s="487" t="s">
        <v>100</v>
      </c>
      <c r="C171" s="136">
        <f>'Office Minor'!C96</f>
        <v>63</v>
      </c>
      <c r="D171" s="136">
        <f>'Office Minor'!D96</f>
        <v>158.61000000000001</v>
      </c>
      <c r="E171" s="136">
        <f>'Office Minor'!E96</f>
        <v>62400</v>
      </c>
      <c r="F171" s="136">
        <f>'Office Minor'!F96</f>
        <v>137280000</v>
      </c>
      <c r="G171" s="136">
        <f>'Office Minor'!G96</f>
        <v>13862997</v>
      </c>
      <c r="H171" s="136">
        <f>'Office Minor'!H96</f>
        <v>850</v>
      </c>
    </row>
    <row r="172" spans="1:8" s="486" customFormat="1" ht="17.100000000000001" customHeight="1">
      <c r="A172" s="172">
        <v>6</v>
      </c>
      <c r="B172" s="487" t="s">
        <v>80</v>
      </c>
      <c r="C172" s="136">
        <f>'Office Minor'!C154</f>
        <v>120</v>
      </c>
      <c r="D172" s="136">
        <f>'Office Minor'!D154</f>
        <v>330.16300000000001</v>
      </c>
      <c r="E172" s="136">
        <f>'Office Minor'!E154</f>
        <v>600000</v>
      </c>
      <c r="F172" s="136">
        <f>'Office Minor'!F154</f>
        <v>1260000000</v>
      </c>
      <c r="G172" s="136">
        <f>'Office Minor'!G154</f>
        <v>154108069</v>
      </c>
      <c r="H172" s="136">
        <f>'Office Minor'!H154</f>
        <v>718</v>
      </c>
    </row>
    <row r="173" spans="1:8" s="486" customFormat="1" ht="17.100000000000001" customHeight="1">
      <c r="A173" s="172">
        <v>7</v>
      </c>
      <c r="B173" s="487" t="s">
        <v>152</v>
      </c>
      <c r="C173" s="172">
        <f>'Office Minor'!C312</f>
        <v>118</v>
      </c>
      <c r="D173" s="172">
        <f>'Office Minor'!D312</f>
        <v>325.42099999999999</v>
      </c>
      <c r="E173" s="172">
        <f>'Office Minor'!E312</f>
        <v>206047.9</v>
      </c>
      <c r="F173" s="172">
        <f>'Office Minor'!F312</f>
        <v>721211145</v>
      </c>
      <c r="G173" s="172">
        <f>'Office Minor'!G312</f>
        <v>65225000</v>
      </c>
      <c r="H173" s="172">
        <f>'Office Minor'!H312</f>
        <v>750</v>
      </c>
    </row>
    <row r="174" spans="1:8" s="486" customFormat="1" ht="17.100000000000001" customHeight="1">
      <c r="A174" s="172">
        <v>8</v>
      </c>
      <c r="B174" s="487" t="s">
        <v>86</v>
      </c>
      <c r="C174" s="136">
        <f>'Office Minor'!C335</f>
        <v>5</v>
      </c>
      <c r="D174" s="136">
        <f>'Office Minor'!D335</f>
        <v>10.612</v>
      </c>
      <c r="E174" s="136">
        <f>'Office Minor'!E335</f>
        <v>0</v>
      </c>
      <c r="F174" s="136">
        <f>'Office Minor'!F335</f>
        <v>0</v>
      </c>
      <c r="G174" s="136">
        <f>'Office Minor'!G335</f>
        <v>1324000</v>
      </c>
      <c r="H174" s="136">
        <f>'Office Minor'!H335</f>
        <v>20</v>
      </c>
    </row>
    <row r="175" spans="1:8" s="486" customFormat="1" ht="17.100000000000001" customHeight="1">
      <c r="A175" s="172">
        <v>9</v>
      </c>
      <c r="B175" s="487" t="s">
        <v>96</v>
      </c>
      <c r="C175" s="62">
        <f>'Office Minor'!C352</f>
        <v>335</v>
      </c>
      <c r="D175" s="62">
        <f>'Office Minor'!D352</f>
        <v>711.60699999999997</v>
      </c>
      <c r="E175" s="62">
        <f>'Office Minor'!E352</f>
        <v>1069025</v>
      </c>
      <c r="F175" s="62">
        <f>'Office Minor'!F352</f>
        <v>6414150000</v>
      </c>
      <c r="G175" s="62">
        <f>'Office Minor'!G352</f>
        <v>267198100</v>
      </c>
      <c r="H175" s="62">
        <f>'Office Minor'!H352</f>
        <v>2810</v>
      </c>
    </row>
    <row r="176" spans="1:8" s="486" customFormat="1" ht="17.100000000000001" customHeight="1">
      <c r="A176" s="172">
        <v>10</v>
      </c>
      <c r="B176" s="487" t="s">
        <v>83</v>
      </c>
      <c r="C176" s="144">
        <f>'Office Minor'!C382</f>
        <v>26</v>
      </c>
      <c r="D176" s="144">
        <f>'Office Minor'!D382</f>
        <v>100.483</v>
      </c>
      <c r="E176" s="144">
        <f>'Office Minor'!E382</f>
        <v>73434</v>
      </c>
      <c r="F176" s="144">
        <f>'Office Minor'!F382</f>
        <v>66090600</v>
      </c>
      <c r="G176" s="144">
        <f>'Office Minor'!G382</f>
        <v>6609000</v>
      </c>
      <c r="H176" s="144">
        <f>'Office Minor'!H382</f>
        <v>20</v>
      </c>
    </row>
    <row r="177" spans="1:8" s="486" customFormat="1" ht="17.100000000000001" customHeight="1">
      <c r="A177" s="172">
        <v>11</v>
      </c>
      <c r="B177" s="487" t="s">
        <v>117</v>
      </c>
      <c r="C177" s="62">
        <f>'Office Minor'!C401</f>
        <v>21</v>
      </c>
      <c r="D177" s="62">
        <f>'Office Minor'!D401</f>
        <v>32.1</v>
      </c>
      <c r="E177" s="62">
        <f>'Office Minor'!E401</f>
        <v>4957</v>
      </c>
      <c r="F177" s="62">
        <f>'Office Minor'!F401</f>
        <v>3965600</v>
      </c>
      <c r="G177" s="62">
        <f>'Office Minor'!G401</f>
        <v>7380000</v>
      </c>
      <c r="H177" s="62">
        <f>'Office Minor'!H401</f>
        <v>45</v>
      </c>
    </row>
    <row r="178" spans="1:8" s="486" customFormat="1" ht="17.100000000000001" customHeight="1">
      <c r="A178" s="172">
        <v>12</v>
      </c>
      <c r="B178" s="487" t="s">
        <v>134</v>
      </c>
      <c r="C178" s="136">
        <f>'Office Minor'!C417</f>
        <v>1</v>
      </c>
      <c r="D178" s="136">
        <f>'Office Minor'!D417</f>
        <v>1</v>
      </c>
      <c r="E178" s="136">
        <f>'Office Minor'!E417</f>
        <v>0</v>
      </c>
      <c r="F178" s="136">
        <f>'Office Minor'!F417</f>
        <v>0</v>
      </c>
      <c r="G178" s="136">
        <f>'Office Minor'!G417</f>
        <v>0</v>
      </c>
      <c r="H178" s="136">
        <f>'Office Minor'!H417</f>
        <v>0</v>
      </c>
    </row>
    <row r="179" spans="1:8" s="486" customFormat="1" ht="17.100000000000001" customHeight="1">
      <c r="A179" s="172">
        <v>13</v>
      </c>
      <c r="B179" s="487" t="s">
        <v>88</v>
      </c>
      <c r="C179" s="172">
        <f>'Office Minor'!C492</f>
        <v>1</v>
      </c>
      <c r="D179" s="172">
        <f>'Office Minor'!D492</f>
        <v>1</v>
      </c>
      <c r="E179" s="172">
        <f>'Office Minor'!E492</f>
        <v>0</v>
      </c>
      <c r="F179" s="172">
        <f>'Office Minor'!F492</f>
        <v>0</v>
      </c>
      <c r="G179" s="172">
        <f>'Office Minor'!G492</f>
        <v>26000</v>
      </c>
      <c r="H179" s="172">
        <f>'Office Minor'!H492</f>
        <v>0</v>
      </c>
    </row>
    <row r="180" spans="1:8" s="486" customFormat="1" ht="17.100000000000001" customHeight="1">
      <c r="A180" s="172">
        <v>14</v>
      </c>
      <c r="B180" s="487" t="s">
        <v>107</v>
      </c>
      <c r="C180" s="172">
        <f>'Office Minor'!C513</f>
        <v>1</v>
      </c>
      <c r="D180" s="172">
        <f>'Office Minor'!D513</f>
        <v>3</v>
      </c>
      <c r="E180" s="172">
        <f>'Office Minor'!E513</f>
        <v>0</v>
      </c>
      <c r="F180" s="172">
        <f>'Office Minor'!F513</f>
        <v>0</v>
      </c>
      <c r="G180" s="172">
        <f>'Office Minor'!G513</f>
        <v>146250</v>
      </c>
      <c r="H180" s="172">
        <f>'Office Minor'!H513</f>
        <v>1</v>
      </c>
    </row>
    <row r="181" spans="1:8" s="486" customFormat="1" ht="17.100000000000001" customHeight="1">
      <c r="A181" s="172">
        <v>15</v>
      </c>
      <c r="B181" s="487" t="s">
        <v>89</v>
      </c>
      <c r="C181" s="136">
        <f>'Office Minor'!C559</f>
        <v>9</v>
      </c>
      <c r="D181" s="136">
        <f>'Office Minor'!D559</f>
        <v>22.88</v>
      </c>
      <c r="E181" s="136">
        <f>'Office Minor'!E559</f>
        <v>17702.32</v>
      </c>
      <c r="F181" s="136">
        <f>'Office Minor'!F559</f>
        <v>44255800</v>
      </c>
      <c r="G181" s="136">
        <f>'Office Minor'!G559</f>
        <v>3806000</v>
      </c>
      <c r="H181" s="136">
        <f>'Office Minor'!H559</f>
        <v>99</v>
      </c>
    </row>
    <row r="182" spans="1:8" s="486" customFormat="1" ht="17.100000000000001" customHeight="1">
      <c r="A182" s="172">
        <v>16</v>
      </c>
      <c r="B182" s="229" t="s">
        <v>372</v>
      </c>
      <c r="C182" s="136">
        <f>'Office Minor'!C639</f>
        <v>26</v>
      </c>
      <c r="D182" s="136">
        <f>'Office Minor'!D639</f>
        <v>60.41</v>
      </c>
      <c r="E182" s="136">
        <f>'Office Minor'!E639</f>
        <v>96820</v>
      </c>
      <c r="F182" s="136">
        <f>'Office Minor'!F639</f>
        <v>116184000</v>
      </c>
      <c r="G182" s="136">
        <f>'Office Minor'!G639</f>
        <v>24878700</v>
      </c>
      <c r="H182" s="136">
        <f>'Office Minor'!H639</f>
        <v>210</v>
      </c>
    </row>
    <row r="183" spans="1:8" s="486" customFormat="1" ht="17.100000000000001" customHeight="1">
      <c r="A183" s="172">
        <v>17</v>
      </c>
      <c r="B183" s="487" t="s">
        <v>99</v>
      </c>
      <c r="C183" s="172">
        <f>'Office Minor'!C656</f>
        <v>3</v>
      </c>
      <c r="D183" s="172">
        <f>'Office Minor'!D656</f>
        <v>2.87</v>
      </c>
      <c r="E183" s="172">
        <f>'Office Minor'!E656</f>
        <v>0</v>
      </c>
      <c r="F183" s="172">
        <f>'Office Minor'!F656</f>
        <v>0</v>
      </c>
      <c r="G183" s="172">
        <f>'Office Minor'!G656</f>
        <v>19600</v>
      </c>
      <c r="H183" s="172">
        <f>'Office Minor'!H656</f>
        <v>0</v>
      </c>
    </row>
    <row r="184" spans="1:8" s="486" customFormat="1" ht="17.100000000000001" customHeight="1">
      <c r="A184" s="172">
        <v>18</v>
      </c>
      <c r="B184" s="487" t="s">
        <v>90</v>
      </c>
      <c r="C184" s="218">
        <f>'Office Minor'!C677</f>
        <v>61</v>
      </c>
      <c r="D184" s="218">
        <f>'Office Minor'!D677</f>
        <v>136.16</v>
      </c>
      <c r="E184" s="218">
        <f>'Office Minor'!E677</f>
        <v>796060</v>
      </c>
      <c r="F184" s="218">
        <f>'Office Minor'!F677</f>
        <v>724414600</v>
      </c>
      <c r="G184" s="218">
        <f>'Office Minor'!G677</f>
        <v>133946000</v>
      </c>
      <c r="H184" s="218">
        <f>'Office Minor'!H677</f>
        <v>745</v>
      </c>
    </row>
    <row r="185" spans="1:8" s="486" customFormat="1" ht="17.100000000000001" customHeight="1">
      <c r="A185" s="172">
        <v>19</v>
      </c>
      <c r="B185" s="487" t="s">
        <v>137</v>
      </c>
      <c r="C185" s="144">
        <f>'Office Minor'!C694</f>
        <v>92</v>
      </c>
      <c r="D185" s="144">
        <f>'Office Minor'!D694</f>
        <v>216.96</v>
      </c>
      <c r="E185" s="144">
        <f>'Office Minor'!E694</f>
        <v>379032</v>
      </c>
      <c r="F185" s="144">
        <f>'Office Minor'!F694</f>
        <v>379032000</v>
      </c>
      <c r="G185" s="144">
        <f>'Office Minor'!G694</f>
        <v>89504946</v>
      </c>
      <c r="H185" s="144">
        <f>'Office Minor'!H694</f>
        <v>800</v>
      </c>
    </row>
    <row r="186" spans="1:8" s="486" customFormat="1" ht="17.100000000000001" customHeight="1">
      <c r="A186" s="172">
        <v>20</v>
      </c>
      <c r="B186" s="487" t="s">
        <v>82</v>
      </c>
      <c r="C186" s="136">
        <f>'Office Minor'!C734</f>
        <v>3</v>
      </c>
      <c r="D186" s="136">
        <f>'Office Minor'!D734</f>
        <v>6.25</v>
      </c>
      <c r="E186" s="136">
        <f>'Office Minor'!E734</f>
        <v>9716</v>
      </c>
      <c r="F186" s="136">
        <f>'Office Minor'!F734</f>
        <v>17780280</v>
      </c>
      <c r="G186" s="136">
        <f>'Office Minor'!G734</f>
        <v>2089000</v>
      </c>
      <c r="H186" s="136">
        <f>'Office Minor'!H734</f>
        <v>18</v>
      </c>
    </row>
    <row r="187" spans="1:8" s="486" customFormat="1" ht="17.100000000000001" customHeight="1">
      <c r="A187" s="853" t="s">
        <v>49</v>
      </c>
      <c r="B187" s="854"/>
      <c r="C187" s="265">
        <f t="shared" ref="C187:H187" si="13">SUM(C167:C186)</f>
        <v>962</v>
      </c>
      <c r="D187" s="483">
        <f t="shared" si="13"/>
        <v>2327.0259999999998</v>
      </c>
      <c r="E187" s="484">
        <f t="shared" si="13"/>
        <v>3842846.3299999996</v>
      </c>
      <c r="F187" s="484">
        <f t="shared" si="13"/>
        <v>10617944511</v>
      </c>
      <c r="G187" s="484">
        <f t="shared" si="13"/>
        <v>814959657</v>
      </c>
      <c r="H187" s="484">
        <f t="shared" si="13"/>
        <v>7447</v>
      </c>
    </row>
    <row r="188" spans="1:8" s="486" customFormat="1" ht="17.100000000000001" customHeight="1">
      <c r="A188" s="502"/>
      <c r="B188" s="502"/>
      <c r="C188" s="502"/>
      <c r="D188" s="503"/>
      <c r="E188" s="504"/>
      <c r="F188" s="502"/>
      <c r="G188" s="504"/>
      <c r="H188" s="504"/>
    </row>
    <row r="189" spans="1:8" s="486" customFormat="1" ht="17.100000000000001" customHeight="1">
      <c r="A189" s="855" t="s">
        <v>30</v>
      </c>
      <c r="B189" s="855"/>
      <c r="C189" s="855"/>
      <c r="D189" s="855"/>
      <c r="E189" s="855"/>
      <c r="F189" s="855"/>
      <c r="G189" s="855"/>
      <c r="H189" s="855"/>
    </row>
    <row r="190" spans="1:8" s="486" customFormat="1" ht="17.100000000000001" customHeight="1">
      <c r="A190" s="839" t="s">
        <v>2</v>
      </c>
      <c r="B190" s="841" t="s">
        <v>76</v>
      </c>
      <c r="C190" s="731" t="s">
        <v>4</v>
      </c>
      <c r="D190" s="731" t="s">
        <v>5</v>
      </c>
      <c r="E190" s="731" t="s">
        <v>6</v>
      </c>
      <c r="F190" s="731" t="s">
        <v>7</v>
      </c>
      <c r="G190" s="731" t="s">
        <v>8</v>
      </c>
      <c r="H190" s="731" t="s">
        <v>9</v>
      </c>
    </row>
    <row r="191" spans="1:8" s="486" customFormat="1" ht="17.100000000000001" customHeight="1">
      <c r="A191" s="840"/>
      <c r="B191" s="842"/>
      <c r="C191" s="1" t="s">
        <v>10</v>
      </c>
      <c r="D191" s="1" t="s">
        <v>77</v>
      </c>
      <c r="E191" s="1" t="s">
        <v>78</v>
      </c>
      <c r="F191" s="52" t="s">
        <v>79</v>
      </c>
      <c r="G191" s="52" t="s">
        <v>79</v>
      </c>
      <c r="H191" s="1" t="s">
        <v>12</v>
      </c>
    </row>
    <row r="192" spans="1:8" s="486" customFormat="1" ht="17.100000000000001" customHeight="1">
      <c r="A192" s="172">
        <v>1</v>
      </c>
      <c r="B192" s="229" t="s">
        <v>149</v>
      </c>
      <c r="C192" s="172">
        <f>'Office Minor'!C103</f>
        <v>2</v>
      </c>
      <c r="D192" s="172">
        <f>'Office Minor'!D103</f>
        <v>340.68</v>
      </c>
      <c r="E192" s="172">
        <f>'Office Minor'!E103</f>
        <v>18900</v>
      </c>
      <c r="F192" s="172">
        <f>'Office Minor'!F103</f>
        <v>11340000</v>
      </c>
      <c r="G192" s="172">
        <f>'Office Minor'!G103</f>
        <v>2811654</v>
      </c>
      <c r="H192" s="172">
        <f>'Office Minor'!H103</f>
        <v>25</v>
      </c>
    </row>
    <row r="193" spans="1:8" s="486" customFormat="1" ht="17.100000000000001" customHeight="1">
      <c r="A193" s="172">
        <v>2</v>
      </c>
      <c r="B193" s="229" t="s">
        <v>95</v>
      </c>
      <c r="C193" s="144">
        <f>'Office Minor'!C182</f>
        <v>37</v>
      </c>
      <c r="D193" s="144">
        <f>'Office Minor'!D182</f>
        <v>5464.54</v>
      </c>
      <c r="E193" s="144">
        <f>'Office Minor'!E182</f>
        <v>1135570</v>
      </c>
      <c r="F193" s="144">
        <f>'Office Minor'!F182</f>
        <v>567785000</v>
      </c>
      <c r="G193" s="144">
        <f>'Office Minor'!G182</f>
        <v>178721236</v>
      </c>
      <c r="H193" s="144">
        <f>'Office Minor'!H182</f>
        <v>500</v>
      </c>
    </row>
    <row r="194" spans="1:8" s="486" customFormat="1" ht="17.100000000000001" customHeight="1">
      <c r="A194" s="172">
        <v>3</v>
      </c>
      <c r="B194" s="229" t="s">
        <v>116</v>
      </c>
      <c r="C194" s="172">
        <f>'Office Minor'!C304</f>
        <v>5</v>
      </c>
      <c r="D194" s="172">
        <f>'Office Minor'!D304</f>
        <v>2923.38</v>
      </c>
      <c r="E194" s="172">
        <f>'Office Minor'!E304</f>
        <v>0</v>
      </c>
      <c r="F194" s="172">
        <f>'Office Minor'!F304</f>
        <v>0</v>
      </c>
      <c r="G194" s="172">
        <f>'Office Minor'!G304</f>
        <v>8959224</v>
      </c>
      <c r="H194" s="172">
        <f>'Office Minor'!H304</f>
        <v>0</v>
      </c>
    </row>
    <row r="195" spans="1:8" s="486" customFormat="1" ht="17.100000000000001" customHeight="1">
      <c r="A195" s="172">
        <v>4</v>
      </c>
      <c r="B195" s="229" t="s">
        <v>152</v>
      </c>
      <c r="C195" s="144">
        <f>'Office Minor'!C315</f>
        <v>3</v>
      </c>
      <c r="D195" s="144">
        <f>'Office Minor'!D315</f>
        <v>922.46699999999998</v>
      </c>
      <c r="E195" s="144">
        <f>'Office Minor'!E315</f>
        <v>173780.49</v>
      </c>
      <c r="F195" s="144">
        <f>'Office Minor'!F315</f>
        <v>130335367.5</v>
      </c>
      <c r="G195" s="144">
        <f>'Office Minor'!G315</f>
        <v>39106000</v>
      </c>
      <c r="H195" s="144">
        <f>'Office Minor'!H315</f>
        <v>80</v>
      </c>
    </row>
    <row r="196" spans="1:8" s="486" customFormat="1" ht="17.100000000000001" customHeight="1">
      <c r="A196" s="172">
        <v>5</v>
      </c>
      <c r="B196" s="229" t="s">
        <v>96</v>
      </c>
      <c r="C196" s="144">
        <f>'Office Minor'!C355</f>
        <v>1</v>
      </c>
      <c r="D196" s="144">
        <f>'Office Minor'!D355</f>
        <v>178.5</v>
      </c>
      <c r="E196" s="144">
        <f>'Office Minor'!E355</f>
        <v>0</v>
      </c>
      <c r="F196" s="144">
        <f>'Office Minor'!F355</f>
        <v>0</v>
      </c>
      <c r="G196" s="144">
        <f>'Office Minor'!G355</f>
        <v>0</v>
      </c>
      <c r="H196" s="144">
        <f>'Office Minor'!H355</f>
        <v>0</v>
      </c>
    </row>
    <row r="197" spans="1:8" s="486" customFormat="1" ht="17.100000000000001" customHeight="1">
      <c r="A197" s="172">
        <v>6</v>
      </c>
      <c r="B197" s="229" t="s">
        <v>106</v>
      </c>
      <c r="C197" s="209">
        <f>'Office Minor'!C480</f>
        <v>2</v>
      </c>
      <c r="D197" s="209">
        <f>'Office Minor'!D480</f>
        <v>1993.12</v>
      </c>
      <c r="E197" s="209">
        <f>'Office Minor'!E480</f>
        <v>190675.71</v>
      </c>
      <c r="F197" s="209">
        <f>'Office Minor'!F480</f>
        <v>113452048</v>
      </c>
      <c r="G197" s="209">
        <f>'Office Minor'!G480</f>
        <v>20545000</v>
      </c>
      <c r="H197" s="209">
        <f>'Office Minor'!H480</f>
        <v>1750</v>
      </c>
    </row>
    <row r="198" spans="1:8" s="486" customFormat="1" ht="17.100000000000001" customHeight="1">
      <c r="A198" s="172">
        <v>7</v>
      </c>
      <c r="B198" s="229" t="s">
        <v>175</v>
      </c>
      <c r="C198" s="218">
        <f>'Office Minor'!C709</f>
        <v>13</v>
      </c>
      <c r="D198" s="218">
        <f>'Office Minor'!D709</f>
        <v>959.75</v>
      </c>
      <c r="E198" s="218">
        <f>'Office Minor'!E709</f>
        <v>297908.21999999997</v>
      </c>
      <c r="F198" s="218">
        <f>'Office Minor'!F709</f>
        <v>156401816</v>
      </c>
      <c r="G198" s="218">
        <f>'Office Minor'!G709</f>
        <v>62519000</v>
      </c>
      <c r="H198" s="218">
        <f>'Office Minor'!H709</f>
        <v>130</v>
      </c>
    </row>
    <row r="199" spans="1:8" s="486" customFormat="1" ht="17.100000000000001" customHeight="1">
      <c r="A199" s="853" t="s">
        <v>49</v>
      </c>
      <c r="B199" s="854"/>
      <c r="C199" s="266">
        <f t="shared" ref="C199:H199" si="14">SUM(C192:C198)</f>
        <v>63</v>
      </c>
      <c r="D199" s="267">
        <f t="shared" si="14"/>
        <v>12782.437000000002</v>
      </c>
      <c r="E199" s="268">
        <f t="shared" si="14"/>
        <v>1816834.42</v>
      </c>
      <c r="F199" s="268">
        <f t="shared" si="14"/>
        <v>979314231.5</v>
      </c>
      <c r="G199" s="268">
        <f t="shared" si="14"/>
        <v>312662114</v>
      </c>
      <c r="H199" s="268">
        <f t="shared" si="14"/>
        <v>2485</v>
      </c>
    </row>
    <row r="200" spans="1:8" s="486" customFormat="1" ht="17.100000000000001" customHeight="1">
      <c r="A200" s="505"/>
      <c r="B200" s="505"/>
      <c r="C200" s="505"/>
      <c r="D200" s="506"/>
      <c r="E200" s="433"/>
      <c r="F200" s="505"/>
      <c r="G200" s="433"/>
      <c r="H200" s="433"/>
    </row>
    <row r="201" spans="1:8" s="486" customFormat="1" ht="17.100000000000001" customHeight="1">
      <c r="A201" s="877" t="s">
        <v>393</v>
      </c>
      <c r="B201" s="877"/>
      <c r="C201" s="877"/>
      <c r="D201" s="877"/>
      <c r="E201" s="877"/>
      <c r="F201" s="877"/>
      <c r="G201" s="877"/>
      <c r="H201" s="877"/>
    </row>
    <row r="202" spans="1:8" s="486" customFormat="1" ht="17.100000000000001" customHeight="1">
      <c r="A202" s="839" t="s">
        <v>2</v>
      </c>
      <c r="B202" s="841" t="s">
        <v>76</v>
      </c>
      <c r="C202" s="731" t="s">
        <v>4</v>
      </c>
      <c r="D202" s="731" t="s">
        <v>5</v>
      </c>
      <c r="E202" s="731" t="s">
        <v>6</v>
      </c>
      <c r="F202" s="731" t="s">
        <v>7</v>
      </c>
      <c r="G202" s="731" t="s">
        <v>8</v>
      </c>
      <c r="H202" s="731" t="s">
        <v>9</v>
      </c>
    </row>
    <row r="203" spans="1:8" s="486" customFormat="1" ht="17.100000000000001" customHeight="1">
      <c r="A203" s="840"/>
      <c r="B203" s="879"/>
      <c r="C203" s="248" t="s">
        <v>10</v>
      </c>
      <c r="D203" s="248" t="s">
        <v>77</v>
      </c>
      <c r="E203" s="248" t="s">
        <v>78</v>
      </c>
      <c r="F203" s="56" t="s">
        <v>79</v>
      </c>
      <c r="G203" s="56" t="s">
        <v>79</v>
      </c>
      <c r="H203" s="248" t="s">
        <v>12</v>
      </c>
    </row>
    <row r="204" spans="1:8" s="486" customFormat="1" ht="17.100000000000001" customHeight="1">
      <c r="A204" s="666">
        <v>1</v>
      </c>
      <c r="B204" s="665" t="s">
        <v>104</v>
      </c>
      <c r="C204" s="667">
        <f>'Office Minor'!C291</f>
        <v>0</v>
      </c>
      <c r="D204" s="664">
        <f>'Office Minor'!D291</f>
        <v>0</v>
      </c>
      <c r="E204" s="664">
        <f>'Office Minor'!E291</f>
        <v>0</v>
      </c>
      <c r="F204" s="664">
        <f>'Office Minor'!F291</f>
        <v>0</v>
      </c>
      <c r="G204" s="664">
        <f>'Office Minor'!G291</f>
        <v>0</v>
      </c>
      <c r="H204" s="664">
        <f>'Office Minor'!H291</f>
        <v>0</v>
      </c>
    </row>
    <row r="205" spans="1:8" s="486" customFormat="1" ht="17.100000000000001" customHeight="1">
      <c r="A205" s="172">
        <v>2</v>
      </c>
      <c r="B205" s="227" t="s">
        <v>394</v>
      </c>
      <c r="C205" s="249">
        <f>'Office Minor'!C482</f>
        <v>2</v>
      </c>
      <c r="D205" s="249">
        <f>'Office Minor'!D482</f>
        <v>8</v>
      </c>
      <c r="E205" s="249">
        <f>'Office Minor'!E482</f>
        <v>1325</v>
      </c>
      <c r="F205" s="249">
        <f>'Office Minor'!F482</f>
        <v>357750</v>
      </c>
      <c r="G205" s="249">
        <f>'Office Minor'!G482</f>
        <v>70000</v>
      </c>
      <c r="H205" s="249">
        <f>'Office Minor'!H482</f>
        <v>30</v>
      </c>
    </row>
    <row r="206" spans="1:8" s="486" customFormat="1" ht="17.100000000000001" customHeight="1">
      <c r="A206" s="853" t="s">
        <v>49</v>
      </c>
      <c r="B206" s="854"/>
      <c r="C206" s="266">
        <f>SUM(C204:C205)</f>
        <v>2</v>
      </c>
      <c r="D206" s="266">
        <f t="shared" ref="D206:H206" si="15">SUM(D204:D205)</f>
        <v>8</v>
      </c>
      <c r="E206" s="266">
        <f t="shared" si="15"/>
        <v>1325</v>
      </c>
      <c r="F206" s="266">
        <f t="shared" si="15"/>
        <v>357750</v>
      </c>
      <c r="G206" s="266">
        <f t="shared" si="15"/>
        <v>70000</v>
      </c>
      <c r="H206" s="266">
        <f t="shared" si="15"/>
        <v>30</v>
      </c>
    </row>
    <row r="207" spans="1:8" s="486" customFormat="1" ht="17.100000000000001" customHeight="1">
      <c r="A207" s="505"/>
      <c r="B207" s="505"/>
      <c r="C207" s="505"/>
      <c r="D207" s="506"/>
      <c r="E207" s="433"/>
      <c r="F207" s="505"/>
      <c r="G207" s="433"/>
      <c r="H207" s="433"/>
    </row>
    <row r="208" spans="1:8" s="486" customFormat="1" ht="17.100000000000001" customHeight="1">
      <c r="A208" s="866" t="s">
        <v>58</v>
      </c>
      <c r="B208" s="866"/>
      <c r="C208" s="866"/>
      <c r="D208" s="866"/>
      <c r="E208" s="866"/>
      <c r="F208" s="866"/>
      <c r="G208" s="866"/>
      <c r="H208" s="866"/>
    </row>
    <row r="209" spans="1:8" s="486" customFormat="1" ht="17.100000000000001" customHeight="1">
      <c r="A209" s="839" t="s">
        <v>2</v>
      </c>
      <c r="B209" s="841" t="s">
        <v>76</v>
      </c>
      <c r="C209" s="731" t="s">
        <v>4</v>
      </c>
      <c r="D209" s="731" t="s">
        <v>5</v>
      </c>
      <c r="E209" s="731" t="s">
        <v>6</v>
      </c>
      <c r="F209" s="731" t="s">
        <v>7</v>
      </c>
      <c r="G209" s="731" t="s">
        <v>8</v>
      </c>
      <c r="H209" s="731" t="s">
        <v>9</v>
      </c>
    </row>
    <row r="210" spans="1:8" s="486" customFormat="1" ht="17.100000000000001" customHeight="1">
      <c r="A210" s="840"/>
      <c r="B210" s="842"/>
      <c r="C210" s="1" t="s">
        <v>10</v>
      </c>
      <c r="D210" s="1" t="s">
        <v>51</v>
      </c>
      <c r="E210" s="1" t="s">
        <v>78</v>
      </c>
      <c r="F210" s="52" t="s">
        <v>79</v>
      </c>
      <c r="G210" s="52" t="s">
        <v>79</v>
      </c>
      <c r="H210" s="1" t="s">
        <v>12</v>
      </c>
    </row>
    <row r="211" spans="1:8" s="486" customFormat="1" ht="17.100000000000001" customHeight="1">
      <c r="A211" s="172">
        <v>1</v>
      </c>
      <c r="B211" s="487" t="s">
        <v>136</v>
      </c>
      <c r="C211" s="217">
        <f>'Office Minor'!C12</f>
        <v>1</v>
      </c>
      <c r="D211" s="217">
        <f>'Office Minor'!D12</f>
        <v>376.50880000000001</v>
      </c>
      <c r="E211" s="217">
        <f>'Office Minor'!E12</f>
        <v>264000</v>
      </c>
      <c r="F211" s="217">
        <f>'Office Minor'!F12</f>
        <v>26400000</v>
      </c>
      <c r="G211" s="217">
        <f>'Office Minor'!G12</f>
        <v>7948000</v>
      </c>
      <c r="H211" s="217">
        <f>'Office Minor'!H12</f>
        <v>50</v>
      </c>
    </row>
    <row r="212" spans="1:8" s="486" customFormat="1" ht="17.100000000000001" customHeight="1">
      <c r="A212" s="172">
        <v>2</v>
      </c>
      <c r="B212" s="487" t="s">
        <v>91</v>
      </c>
      <c r="C212" s="172">
        <f>'Office Minor'!C26</f>
        <v>0</v>
      </c>
      <c r="D212" s="172">
        <f>'Office Minor'!D26</f>
        <v>0</v>
      </c>
      <c r="E212" s="172">
        <f>'Office Minor'!E26</f>
        <v>0</v>
      </c>
      <c r="F212" s="172">
        <f>'Office Minor'!F26</f>
        <v>0</v>
      </c>
      <c r="G212" s="172">
        <f>'Office Minor'!G26</f>
        <v>3318800</v>
      </c>
      <c r="H212" s="172">
        <f>'Office Minor'!H26</f>
        <v>0</v>
      </c>
    </row>
    <row r="213" spans="1:8" s="486" customFormat="1" ht="17.100000000000001" customHeight="1">
      <c r="A213" s="172">
        <v>3</v>
      </c>
      <c r="B213" s="487" t="s">
        <v>85</v>
      </c>
      <c r="C213" s="136">
        <f>'Office Minor'!C44</f>
        <v>0</v>
      </c>
      <c r="D213" s="136">
        <f>'Office Minor'!D44</f>
        <v>1096.56</v>
      </c>
      <c r="E213" s="136">
        <f>'Office Minor'!E44</f>
        <v>115656</v>
      </c>
      <c r="F213" s="136">
        <f>'Office Minor'!F44</f>
        <v>40479600</v>
      </c>
      <c r="G213" s="136">
        <f>'Office Minor'!G44</f>
        <v>7500000</v>
      </c>
      <c r="H213" s="136">
        <f>'Office Minor'!H44</f>
        <v>445</v>
      </c>
    </row>
    <row r="214" spans="1:8" s="486" customFormat="1" ht="17.100000000000001" customHeight="1">
      <c r="A214" s="172">
        <v>4</v>
      </c>
      <c r="B214" s="501" t="s">
        <v>190</v>
      </c>
      <c r="C214" s="136">
        <f>'Office Minor'!C115</f>
        <v>1</v>
      </c>
      <c r="D214" s="136">
        <f>'Office Minor'!D115</f>
        <v>1677</v>
      </c>
      <c r="E214" s="136">
        <f>'Office Minor'!E115</f>
        <v>5768000</v>
      </c>
      <c r="F214" s="136">
        <f>'Office Minor'!F115</f>
        <v>69216000</v>
      </c>
      <c r="G214" s="136">
        <f>'Office Minor'!G115</f>
        <v>19800000</v>
      </c>
      <c r="H214" s="136">
        <f>'Office Minor'!H115</f>
        <v>30</v>
      </c>
    </row>
    <row r="215" spans="1:8" s="486" customFormat="1" ht="17.100000000000001" customHeight="1">
      <c r="A215" s="172">
        <v>5</v>
      </c>
      <c r="B215" s="487" t="s">
        <v>138</v>
      </c>
      <c r="C215" s="218">
        <f>'Office Minor'!C86</f>
        <v>1</v>
      </c>
      <c r="D215" s="218">
        <f>'Office Minor'!D86</f>
        <v>159.27000000000001</v>
      </c>
      <c r="E215" s="218">
        <f>'Office Minor'!E86</f>
        <v>99000</v>
      </c>
      <c r="F215" s="218">
        <f>'Office Minor'!F86</f>
        <v>39600000</v>
      </c>
      <c r="G215" s="218">
        <f>'Office Minor'!G86</f>
        <v>2970000</v>
      </c>
      <c r="H215" s="218">
        <f>'Office Minor'!H86</f>
        <v>100</v>
      </c>
    </row>
    <row r="216" spans="1:8" s="486" customFormat="1" ht="17.100000000000001" customHeight="1">
      <c r="A216" s="172">
        <v>6</v>
      </c>
      <c r="B216" s="487" t="s">
        <v>148</v>
      </c>
      <c r="C216" s="507">
        <f>'Office Minor'!C72</f>
        <v>0</v>
      </c>
      <c r="D216" s="507">
        <f>'Office Minor'!D72</f>
        <v>0</v>
      </c>
      <c r="E216" s="507">
        <f>'Office Minor'!E72</f>
        <v>0</v>
      </c>
      <c r="F216" s="507">
        <f>'Office Minor'!F72</f>
        <v>0</v>
      </c>
      <c r="G216" s="507">
        <f>'Office Minor'!G72</f>
        <v>0</v>
      </c>
      <c r="H216" s="507">
        <f>'Office Minor'!H72</f>
        <v>0</v>
      </c>
    </row>
    <row r="217" spans="1:8" s="486" customFormat="1" ht="17.100000000000001" customHeight="1">
      <c r="A217" s="172">
        <v>7</v>
      </c>
      <c r="B217" s="487" t="s">
        <v>143</v>
      </c>
      <c r="C217" s="136">
        <f>'Office Minor'!C58</f>
        <v>0</v>
      </c>
      <c r="D217" s="136">
        <f>'Office Minor'!D58</f>
        <v>0</v>
      </c>
      <c r="E217" s="136">
        <f>'Office Minor'!E58</f>
        <v>49536</v>
      </c>
      <c r="F217" s="136">
        <f>'Office Minor'!F58</f>
        <v>8668800</v>
      </c>
      <c r="G217" s="136">
        <f>'Office Minor'!G58</f>
        <v>1405710</v>
      </c>
      <c r="H217" s="136">
        <f>'Office Minor'!H58</f>
        <v>2670</v>
      </c>
    </row>
    <row r="218" spans="1:8" s="486" customFormat="1" ht="17.100000000000001" customHeight="1">
      <c r="A218" s="172">
        <v>8</v>
      </c>
      <c r="B218" s="487" t="s">
        <v>149</v>
      </c>
      <c r="C218" s="249">
        <f>'Office Minor'!C101</f>
        <v>4</v>
      </c>
      <c r="D218" s="249">
        <f>'Office Minor'!D101</f>
        <v>8287.8009000000002</v>
      </c>
      <c r="E218" s="249">
        <f>'Office Minor'!E101</f>
        <v>1996813</v>
      </c>
      <c r="F218" s="249">
        <f>'Office Minor'!F101</f>
        <v>698884550</v>
      </c>
      <c r="G218" s="249">
        <f>'Office Minor'!G101</f>
        <v>305211306</v>
      </c>
      <c r="H218" s="249">
        <f>'Office Minor'!H101</f>
        <v>250</v>
      </c>
    </row>
    <row r="219" spans="1:8" s="486" customFormat="1" ht="17.100000000000001" customHeight="1">
      <c r="A219" s="172">
        <v>9</v>
      </c>
      <c r="B219" s="487" t="s">
        <v>139</v>
      </c>
      <c r="C219" s="62">
        <f>'Office Minor'!C131</f>
        <v>1</v>
      </c>
      <c r="D219" s="62">
        <f>'Office Minor'!D131</f>
        <v>1675.85</v>
      </c>
      <c r="E219" s="62">
        <f>'Office Minor'!E131</f>
        <v>502948</v>
      </c>
      <c r="F219" s="62">
        <f>'Office Minor'!F131</f>
        <v>100589600</v>
      </c>
      <c r="G219" s="62">
        <f>'Office Minor'!G131</f>
        <v>26038000</v>
      </c>
      <c r="H219" s="62">
        <f>'Office Minor'!H131</f>
        <v>700</v>
      </c>
    </row>
    <row r="220" spans="1:8" s="486" customFormat="1" ht="17.100000000000001" customHeight="1">
      <c r="A220" s="172">
        <v>10</v>
      </c>
      <c r="B220" s="487" t="s">
        <v>80</v>
      </c>
      <c r="C220" s="136">
        <f>'Office Minor'!C159</f>
        <v>5</v>
      </c>
      <c r="D220" s="136">
        <f>'Office Minor'!D159</f>
        <v>5976.52</v>
      </c>
      <c r="E220" s="136">
        <f>'Office Minor'!E159</f>
        <v>4579383</v>
      </c>
      <c r="F220" s="136">
        <f>'Office Minor'!F159</f>
        <v>1602784050</v>
      </c>
      <c r="G220" s="136">
        <f>'Office Minor'!G159</f>
        <v>263611737</v>
      </c>
      <c r="H220" s="136">
        <f>'Office Minor'!H159</f>
        <v>2300</v>
      </c>
    </row>
    <row r="221" spans="1:8" s="486" customFormat="1" ht="17.100000000000001" customHeight="1">
      <c r="A221" s="172">
        <v>11</v>
      </c>
      <c r="B221" s="487" t="s">
        <v>95</v>
      </c>
      <c r="C221" s="62">
        <f>'Office Minor'!C176</f>
        <v>64</v>
      </c>
      <c r="D221" s="62">
        <f>'Office Minor'!D176</f>
        <v>197.15</v>
      </c>
      <c r="E221" s="62">
        <f>'Office Minor'!E176</f>
        <v>7313719</v>
      </c>
      <c r="F221" s="62">
        <f>'Office Minor'!F176</f>
        <v>731371900</v>
      </c>
      <c r="G221" s="62">
        <f>'Office Minor'!G176</f>
        <v>303031898</v>
      </c>
      <c r="H221" s="62">
        <f>'Office Minor'!H176</f>
        <v>800</v>
      </c>
    </row>
    <row r="222" spans="1:8" s="486" customFormat="1" ht="17.100000000000001" customHeight="1">
      <c r="A222" s="172">
        <v>12</v>
      </c>
      <c r="B222" s="487" t="s">
        <v>140</v>
      </c>
      <c r="C222" s="218">
        <f>'Office Minor'!C204</f>
        <v>1</v>
      </c>
      <c r="D222" s="218">
        <f>'Office Minor'!D204</f>
        <v>28.28</v>
      </c>
      <c r="E222" s="218">
        <f>'Office Minor'!E204</f>
        <v>30427</v>
      </c>
      <c r="F222" s="218">
        <f>'Office Minor'!F204</f>
        <v>3042700</v>
      </c>
      <c r="G222" s="218">
        <f>'Office Minor'!G204</f>
        <v>2785950</v>
      </c>
      <c r="H222" s="218">
        <f>'Office Minor'!H204</f>
        <v>200</v>
      </c>
    </row>
    <row r="223" spans="1:8" s="486" customFormat="1" ht="17.100000000000001" customHeight="1">
      <c r="A223" s="172">
        <v>13</v>
      </c>
      <c r="B223" s="487" t="s">
        <v>103</v>
      </c>
      <c r="C223" s="144">
        <f>'Office Minor'!C228</f>
        <v>0</v>
      </c>
      <c r="D223" s="144">
        <f>'Office Minor'!D228</f>
        <v>0</v>
      </c>
      <c r="E223" s="144">
        <f>'Office Minor'!E228</f>
        <v>114830</v>
      </c>
      <c r="F223" s="144">
        <f>'Office Minor'!F228</f>
        <v>22966000</v>
      </c>
      <c r="G223" s="144">
        <f>'Office Minor'!G228</f>
        <v>14513819</v>
      </c>
      <c r="H223" s="144">
        <f>'Office Minor'!H228</f>
        <v>0</v>
      </c>
    </row>
    <row r="224" spans="1:8" s="486" customFormat="1" ht="17.100000000000001" customHeight="1">
      <c r="A224" s="172">
        <v>14</v>
      </c>
      <c r="B224" s="487" t="s">
        <v>109</v>
      </c>
      <c r="C224" s="136">
        <f>'Office Minor'!C253</f>
        <v>0</v>
      </c>
      <c r="D224" s="136">
        <f>'Office Minor'!D253</f>
        <v>0</v>
      </c>
      <c r="E224" s="136">
        <f>'Office Minor'!E253</f>
        <v>0</v>
      </c>
      <c r="F224" s="136">
        <f>'Office Minor'!F253</f>
        <v>0</v>
      </c>
      <c r="G224" s="136">
        <f>'Office Minor'!G253</f>
        <v>0</v>
      </c>
      <c r="H224" s="136">
        <f>'Office Minor'!H253</f>
        <v>0</v>
      </c>
    </row>
    <row r="225" spans="1:8" s="486" customFormat="1" ht="17.100000000000001" customHeight="1">
      <c r="A225" s="172">
        <v>15</v>
      </c>
      <c r="B225" s="487" t="s">
        <v>132</v>
      </c>
      <c r="C225" s="144">
        <f>'Office Minor'!C267</f>
        <v>0</v>
      </c>
      <c r="D225" s="144">
        <f>'Office Minor'!D267</f>
        <v>0</v>
      </c>
      <c r="E225" s="144">
        <f>'Office Minor'!E267</f>
        <v>0</v>
      </c>
      <c r="F225" s="144">
        <f>'Office Minor'!F267</f>
        <v>0</v>
      </c>
      <c r="G225" s="144">
        <f>'Office Minor'!G267</f>
        <v>1718149</v>
      </c>
      <c r="H225" s="144">
        <f>'Office Minor'!H267</f>
        <v>0</v>
      </c>
    </row>
    <row r="226" spans="1:8" s="486" customFormat="1" ht="17.100000000000001" customHeight="1">
      <c r="A226" s="172">
        <v>16</v>
      </c>
      <c r="B226" s="487" t="s">
        <v>151</v>
      </c>
      <c r="C226" s="136">
        <f>'Office Minor'!C278</f>
        <v>0</v>
      </c>
      <c r="D226" s="136">
        <f>'Office Minor'!D278</f>
        <v>0</v>
      </c>
      <c r="E226" s="136">
        <f>'Office Minor'!E278</f>
        <v>0</v>
      </c>
      <c r="F226" s="136">
        <f>'Office Minor'!F278</f>
        <v>0</v>
      </c>
      <c r="G226" s="136">
        <f>'Office Minor'!G278</f>
        <v>0</v>
      </c>
      <c r="H226" s="136">
        <f>'Office Minor'!H278</f>
        <v>0</v>
      </c>
    </row>
    <row r="227" spans="1:8" s="486" customFormat="1" ht="17.100000000000001" customHeight="1">
      <c r="A227" s="172">
        <v>17</v>
      </c>
      <c r="B227" s="487" t="s">
        <v>379</v>
      </c>
      <c r="C227" s="62">
        <f>'Office Minor'!C292</f>
        <v>1</v>
      </c>
      <c r="D227" s="62">
        <f>'Office Minor'!D292</f>
        <v>1.827</v>
      </c>
      <c r="E227" s="62">
        <f>'Office Minor'!E292</f>
        <v>943187</v>
      </c>
      <c r="F227" s="62">
        <f>'Office Minor'!F292</f>
        <v>94318700</v>
      </c>
      <c r="G227" s="62">
        <f>'Office Minor'!G292</f>
        <v>69226000</v>
      </c>
      <c r="H227" s="62">
        <f>'Office Minor'!H292</f>
        <v>300</v>
      </c>
    </row>
    <row r="228" spans="1:8" s="486" customFormat="1" ht="17.100000000000001" customHeight="1">
      <c r="A228" s="172">
        <v>18</v>
      </c>
      <c r="B228" s="487" t="s">
        <v>152</v>
      </c>
      <c r="C228" s="62">
        <f>'Office Minor'!C321</f>
        <v>2</v>
      </c>
      <c r="D228" s="62">
        <f>'Office Minor'!D321</f>
        <v>72</v>
      </c>
      <c r="E228" s="62">
        <f>'Office Minor'!E321</f>
        <v>90213</v>
      </c>
      <c r="F228" s="62">
        <f>'Office Minor'!F321</f>
        <v>13531950</v>
      </c>
      <c r="G228" s="62">
        <f>'Office Minor'!G321</f>
        <v>2022000</v>
      </c>
      <c r="H228" s="62">
        <f>'Office Minor'!H321</f>
        <v>60</v>
      </c>
    </row>
    <row r="229" spans="1:8" s="486" customFormat="1" ht="17.100000000000001" customHeight="1">
      <c r="A229" s="172">
        <v>19</v>
      </c>
      <c r="B229" s="487" t="s">
        <v>86</v>
      </c>
      <c r="C229" s="136">
        <f>'Office Minor'!C337</f>
        <v>0</v>
      </c>
      <c r="D229" s="136">
        <f>'Office Minor'!D337</f>
        <v>0</v>
      </c>
      <c r="E229" s="136">
        <f>'Office Minor'!E337</f>
        <v>188995</v>
      </c>
      <c r="F229" s="136">
        <f>'Office Minor'!F337</f>
        <v>22679400</v>
      </c>
      <c r="G229" s="136">
        <f>'Office Minor'!G337</f>
        <v>26066000</v>
      </c>
      <c r="H229" s="136">
        <f>'Office Minor'!H337</f>
        <v>700</v>
      </c>
    </row>
    <row r="230" spans="1:8" s="486" customFormat="1" ht="17.100000000000001" customHeight="1">
      <c r="A230" s="172">
        <v>20</v>
      </c>
      <c r="B230" s="487" t="s">
        <v>96</v>
      </c>
      <c r="C230" s="62">
        <f>'Office Minor'!C353</f>
        <v>7</v>
      </c>
      <c r="D230" s="62">
        <f>'Office Minor'!D353</f>
        <v>42637.97</v>
      </c>
      <c r="E230" s="62">
        <f>'Office Minor'!E353</f>
        <v>6118933</v>
      </c>
      <c r="F230" s="62">
        <f>'Office Minor'!F353</f>
        <v>1529733250</v>
      </c>
      <c r="G230" s="62">
        <f>'Office Minor'!G353</f>
        <v>105105055</v>
      </c>
      <c r="H230" s="62">
        <f>'Office Minor'!H353</f>
        <v>600</v>
      </c>
    </row>
    <row r="231" spans="1:8" s="486" customFormat="1" ht="17.100000000000001" customHeight="1">
      <c r="A231" s="172">
        <v>21</v>
      </c>
      <c r="B231" s="487" t="s">
        <v>127</v>
      </c>
      <c r="C231" s="262">
        <f>'Office Minor'!C370</f>
        <v>2</v>
      </c>
      <c r="D231" s="262">
        <f>'Office Minor'!D370</f>
        <v>2874.9</v>
      </c>
      <c r="E231" s="262">
        <f>'Office Minor'!E370</f>
        <v>690369</v>
      </c>
      <c r="F231" s="262">
        <f>'Office Minor'!F370</f>
        <v>172592250</v>
      </c>
      <c r="G231" s="262">
        <f>'Office Minor'!G370</f>
        <v>20116000</v>
      </c>
      <c r="H231" s="262">
        <f>'Office Minor'!H370</f>
        <v>504</v>
      </c>
    </row>
    <row r="232" spans="1:8" s="486" customFormat="1" ht="17.100000000000001" customHeight="1">
      <c r="A232" s="172">
        <v>22</v>
      </c>
      <c r="B232" s="487" t="s">
        <v>133</v>
      </c>
      <c r="C232" s="144">
        <f>'Office Minor'!C385</f>
        <v>0</v>
      </c>
      <c r="D232" s="144">
        <f>'Office Minor'!D385</f>
        <v>0</v>
      </c>
      <c r="E232" s="144">
        <f>'Office Minor'!E385</f>
        <v>6979034</v>
      </c>
      <c r="F232" s="144">
        <f>'Office Minor'!F385</f>
        <v>837484080</v>
      </c>
      <c r="G232" s="144">
        <f>'Office Minor'!G385</f>
        <v>209371000</v>
      </c>
      <c r="H232" s="144">
        <f>'Office Minor'!H385</f>
        <v>1440</v>
      </c>
    </row>
    <row r="233" spans="1:8" s="486" customFormat="1" ht="17.100000000000001" customHeight="1">
      <c r="A233" s="172">
        <v>23</v>
      </c>
      <c r="B233" s="487" t="s">
        <v>117</v>
      </c>
      <c r="C233" s="62">
        <f>'Office Minor'!C405</f>
        <v>4</v>
      </c>
      <c r="D233" s="62">
        <f>'Office Minor'!D405</f>
        <v>7297.96</v>
      </c>
      <c r="E233" s="62">
        <f>'Office Minor'!E405</f>
        <v>1516223</v>
      </c>
      <c r="F233" s="62">
        <f>'Office Minor'!F405</f>
        <v>90973380</v>
      </c>
      <c r="G233" s="62">
        <f>'Office Minor'!G405</f>
        <v>122766000</v>
      </c>
      <c r="H233" s="62">
        <f>'Office Minor'!H405</f>
        <v>0</v>
      </c>
    </row>
    <row r="234" spans="1:8" s="486" customFormat="1" ht="17.100000000000001" customHeight="1">
      <c r="A234" s="172">
        <v>24</v>
      </c>
      <c r="B234" s="487" t="s">
        <v>134</v>
      </c>
      <c r="C234" s="62">
        <f>'Office Minor'!C418</f>
        <v>0</v>
      </c>
      <c r="D234" s="62">
        <f>'Office Minor'!D418</f>
        <v>0</v>
      </c>
      <c r="E234" s="62">
        <f>'Office Minor'!E418</f>
        <v>0</v>
      </c>
      <c r="F234" s="62">
        <f>'Office Minor'!F418</f>
        <v>0</v>
      </c>
      <c r="G234" s="62">
        <f>'Office Minor'!G418</f>
        <v>7831000</v>
      </c>
      <c r="H234" s="62">
        <f>'Office Minor'!H418</f>
        <v>0</v>
      </c>
    </row>
    <row r="235" spans="1:8" s="486" customFormat="1" ht="17.100000000000001" customHeight="1">
      <c r="A235" s="172">
        <v>25</v>
      </c>
      <c r="B235" s="487" t="s">
        <v>118</v>
      </c>
      <c r="C235" s="62">
        <f>'Office Minor'!C435</f>
        <v>0</v>
      </c>
      <c r="D235" s="62">
        <f>'Office Minor'!D435</f>
        <v>0</v>
      </c>
      <c r="E235" s="62">
        <f>'Office Minor'!E435</f>
        <v>1840443</v>
      </c>
      <c r="F235" s="62">
        <f>'Office Minor'!F435</f>
        <v>772986060</v>
      </c>
      <c r="G235" s="62">
        <f>'Office Minor'!G435</f>
        <v>963000</v>
      </c>
      <c r="H235" s="62">
        <f>'Office Minor'!H435</f>
        <v>90</v>
      </c>
    </row>
    <row r="236" spans="1:8" s="486" customFormat="1" ht="17.100000000000001" customHeight="1">
      <c r="A236" s="172">
        <v>26</v>
      </c>
      <c r="B236" s="487" t="s">
        <v>87</v>
      </c>
      <c r="C236" s="62">
        <f>'Office Minor'!C450</f>
        <v>0</v>
      </c>
      <c r="D236" s="62">
        <f>'Office Minor'!D450</f>
        <v>0</v>
      </c>
      <c r="E236" s="62">
        <f>'Office Minor'!E450</f>
        <v>0</v>
      </c>
      <c r="F236" s="62">
        <f>'Office Minor'!F450</f>
        <v>0</v>
      </c>
      <c r="G236" s="62">
        <f>'Office Minor'!G450</f>
        <v>0</v>
      </c>
      <c r="H236" s="62">
        <f>'Office Minor'!H450</f>
        <v>0</v>
      </c>
    </row>
    <row r="237" spans="1:8" s="486" customFormat="1" ht="17.100000000000001" customHeight="1">
      <c r="A237" s="172">
        <v>27</v>
      </c>
      <c r="B237" s="487" t="s">
        <v>394</v>
      </c>
      <c r="C237" s="136">
        <f>'Office Minor'!C481</f>
        <v>0</v>
      </c>
      <c r="D237" s="136">
        <f>'Office Minor'!D481</f>
        <v>2.1577000000000002</v>
      </c>
      <c r="E237" s="136">
        <f>'Office Minor'!E481</f>
        <v>2515</v>
      </c>
      <c r="F237" s="136">
        <f>'Office Minor'!F481</f>
        <v>326950</v>
      </c>
      <c r="G237" s="136">
        <f>'Office Minor'!G481</f>
        <v>81000</v>
      </c>
      <c r="H237" s="136">
        <f>'Office Minor'!H481</f>
        <v>595</v>
      </c>
    </row>
    <row r="238" spans="1:8" s="486" customFormat="1" ht="17.100000000000001" customHeight="1">
      <c r="A238" s="172">
        <v>28</v>
      </c>
      <c r="B238" s="487" t="s">
        <v>88</v>
      </c>
      <c r="C238" s="172">
        <f>'Office Minor'!C495</f>
        <v>0</v>
      </c>
      <c r="D238" s="172">
        <f>'Office Minor'!D495</f>
        <v>0</v>
      </c>
      <c r="E238" s="172">
        <f>'Office Minor'!E495</f>
        <v>609758</v>
      </c>
      <c r="F238" s="172">
        <f>'Office Minor'!F495</f>
        <v>18292740</v>
      </c>
      <c r="G238" s="172">
        <f>'Office Minor'!G495</f>
        <v>35712000</v>
      </c>
      <c r="H238" s="172">
        <f>'Office Minor'!H495</f>
        <v>1600</v>
      </c>
    </row>
    <row r="239" spans="1:8" s="486" customFormat="1" ht="17.100000000000001" customHeight="1">
      <c r="A239" s="172">
        <v>29</v>
      </c>
      <c r="B239" s="487" t="s">
        <v>107</v>
      </c>
      <c r="C239" s="62">
        <f>'Office Minor'!C515</f>
        <v>0</v>
      </c>
      <c r="D239" s="62">
        <f>'Office Minor'!D515</f>
        <v>0</v>
      </c>
      <c r="E239" s="62">
        <f>'Office Minor'!E515</f>
        <v>25680</v>
      </c>
      <c r="F239" s="62">
        <f>'Office Minor'!F515</f>
        <v>770400</v>
      </c>
      <c r="G239" s="62">
        <f>'Office Minor'!G515</f>
        <v>4784496</v>
      </c>
      <c r="H239" s="62">
        <f>'Office Minor'!H515</f>
        <v>0</v>
      </c>
    </row>
    <row r="240" spans="1:8" s="486" customFormat="1" ht="17.100000000000001" customHeight="1">
      <c r="A240" s="172">
        <v>30</v>
      </c>
      <c r="B240" s="229" t="s">
        <v>110</v>
      </c>
      <c r="C240" s="136">
        <f>'Office Minor'!C530</f>
        <v>0</v>
      </c>
      <c r="D240" s="136">
        <f>'Office Minor'!D530</f>
        <v>0</v>
      </c>
      <c r="E240" s="136">
        <f>'Office Minor'!E530</f>
        <v>0</v>
      </c>
      <c r="F240" s="136">
        <f>'Office Minor'!F530</f>
        <v>0</v>
      </c>
      <c r="G240" s="136">
        <f>'Office Minor'!G530</f>
        <v>0</v>
      </c>
      <c r="H240" s="136">
        <f>'Office Minor'!H530</f>
        <v>0</v>
      </c>
    </row>
    <row r="241" spans="1:8" s="486" customFormat="1" ht="17.100000000000001" customHeight="1">
      <c r="A241" s="172">
        <v>31</v>
      </c>
      <c r="B241" s="487" t="s">
        <v>89</v>
      </c>
      <c r="C241" s="136">
        <f>'Office Minor'!C560</f>
        <v>2</v>
      </c>
      <c r="D241" s="136">
        <f>'Office Minor'!D560</f>
        <v>1262.68</v>
      </c>
      <c r="E241" s="136">
        <f>'Office Minor'!E560</f>
        <v>633800</v>
      </c>
      <c r="F241" s="136">
        <f>'Office Minor'!F560</f>
        <v>348590000</v>
      </c>
      <c r="G241" s="136">
        <f>'Office Minor'!G560</f>
        <v>19014000</v>
      </c>
      <c r="H241" s="136">
        <f>'Office Minor'!H560</f>
        <v>4011</v>
      </c>
    </row>
    <row r="242" spans="1:8" s="486" customFormat="1" ht="17.100000000000001" customHeight="1">
      <c r="A242" s="172">
        <v>32</v>
      </c>
      <c r="B242" s="487" t="s">
        <v>119</v>
      </c>
      <c r="C242" s="218">
        <f>'Office Minor'!C576</f>
        <v>0</v>
      </c>
      <c r="D242" s="218">
        <f>'Office Minor'!D576</f>
        <v>0</v>
      </c>
      <c r="E242" s="218">
        <f>'Office Minor'!E576</f>
        <v>0</v>
      </c>
      <c r="F242" s="218">
        <f>'Office Minor'!F576</f>
        <v>0</v>
      </c>
      <c r="G242" s="218">
        <f>'Office Minor'!G576</f>
        <v>1390000</v>
      </c>
      <c r="H242" s="218">
        <f>'Office Minor'!H576</f>
        <v>0</v>
      </c>
    </row>
    <row r="243" spans="1:8" s="486" customFormat="1" ht="17.100000000000001" customHeight="1">
      <c r="A243" s="172">
        <v>33</v>
      </c>
      <c r="B243" s="487" t="s">
        <v>98</v>
      </c>
      <c r="C243" s="136">
        <f>'Office Minor'!C612</f>
        <v>0</v>
      </c>
      <c r="D243" s="136">
        <f>'Office Minor'!D612</f>
        <v>0</v>
      </c>
      <c r="E243" s="136">
        <f>'Office Minor'!E612</f>
        <v>0</v>
      </c>
      <c r="F243" s="136">
        <f>'Office Minor'!F612</f>
        <v>0</v>
      </c>
      <c r="G243" s="136">
        <f>'Office Minor'!G612</f>
        <v>0</v>
      </c>
      <c r="H243" s="136">
        <f>'Office Minor'!H612</f>
        <v>0</v>
      </c>
    </row>
    <row r="244" spans="1:8" s="486" customFormat="1" ht="17.100000000000001" customHeight="1">
      <c r="A244" s="172">
        <v>34</v>
      </c>
      <c r="B244" s="487" t="s">
        <v>124</v>
      </c>
      <c r="C244" s="144">
        <f>'Office Minor'!C626</f>
        <v>4</v>
      </c>
      <c r="D244" s="144">
        <f>'Office Minor'!D626</f>
        <v>3164.34</v>
      </c>
      <c r="E244" s="144">
        <f>'Office Minor'!E626</f>
        <v>2863889</v>
      </c>
      <c r="F244" s="144">
        <f>'Office Minor'!F626</f>
        <v>859166700</v>
      </c>
      <c r="G244" s="144">
        <f>'Office Minor'!G626</f>
        <v>167895000</v>
      </c>
      <c r="H244" s="144">
        <f>'Office Minor'!H626</f>
        <v>1000</v>
      </c>
    </row>
    <row r="245" spans="1:8" s="486" customFormat="1" ht="17.100000000000001" customHeight="1">
      <c r="A245" s="172">
        <v>35</v>
      </c>
      <c r="B245" s="229" t="s">
        <v>372</v>
      </c>
      <c r="C245" s="220">
        <f>'Office Minor'!C641</f>
        <v>3</v>
      </c>
      <c r="D245" s="220">
        <f>'Office Minor'!D641</f>
        <v>1801.71</v>
      </c>
      <c r="E245" s="220">
        <f>'Office Minor'!E641</f>
        <v>165981</v>
      </c>
      <c r="F245" s="220">
        <f>'Office Minor'!F641</f>
        <v>82990500</v>
      </c>
      <c r="G245" s="220">
        <f>'Office Minor'!G641</f>
        <v>9558771</v>
      </c>
      <c r="H245" s="220">
        <f>'Office Minor'!H641</f>
        <v>305</v>
      </c>
    </row>
    <row r="246" spans="1:8" s="486" customFormat="1" ht="17.100000000000001" customHeight="1">
      <c r="A246" s="172">
        <v>36</v>
      </c>
      <c r="B246" s="487" t="s">
        <v>99</v>
      </c>
      <c r="C246" s="249">
        <f>'Office Minor'!C660</f>
        <v>0</v>
      </c>
      <c r="D246" s="249">
        <f>'Office Minor'!D660</f>
        <v>0</v>
      </c>
      <c r="E246" s="249">
        <f>'Office Minor'!E660</f>
        <v>0</v>
      </c>
      <c r="F246" s="249">
        <f>'Office Minor'!F660</f>
        <v>0</v>
      </c>
      <c r="G246" s="249">
        <f>'Office Minor'!G660</f>
        <v>0</v>
      </c>
      <c r="H246" s="249">
        <f>'Office Minor'!H660</f>
        <v>0</v>
      </c>
    </row>
    <row r="247" spans="1:8" s="486" customFormat="1" ht="17.100000000000001" customHeight="1">
      <c r="A247" s="172">
        <v>37</v>
      </c>
      <c r="B247" s="487" t="s">
        <v>90</v>
      </c>
      <c r="C247" s="218">
        <f>'Office Minor'!C681</f>
        <v>0</v>
      </c>
      <c r="D247" s="218">
        <f>'Office Minor'!D681</f>
        <v>0</v>
      </c>
      <c r="E247" s="218">
        <f>'Office Minor'!E681</f>
        <v>691267</v>
      </c>
      <c r="F247" s="218">
        <f>'Office Minor'!F681</f>
        <v>152078740</v>
      </c>
      <c r="G247" s="218">
        <f>'Office Minor'!G681</f>
        <v>51052000</v>
      </c>
      <c r="H247" s="218">
        <f>'Office Minor'!H681</f>
        <v>600</v>
      </c>
    </row>
    <row r="248" spans="1:8" s="486" customFormat="1" ht="17.100000000000001" customHeight="1">
      <c r="A248" s="172">
        <v>38</v>
      </c>
      <c r="B248" s="487" t="s">
        <v>137</v>
      </c>
      <c r="C248" s="144">
        <f>'Office Minor'!C696</f>
        <v>5</v>
      </c>
      <c r="D248" s="144">
        <f>'Office Minor'!D696</f>
        <v>19484</v>
      </c>
      <c r="E248" s="144">
        <f>'Office Minor'!E696</f>
        <v>3874966</v>
      </c>
      <c r="F248" s="144">
        <f>'Office Minor'!F696</f>
        <v>968741500</v>
      </c>
      <c r="G248" s="144">
        <f>'Office Minor'!G696</f>
        <v>116249000</v>
      </c>
      <c r="H248" s="144">
        <f>'Office Minor'!H696</f>
        <v>900</v>
      </c>
    </row>
    <row r="249" spans="1:8" s="486" customFormat="1" ht="17.100000000000001" customHeight="1">
      <c r="A249" s="172">
        <v>39</v>
      </c>
      <c r="B249" s="487" t="s">
        <v>115</v>
      </c>
      <c r="C249" s="62">
        <f>'Office Minor'!C721</f>
        <v>0</v>
      </c>
      <c r="D249" s="62">
        <f>'Office Minor'!D721</f>
        <v>0</v>
      </c>
      <c r="E249" s="62">
        <f>'Office Minor'!E721</f>
        <v>8771055</v>
      </c>
      <c r="F249" s="62">
        <f>'Office Minor'!F721</f>
        <v>438552750</v>
      </c>
      <c r="G249" s="62">
        <f>'Office Minor'!G721</f>
        <v>429336000</v>
      </c>
      <c r="H249" s="62">
        <f>'Office Minor'!H721</f>
        <v>1350</v>
      </c>
    </row>
    <row r="250" spans="1:8" s="486" customFormat="1" ht="17.100000000000001" customHeight="1">
      <c r="A250" s="172">
        <v>40</v>
      </c>
      <c r="B250" s="487" t="s">
        <v>82</v>
      </c>
      <c r="C250" s="136">
        <f>'Office Minor'!C738</f>
        <v>0</v>
      </c>
      <c r="D250" s="136">
        <f>'Office Minor'!D738</f>
        <v>0</v>
      </c>
      <c r="E250" s="136">
        <f>'Office Minor'!E738</f>
        <v>0</v>
      </c>
      <c r="F250" s="136">
        <f>'Office Minor'!F738</f>
        <v>0</v>
      </c>
      <c r="G250" s="136">
        <f>'Office Minor'!G738</f>
        <v>1030389</v>
      </c>
      <c r="H250" s="136">
        <f>'Office Minor'!H738</f>
        <v>0</v>
      </c>
    </row>
    <row r="251" spans="1:8" s="486" customFormat="1" ht="17.100000000000001" customHeight="1">
      <c r="A251" s="265"/>
      <c r="B251" s="265" t="s">
        <v>49</v>
      </c>
      <c r="C251" s="265">
        <f t="shared" ref="C251:H251" si="16">SUM(C211:C250)</f>
        <v>108</v>
      </c>
      <c r="D251" s="483">
        <f t="shared" si="16"/>
        <v>98074.484400000001</v>
      </c>
      <c r="E251" s="484">
        <f t="shared" si="16"/>
        <v>56840620</v>
      </c>
      <c r="F251" s="265">
        <f>SUM(F211:F250)</f>
        <v>9747812550</v>
      </c>
      <c r="G251" s="265">
        <f t="shared" si="16"/>
        <v>2359422080</v>
      </c>
      <c r="H251" s="484">
        <f t="shared" si="16"/>
        <v>21600</v>
      </c>
    </row>
    <row r="252" spans="1:8" s="486" customFormat="1" ht="17.100000000000001" customHeight="1">
      <c r="A252" s="256"/>
      <c r="B252" s="256"/>
      <c r="C252" s="505"/>
      <c r="D252" s="506"/>
      <c r="E252" s="433"/>
      <c r="F252" s="505"/>
      <c r="G252" s="433"/>
      <c r="H252" s="433"/>
    </row>
    <row r="253" spans="1:8" s="486" customFormat="1" ht="17.100000000000001" customHeight="1">
      <c r="A253" s="256"/>
      <c r="B253" s="256"/>
      <c r="C253" s="505"/>
      <c r="D253" s="506"/>
      <c r="E253" s="433"/>
      <c r="F253" s="505"/>
      <c r="G253" s="433"/>
      <c r="H253" s="433"/>
    </row>
    <row r="254" spans="1:8" s="486" customFormat="1" ht="17.100000000000001" customHeight="1">
      <c r="A254" s="866" t="s">
        <v>59</v>
      </c>
      <c r="B254" s="866"/>
      <c r="C254" s="866"/>
      <c r="D254" s="866"/>
      <c r="E254" s="866"/>
      <c r="F254" s="866"/>
      <c r="G254" s="866"/>
      <c r="H254" s="866"/>
    </row>
    <row r="255" spans="1:8" s="486" customFormat="1" ht="17.100000000000001" customHeight="1">
      <c r="A255" s="839" t="s">
        <v>2</v>
      </c>
      <c r="B255" s="841" t="s">
        <v>76</v>
      </c>
      <c r="C255" s="731" t="s">
        <v>4</v>
      </c>
      <c r="D255" s="731" t="s">
        <v>5</v>
      </c>
      <c r="E255" s="731" t="s">
        <v>6</v>
      </c>
      <c r="F255" s="731" t="s">
        <v>7</v>
      </c>
      <c r="G255" s="731" t="s">
        <v>8</v>
      </c>
      <c r="H255" s="731" t="s">
        <v>9</v>
      </c>
    </row>
    <row r="256" spans="1:8" s="486" customFormat="1" ht="17.100000000000001" customHeight="1">
      <c r="A256" s="840"/>
      <c r="B256" s="842"/>
      <c r="C256" s="1" t="s">
        <v>10</v>
      </c>
      <c r="D256" s="1" t="s">
        <v>51</v>
      </c>
      <c r="E256" s="1" t="s">
        <v>78</v>
      </c>
      <c r="F256" s="52" t="s">
        <v>79</v>
      </c>
      <c r="G256" s="52" t="s">
        <v>79</v>
      </c>
      <c r="H256" s="1" t="s">
        <v>12</v>
      </c>
    </row>
    <row r="257" spans="1:8" s="486" customFormat="1" ht="17.100000000000001" customHeight="1">
      <c r="A257" s="172">
        <v>1</v>
      </c>
      <c r="B257" s="501" t="s">
        <v>190</v>
      </c>
      <c r="C257" s="172">
        <f>'Office Minor'!C117</f>
        <v>4</v>
      </c>
      <c r="D257" s="172">
        <f>'Office Minor'!D117</f>
        <v>19.760000000000002</v>
      </c>
      <c r="E257" s="172">
        <f>'Office Minor'!E117</f>
        <v>3850</v>
      </c>
      <c r="F257" s="172">
        <f>'Office Minor'!F117</f>
        <v>731500</v>
      </c>
      <c r="G257" s="172">
        <f>'Office Minor'!G117</f>
        <v>1084000</v>
      </c>
      <c r="H257" s="172">
        <f>'Office Minor'!H117</f>
        <v>9</v>
      </c>
    </row>
    <row r="258" spans="1:8" s="486" customFormat="1" ht="17.100000000000001" customHeight="1">
      <c r="A258" s="172">
        <v>2</v>
      </c>
      <c r="B258" s="487" t="s">
        <v>148</v>
      </c>
      <c r="C258" s="136">
        <f>'Office Minor'!C70</f>
        <v>3</v>
      </c>
      <c r="D258" s="136">
        <f>'Office Minor'!D70</f>
        <v>4.8600000000000003</v>
      </c>
      <c r="E258" s="136">
        <f>'Office Minor'!E70</f>
        <v>0</v>
      </c>
      <c r="F258" s="136">
        <f>'Office Minor'!F70</f>
        <v>0</v>
      </c>
      <c r="G258" s="136">
        <f>'Office Minor'!G70</f>
        <v>708000</v>
      </c>
      <c r="H258" s="136">
        <f>'Office Minor'!H70</f>
        <v>50</v>
      </c>
    </row>
    <row r="259" spans="1:8" s="486" customFormat="1" ht="17.100000000000001" customHeight="1">
      <c r="A259" s="172">
        <v>3</v>
      </c>
      <c r="B259" s="487" t="s">
        <v>80</v>
      </c>
      <c r="C259" s="136">
        <f>'Office Minor'!C155</f>
        <v>5</v>
      </c>
      <c r="D259" s="136">
        <f>'Office Minor'!D155</f>
        <v>4.5599999999999996</v>
      </c>
      <c r="E259" s="136">
        <f>'Office Minor'!E155</f>
        <v>4000</v>
      </c>
      <c r="F259" s="136">
        <f>'Office Minor'!F155</f>
        <v>1400000</v>
      </c>
      <c r="G259" s="136">
        <f>'Office Minor'!G155</f>
        <v>720710</v>
      </c>
      <c r="H259" s="136">
        <f>'Office Minor'!H155</f>
        <v>20</v>
      </c>
    </row>
    <row r="260" spans="1:8" s="486" customFormat="1" ht="17.100000000000001" customHeight="1">
      <c r="A260" s="172">
        <v>4</v>
      </c>
      <c r="B260" s="487" t="s">
        <v>95</v>
      </c>
      <c r="C260" s="62">
        <f>'Office Minor'!C178</f>
        <v>12</v>
      </c>
      <c r="D260" s="62">
        <f>'Office Minor'!D178</f>
        <v>50.29</v>
      </c>
      <c r="E260" s="62">
        <f>'Office Minor'!E178</f>
        <v>25455</v>
      </c>
      <c r="F260" s="62">
        <f>'Office Minor'!F178</f>
        <v>6363750</v>
      </c>
      <c r="G260" s="62">
        <f>'Office Minor'!G178</f>
        <v>1925267</v>
      </c>
      <c r="H260" s="62">
        <f>'Office Minor'!H178</f>
        <v>25</v>
      </c>
    </row>
    <row r="261" spans="1:8" s="486" customFormat="1" ht="17.100000000000001" customHeight="1">
      <c r="A261" s="172">
        <v>5</v>
      </c>
      <c r="B261" s="487" t="s">
        <v>140</v>
      </c>
      <c r="C261" s="218">
        <f>'Office Minor'!C203</f>
        <v>12</v>
      </c>
      <c r="D261" s="218">
        <f>'Office Minor'!D203</f>
        <v>28.513400000000001</v>
      </c>
      <c r="E261" s="218">
        <f>'Office Minor'!E203</f>
        <v>213730</v>
      </c>
      <c r="F261" s="218">
        <f>'Office Minor'!F203</f>
        <v>32059500</v>
      </c>
      <c r="G261" s="218">
        <f>'Office Minor'!G203</f>
        <v>22066150</v>
      </c>
      <c r="H261" s="218">
        <f>'Office Minor'!H203</f>
        <v>120</v>
      </c>
    </row>
    <row r="262" spans="1:8" s="486" customFormat="1" ht="17.100000000000001" customHeight="1">
      <c r="A262" s="172">
        <v>6</v>
      </c>
      <c r="B262" s="487" t="s">
        <v>103</v>
      </c>
      <c r="C262" s="218">
        <f>'Office Minor'!C226</f>
        <v>15</v>
      </c>
      <c r="D262" s="218">
        <f>'Office Minor'!D226</f>
        <v>24.95</v>
      </c>
      <c r="E262" s="218">
        <f>'Office Minor'!E226</f>
        <v>0</v>
      </c>
      <c r="F262" s="218">
        <f>'Office Minor'!F226</f>
        <v>0</v>
      </c>
      <c r="G262" s="218">
        <f>'Office Minor'!G226</f>
        <v>292300</v>
      </c>
      <c r="H262" s="218">
        <f>'Office Minor'!H226</f>
        <v>0</v>
      </c>
    </row>
    <row r="263" spans="1:8" s="486" customFormat="1" ht="17.100000000000001" customHeight="1">
      <c r="A263" s="172">
        <v>7</v>
      </c>
      <c r="B263" s="487" t="s">
        <v>104</v>
      </c>
      <c r="C263" s="62">
        <f>'Office Minor'!C288</f>
        <v>42</v>
      </c>
      <c r="D263" s="62">
        <f>'Office Minor'!D288</f>
        <v>5822.48</v>
      </c>
      <c r="E263" s="62">
        <f>'Office Minor'!E288</f>
        <v>1598222</v>
      </c>
      <c r="F263" s="62">
        <f>'Office Minor'!F288</f>
        <v>335626620</v>
      </c>
      <c r="G263" s="62">
        <f>'Office Minor'!G288</f>
        <v>229362000</v>
      </c>
      <c r="H263" s="62">
        <f>'Office Minor'!H288</f>
        <v>762</v>
      </c>
    </row>
    <row r="264" spans="1:8" s="486" customFormat="1" ht="17.100000000000001" customHeight="1">
      <c r="A264" s="172">
        <v>8</v>
      </c>
      <c r="B264" s="487" t="s">
        <v>86</v>
      </c>
      <c r="C264" s="136">
        <f>'Office Minor'!C334</f>
        <v>5</v>
      </c>
      <c r="D264" s="136">
        <f>'Office Minor'!D334</f>
        <v>13.3123</v>
      </c>
      <c r="E264" s="136">
        <f>'Office Minor'!E334</f>
        <v>9750</v>
      </c>
      <c r="F264" s="136">
        <f>'Office Minor'!F334</f>
        <v>2925000</v>
      </c>
      <c r="G264" s="136">
        <f>'Office Minor'!G334</f>
        <v>1362000</v>
      </c>
      <c r="H264" s="136">
        <f>'Office Minor'!H334</f>
        <v>10</v>
      </c>
    </row>
    <row r="265" spans="1:8" s="486" customFormat="1" ht="17.100000000000001" customHeight="1">
      <c r="A265" s="172">
        <v>9</v>
      </c>
      <c r="B265" s="487" t="s">
        <v>127</v>
      </c>
      <c r="C265" s="262">
        <f>'Office Minor'!C369</f>
        <v>1</v>
      </c>
      <c r="D265" s="262">
        <f>'Office Minor'!D369</f>
        <v>1</v>
      </c>
      <c r="E265" s="262">
        <f>'Office Minor'!E369</f>
        <v>0</v>
      </c>
      <c r="F265" s="262">
        <f>'Office Minor'!F369</f>
        <v>0</v>
      </c>
      <c r="G265" s="262">
        <f>'Office Minor'!G369</f>
        <v>48000</v>
      </c>
      <c r="H265" s="262">
        <f>'Office Minor'!H369</f>
        <v>0</v>
      </c>
    </row>
    <row r="266" spans="1:8" s="486" customFormat="1" ht="17.100000000000001" customHeight="1">
      <c r="A266" s="172">
        <v>10</v>
      </c>
      <c r="B266" s="487" t="s">
        <v>141</v>
      </c>
      <c r="C266" s="144">
        <f>'Office Minor'!C380</f>
        <v>1</v>
      </c>
      <c r="D266" s="144">
        <f>'Office Minor'!D380</f>
        <v>4.83</v>
      </c>
      <c r="E266" s="144">
        <f>'Office Minor'!E380</f>
        <v>9920</v>
      </c>
      <c r="F266" s="144">
        <f>'Office Minor'!F380</f>
        <v>3472000</v>
      </c>
      <c r="G266" s="144">
        <f>'Office Minor'!G380</f>
        <v>1359000</v>
      </c>
      <c r="H266" s="144">
        <f>'Office Minor'!H380</f>
        <v>8</v>
      </c>
    </row>
    <row r="267" spans="1:8" s="486" customFormat="1" ht="17.100000000000001" customHeight="1">
      <c r="A267" s="172">
        <v>11</v>
      </c>
      <c r="B267" s="487" t="s">
        <v>117</v>
      </c>
      <c r="C267" s="62">
        <f>'Office Minor'!C399</f>
        <v>85</v>
      </c>
      <c r="D267" s="62">
        <f>'Office Minor'!D399</f>
        <v>1211.19</v>
      </c>
      <c r="E267" s="62">
        <f>'Office Minor'!E399</f>
        <v>1966850</v>
      </c>
      <c r="F267" s="62">
        <f>'Office Minor'!F399</f>
        <v>196685000</v>
      </c>
      <c r="G267" s="62">
        <f>'Office Minor'!G399</f>
        <v>193838000</v>
      </c>
      <c r="H267" s="62">
        <f>'Office Minor'!H399</f>
        <v>650</v>
      </c>
    </row>
    <row r="268" spans="1:8" s="486" customFormat="1" ht="17.100000000000001" customHeight="1">
      <c r="A268" s="172">
        <v>12</v>
      </c>
      <c r="B268" s="487" t="s">
        <v>118</v>
      </c>
      <c r="C268" s="221">
        <f>'Office Minor'!C433</f>
        <v>4</v>
      </c>
      <c r="D268" s="221">
        <f>'Office Minor'!D433</f>
        <v>8.5</v>
      </c>
      <c r="E268" s="221">
        <f>'Office Minor'!E433</f>
        <v>0</v>
      </c>
      <c r="F268" s="221">
        <f>'Office Minor'!F433</f>
        <v>0</v>
      </c>
      <c r="G268" s="221">
        <f>'Office Minor'!G433</f>
        <v>6051000</v>
      </c>
      <c r="H268" s="221">
        <f>'Office Minor'!H433</f>
        <v>0</v>
      </c>
    </row>
    <row r="269" spans="1:8" s="486" customFormat="1" ht="17.100000000000001" customHeight="1">
      <c r="A269" s="172">
        <v>13</v>
      </c>
      <c r="B269" s="487" t="s">
        <v>87</v>
      </c>
      <c r="C269" s="62">
        <f>'Office Minor'!C446</f>
        <v>6</v>
      </c>
      <c r="D269" s="62">
        <f>'Office Minor'!D446</f>
        <v>387.387</v>
      </c>
      <c r="E269" s="62">
        <f>'Office Minor'!E446</f>
        <v>159011.10999999999</v>
      </c>
      <c r="F269" s="62">
        <f>'Office Minor'!F446</f>
        <v>23851666.5</v>
      </c>
      <c r="G269" s="62">
        <f>'Office Minor'!G446</f>
        <v>14311000</v>
      </c>
      <c r="H269" s="62">
        <f>'Office Minor'!H446</f>
        <v>35</v>
      </c>
    </row>
    <row r="270" spans="1:8" s="486" customFormat="1" ht="17.100000000000001" customHeight="1">
      <c r="A270" s="172">
        <v>14</v>
      </c>
      <c r="B270" s="487" t="s">
        <v>106</v>
      </c>
      <c r="C270" s="62">
        <f>'Office Minor'!C476</f>
        <v>143</v>
      </c>
      <c r="D270" s="62">
        <f>'Office Minor'!D476</f>
        <v>592.49599999999998</v>
      </c>
      <c r="E270" s="62">
        <f>'Office Minor'!E476</f>
        <v>3151634</v>
      </c>
      <c r="F270" s="62">
        <f>'Office Minor'!F476</f>
        <v>819424840</v>
      </c>
      <c r="G270" s="62">
        <f>'Office Minor'!G476</f>
        <v>356481000</v>
      </c>
      <c r="H270" s="62">
        <f>'Office Minor'!H476</f>
        <v>4655</v>
      </c>
    </row>
    <row r="271" spans="1:8" s="486" customFormat="1" ht="17.100000000000001" customHeight="1">
      <c r="A271" s="172">
        <v>15</v>
      </c>
      <c r="B271" s="487" t="s">
        <v>107</v>
      </c>
      <c r="C271" s="62">
        <f>'Office Minor'!C510</f>
        <v>3</v>
      </c>
      <c r="D271" s="62">
        <f>'Office Minor'!D510</f>
        <v>124.1</v>
      </c>
      <c r="E271" s="62">
        <f>'Office Minor'!E510</f>
        <v>0</v>
      </c>
      <c r="F271" s="62">
        <f>'Office Minor'!F510</f>
        <v>0</v>
      </c>
      <c r="G271" s="62">
        <f>'Office Minor'!G510</f>
        <v>787853</v>
      </c>
      <c r="H271" s="62">
        <f>'Office Minor'!H510</f>
        <v>3</v>
      </c>
    </row>
    <row r="272" spans="1:8" s="486" customFormat="1" ht="17.100000000000001" customHeight="1">
      <c r="A272" s="172">
        <v>16</v>
      </c>
      <c r="B272" s="229" t="s">
        <v>110</v>
      </c>
      <c r="C272" s="136">
        <f>'Office Minor'!C527</f>
        <v>9</v>
      </c>
      <c r="D272" s="136">
        <f>'Office Minor'!D527</f>
        <v>10.27</v>
      </c>
      <c r="E272" s="136">
        <f>'Office Minor'!E527</f>
        <v>11240</v>
      </c>
      <c r="F272" s="136">
        <f>'Office Minor'!F527</f>
        <v>2135600</v>
      </c>
      <c r="G272" s="136">
        <f>'Office Minor'!G527</f>
        <v>3484000</v>
      </c>
      <c r="H272" s="136">
        <f>'Office Minor'!H527</f>
        <v>3</v>
      </c>
    </row>
    <row r="273" spans="1:8" s="486" customFormat="1" ht="17.100000000000001" customHeight="1">
      <c r="A273" s="172">
        <v>17</v>
      </c>
      <c r="B273" s="522" t="s">
        <v>137</v>
      </c>
      <c r="C273" s="220">
        <f>'Office Minor'!C691</f>
        <v>43</v>
      </c>
      <c r="D273" s="220">
        <f>'Office Minor'!D691</f>
        <v>10</v>
      </c>
      <c r="E273" s="220">
        <f>'Office Minor'!E691</f>
        <v>1360200</v>
      </c>
      <c r="F273" s="220">
        <f>'Office Minor'!F691</f>
        <v>258438000</v>
      </c>
      <c r="G273" s="220">
        <f>'Office Minor'!G691</f>
        <v>264318000</v>
      </c>
      <c r="H273" s="220">
        <f>'Office Minor'!H691</f>
        <v>700</v>
      </c>
    </row>
    <row r="274" spans="1:8" s="486" customFormat="1" ht="17.100000000000001" customHeight="1">
      <c r="A274" s="172">
        <v>18</v>
      </c>
      <c r="B274" s="487" t="s">
        <v>82</v>
      </c>
      <c r="C274" s="136">
        <f>'Office Minor'!C735</f>
        <v>38</v>
      </c>
      <c r="D274" s="136">
        <f>'Office Minor'!D735</f>
        <v>37.770000000000003</v>
      </c>
      <c r="E274" s="136">
        <f>'Office Minor'!E735</f>
        <v>63900</v>
      </c>
      <c r="F274" s="136">
        <f>'Office Minor'!F735</f>
        <v>22365000</v>
      </c>
      <c r="G274" s="136">
        <f>'Office Minor'!G735</f>
        <v>5751000</v>
      </c>
      <c r="H274" s="136">
        <f>'Office Minor'!H735</f>
        <v>228</v>
      </c>
    </row>
    <row r="275" spans="1:8" s="486" customFormat="1" ht="17.100000000000001" customHeight="1">
      <c r="A275" s="172">
        <v>19</v>
      </c>
      <c r="B275" s="487" t="s">
        <v>90</v>
      </c>
      <c r="C275" s="218">
        <f>'Office Minor'!C678</f>
        <v>7</v>
      </c>
      <c r="D275" s="218">
        <f>'Office Minor'!D678</f>
        <v>12.72</v>
      </c>
      <c r="E275" s="218">
        <f>'Office Minor'!E678</f>
        <v>7100</v>
      </c>
      <c r="F275" s="218">
        <f>'Office Minor'!F678</f>
        <v>1136000</v>
      </c>
      <c r="G275" s="218">
        <f>'Office Minor'!G678</f>
        <v>656000</v>
      </c>
      <c r="H275" s="218">
        <f>'Office Minor'!H678</f>
        <v>156</v>
      </c>
    </row>
    <row r="276" spans="1:8" s="486" customFormat="1" ht="17.100000000000001" customHeight="1">
      <c r="A276" s="853" t="s">
        <v>49</v>
      </c>
      <c r="B276" s="854"/>
      <c r="C276" s="265">
        <f t="shared" ref="C276:H276" si="17">SUM(C257:C275)</f>
        <v>438</v>
      </c>
      <c r="D276" s="483">
        <f t="shared" si="17"/>
        <v>8368.9886999999999</v>
      </c>
      <c r="E276" s="265">
        <f t="shared" si="17"/>
        <v>8584862.1099999994</v>
      </c>
      <c r="F276" s="484">
        <f t="shared" si="17"/>
        <v>1706614476.5</v>
      </c>
      <c r="G276" s="484">
        <f t="shared" si="17"/>
        <v>1104605280</v>
      </c>
      <c r="H276" s="265">
        <f t="shared" si="17"/>
        <v>7434</v>
      </c>
    </row>
    <row r="277" spans="1:8" s="486" customFormat="1" ht="17.100000000000001" customHeight="1">
      <c r="A277" s="508"/>
      <c r="B277" s="508"/>
      <c r="C277" s="508"/>
      <c r="D277" s="39"/>
      <c r="E277" s="508"/>
      <c r="F277" s="508"/>
      <c r="G277" s="508"/>
      <c r="H277" s="508"/>
    </row>
    <row r="278" spans="1:8" s="486" customFormat="1" ht="17.100000000000001" customHeight="1">
      <c r="A278" s="866" t="s">
        <v>142</v>
      </c>
      <c r="B278" s="866"/>
      <c r="C278" s="866"/>
      <c r="D278" s="866"/>
      <c r="E278" s="866"/>
      <c r="F278" s="866"/>
      <c r="G278" s="866"/>
      <c r="H278" s="866"/>
    </row>
    <row r="279" spans="1:8" s="486" customFormat="1" ht="17.100000000000001" customHeight="1">
      <c r="A279" s="839" t="s">
        <v>2</v>
      </c>
      <c r="B279" s="841" t="s">
        <v>76</v>
      </c>
      <c r="C279" s="731" t="s">
        <v>4</v>
      </c>
      <c r="D279" s="731" t="s">
        <v>5</v>
      </c>
      <c r="E279" s="731" t="s">
        <v>6</v>
      </c>
      <c r="F279" s="731" t="s">
        <v>7</v>
      </c>
      <c r="G279" s="731" t="s">
        <v>8</v>
      </c>
      <c r="H279" s="731" t="s">
        <v>9</v>
      </c>
    </row>
    <row r="280" spans="1:8" s="486" customFormat="1" ht="17.100000000000001" customHeight="1">
      <c r="A280" s="840"/>
      <c r="B280" s="842"/>
      <c r="C280" s="1" t="s">
        <v>10</v>
      </c>
      <c r="D280" s="1" t="s">
        <v>51</v>
      </c>
      <c r="E280" s="1" t="s">
        <v>78</v>
      </c>
      <c r="F280" s="52" t="s">
        <v>79</v>
      </c>
      <c r="G280" s="52" t="s">
        <v>79</v>
      </c>
      <c r="H280" s="1" t="s">
        <v>12</v>
      </c>
    </row>
    <row r="281" spans="1:8" s="486" customFormat="1" ht="17.100000000000001" customHeight="1">
      <c r="A281" s="172">
        <v>1</v>
      </c>
      <c r="B281" s="487" t="s">
        <v>103</v>
      </c>
      <c r="C281" s="144">
        <f>'Office Minor'!C229</f>
        <v>0</v>
      </c>
      <c r="D281" s="144">
        <f>'Office Minor'!D229</f>
        <v>0</v>
      </c>
      <c r="E281" s="144">
        <f>'Office Minor'!E229</f>
        <v>230212</v>
      </c>
      <c r="F281" s="144">
        <f>'Office Minor'!F229</f>
        <v>149637800</v>
      </c>
      <c r="G281" s="144">
        <f>'Office Minor'!G229</f>
        <v>26414181</v>
      </c>
      <c r="H281" s="144">
        <f>'Office Minor'!H229</f>
        <v>0</v>
      </c>
    </row>
    <row r="282" spans="1:8" s="486" customFormat="1" ht="17.100000000000001" customHeight="1">
      <c r="A282" s="172">
        <v>2</v>
      </c>
      <c r="B282" s="487" t="s">
        <v>152</v>
      </c>
      <c r="C282" s="62">
        <f>'Office Minor'!C314</f>
        <v>340</v>
      </c>
      <c r="D282" s="62">
        <f>'Office Minor'!D314</f>
        <v>340.56</v>
      </c>
      <c r="E282" s="62">
        <f>'Office Minor'!E314</f>
        <v>154367.6</v>
      </c>
      <c r="F282" s="62">
        <f>'Office Minor'!F314</f>
        <v>84902180</v>
      </c>
      <c r="G282" s="62">
        <f>'Office Minor'!G314</f>
        <v>33594000</v>
      </c>
      <c r="H282" s="62">
        <f>'Office Minor'!H314</f>
        <v>2580</v>
      </c>
    </row>
    <row r="283" spans="1:8" s="486" customFormat="1" ht="17.100000000000001" customHeight="1">
      <c r="A283" s="172">
        <v>3</v>
      </c>
      <c r="B283" s="487" t="s">
        <v>127</v>
      </c>
      <c r="C283" s="262">
        <f>'Office Minor'!C368</f>
        <v>46</v>
      </c>
      <c r="D283" s="262">
        <f>'Office Minor'!D368</f>
        <v>192.94</v>
      </c>
      <c r="E283" s="262">
        <f>'Office Minor'!E368</f>
        <v>1481280</v>
      </c>
      <c r="F283" s="262">
        <f>'Office Minor'!F368</f>
        <v>1333152000</v>
      </c>
      <c r="G283" s="262">
        <f>'Office Minor'!G368</f>
        <v>12865000</v>
      </c>
      <c r="H283" s="262">
        <f>'Office Minor'!H368</f>
        <v>1905</v>
      </c>
    </row>
    <row r="284" spans="1:8" s="486" customFormat="1" ht="17.100000000000001" customHeight="1">
      <c r="A284" s="172">
        <v>4</v>
      </c>
      <c r="B284" s="487" t="s">
        <v>119</v>
      </c>
      <c r="C284" s="218">
        <f>'Office Minor'!C573</f>
        <v>49</v>
      </c>
      <c r="D284" s="218">
        <f>'Office Minor'!D573</f>
        <v>1493.1</v>
      </c>
      <c r="E284" s="218">
        <f>'Office Minor'!E573</f>
        <v>1749591.56</v>
      </c>
      <c r="F284" s="218">
        <f>'Office Minor'!F573</f>
        <v>2974305652</v>
      </c>
      <c r="G284" s="218">
        <f>'Office Minor'!G573</f>
        <v>574127000</v>
      </c>
      <c r="H284" s="218">
        <f>'Office Minor'!H573</f>
        <v>66</v>
      </c>
    </row>
    <row r="285" spans="1:8" s="486" customFormat="1" ht="17.100000000000001" customHeight="1">
      <c r="A285" s="172">
        <v>5</v>
      </c>
      <c r="B285" s="487" t="s">
        <v>118</v>
      </c>
      <c r="C285" s="221">
        <f>'Office Minor'!C434</f>
        <v>4</v>
      </c>
      <c r="D285" s="221">
        <f>'Office Minor'!D434</f>
        <v>3.72</v>
      </c>
      <c r="E285" s="221">
        <f>'Office Minor'!E434</f>
        <v>0</v>
      </c>
      <c r="F285" s="221">
        <f>'Office Minor'!F434</f>
        <v>0</v>
      </c>
      <c r="G285" s="221">
        <f>'Office Minor'!G434</f>
        <v>119000</v>
      </c>
      <c r="H285" s="221">
        <f>'Office Minor'!H434</f>
        <v>0</v>
      </c>
    </row>
    <row r="286" spans="1:8" s="486" customFormat="1" ht="17.100000000000001" customHeight="1">
      <c r="A286" s="172">
        <v>6</v>
      </c>
      <c r="B286" s="487" t="s">
        <v>90</v>
      </c>
      <c r="C286" s="218">
        <f>'Office Minor'!C679</f>
        <v>27</v>
      </c>
      <c r="D286" s="218">
        <f>'Office Minor'!D679</f>
        <v>26.18</v>
      </c>
      <c r="E286" s="218">
        <f>'Office Minor'!E679</f>
        <v>310500</v>
      </c>
      <c r="F286" s="218">
        <f>'Office Minor'!F679</f>
        <v>40365000</v>
      </c>
      <c r="G286" s="218">
        <f>'Office Minor'!G679</f>
        <v>7290000</v>
      </c>
      <c r="H286" s="218">
        <f>'Office Minor'!H679</f>
        <v>760</v>
      </c>
    </row>
    <row r="287" spans="1:8" s="486" customFormat="1" ht="17.100000000000001" customHeight="1">
      <c r="A287" s="853" t="s">
        <v>49</v>
      </c>
      <c r="B287" s="854"/>
      <c r="C287" s="265">
        <f t="shared" ref="C287:H287" si="18">SUM(C281:C286)</f>
        <v>466</v>
      </c>
      <c r="D287" s="483">
        <f t="shared" si="18"/>
        <v>2056.5</v>
      </c>
      <c r="E287" s="265">
        <f t="shared" si="18"/>
        <v>3925951.16</v>
      </c>
      <c r="F287" s="265">
        <f t="shared" si="18"/>
        <v>4582362632</v>
      </c>
      <c r="G287" s="265">
        <f t="shared" si="18"/>
        <v>654409181</v>
      </c>
      <c r="H287" s="265">
        <f t="shared" si="18"/>
        <v>5311</v>
      </c>
    </row>
    <row r="288" spans="1:8" s="486" customFormat="1" ht="17.100000000000001" customHeight="1">
      <c r="A288" s="256"/>
      <c r="B288" s="256"/>
      <c r="C288" s="505"/>
      <c r="D288" s="506"/>
      <c r="E288" s="433"/>
      <c r="F288" s="505"/>
      <c r="G288" s="433"/>
      <c r="H288" s="433"/>
    </row>
    <row r="289" spans="1:8" s="486" customFormat="1" ht="17.100000000000001" customHeight="1">
      <c r="A289" s="866" t="s">
        <v>61</v>
      </c>
      <c r="B289" s="866"/>
      <c r="C289" s="866"/>
      <c r="D289" s="866"/>
      <c r="E289" s="866"/>
      <c r="F289" s="866"/>
      <c r="G289" s="866"/>
      <c r="H289" s="866"/>
    </row>
    <row r="290" spans="1:8" s="486" customFormat="1" ht="17.100000000000001" customHeight="1">
      <c r="A290" s="839" t="s">
        <v>2</v>
      </c>
      <c r="B290" s="841" t="s">
        <v>76</v>
      </c>
      <c r="C290" s="731" t="s">
        <v>4</v>
      </c>
      <c r="D290" s="731" t="s">
        <v>5</v>
      </c>
      <c r="E290" s="731" t="s">
        <v>6</v>
      </c>
      <c r="F290" s="731" t="s">
        <v>7</v>
      </c>
      <c r="G290" s="731" t="s">
        <v>8</v>
      </c>
      <c r="H290" s="731" t="s">
        <v>9</v>
      </c>
    </row>
    <row r="291" spans="1:8" s="486" customFormat="1" ht="17.100000000000001" customHeight="1">
      <c r="A291" s="840"/>
      <c r="B291" s="842"/>
      <c r="C291" s="1" t="s">
        <v>10</v>
      </c>
      <c r="D291" s="1" t="s">
        <v>51</v>
      </c>
      <c r="E291" s="1" t="s">
        <v>78</v>
      </c>
      <c r="F291" s="52" t="s">
        <v>79</v>
      </c>
      <c r="G291" s="52" t="s">
        <v>79</v>
      </c>
      <c r="H291" s="1" t="s">
        <v>12</v>
      </c>
    </row>
    <row r="292" spans="1:8" s="486" customFormat="1" ht="17.100000000000001" customHeight="1">
      <c r="A292" s="172">
        <v>1</v>
      </c>
      <c r="B292" s="487" t="s">
        <v>136</v>
      </c>
      <c r="C292" s="228">
        <f>'Office Minor'!C8</f>
        <v>207</v>
      </c>
      <c r="D292" s="228">
        <f>'Office Minor'!D8</f>
        <v>184.21680000000001</v>
      </c>
      <c r="E292" s="228">
        <f>'Office Minor'!E8</f>
        <v>785197.59</v>
      </c>
      <c r="F292" s="228">
        <f>'Office Minor'!F8</f>
        <v>785197590</v>
      </c>
      <c r="G292" s="228">
        <f>'Office Minor'!G8</f>
        <v>116228000</v>
      </c>
      <c r="H292" s="228">
        <f>'Office Minor'!H8</f>
        <v>1035</v>
      </c>
    </row>
    <row r="293" spans="1:8" s="486" customFormat="1" ht="17.100000000000001" customHeight="1">
      <c r="A293" s="172">
        <v>2</v>
      </c>
      <c r="B293" s="487" t="s">
        <v>91</v>
      </c>
      <c r="C293" s="62">
        <f>'Office Minor'!C21</f>
        <v>24</v>
      </c>
      <c r="D293" s="62">
        <f>'Office Minor'!D21</f>
        <v>16.23</v>
      </c>
      <c r="E293" s="62">
        <f>'Office Minor'!E21</f>
        <v>15205.89</v>
      </c>
      <c r="F293" s="62">
        <f>'Office Minor'!F21</f>
        <v>22808835</v>
      </c>
      <c r="G293" s="62">
        <f>'Office Minor'!G21</f>
        <v>5655662</v>
      </c>
      <c r="H293" s="62">
        <f>'Office Minor'!H21</f>
        <v>40</v>
      </c>
    </row>
    <row r="294" spans="1:8" s="486" customFormat="1" ht="17.100000000000001" customHeight="1">
      <c r="A294" s="172">
        <v>3</v>
      </c>
      <c r="B294" s="487" t="s">
        <v>85</v>
      </c>
      <c r="C294" s="136">
        <f>'Office Minor'!C38</f>
        <v>79</v>
      </c>
      <c r="D294" s="136">
        <f>'Office Minor'!D38</f>
        <v>136.77940000000001</v>
      </c>
      <c r="E294" s="136">
        <f>'Office Minor'!E38</f>
        <v>1981651</v>
      </c>
      <c r="F294" s="136">
        <f>'Office Minor'!F38</f>
        <v>1769508200</v>
      </c>
      <c r="G294" s="136">
        <f>'Office Minor'!G38</f>
        <v>191186000</v>
      </c>
      <c r="H294" s="136">
        <f>'Office Minor'!H38</f>
        <v>550</v>
      </c>
    </row>
    <row r="295" spans="1:8" s="486" customFormat="1" ht="17.100000000000001" customHeight="1">
      <c r="A295" s="172">
        <v>4</v>
      </c>
      <c r="B295" s="487" t="s">
        <v>190</v>
      </c>
      <c r="C295" s="136">
        <f>'Office Minor'!C112</f>
        <v>1</v>
      </c>
      <c r="D295" s="136">
        <f>'Office Minor'!D112</f>
        <v>3</v>
      </c>
      <c r="E295" s="136">
        <f>'Office Minor'!E112</f>
        <v>500</v>
      </c>
      <c r="F295" s="136">
        <f>'Office Minor'!F112</f>
        <v>45000</v>
      </c>
      <c r="G295" s="136">
        <f>'Office Minor'!G112</f>
        <v>2283000</v>
      </c>
      <c r="H295" s="136">
        <f>'Office Minor'!H112</f>
        <v>6</v>
      </c>
    </row>
    <row r="296" spans="1:8" s="486" customFormat="1" ht="17.100000000000001" customHeight="1">
      <c r="A296" s="172">
        <v>5</v>
      </c>
      <c r="B296" s="509" t="s">
        <v>143</v>
      </c>
      <c r="C296" s="172">
        <f>'Office Minor'!C55</f>
        <v>7</v>
      </c>
      <c r="D296" s="172">
        <f>'Office Minor'!D55</f>
        <v>27</v>
      </c>
      <c r="E296" s="172">
        <f>'Office Minor'!E55</f>
        <v>4062</v>
      </c>
      <c r="F296" s="172">
        <f>'Office Minor'!F55</f>
        <v>12186000</v>
      </c>
      <c r="G296" s="172">
        <f>'Office Minor'!G55</f>
        <v>3120700</v>
      </c>
      <c r="H296" s="172">
        <f>'Office Minor'!H55</f>
        <v>162</v>
      </c>
    </row>
    <row r="297" spans="1:8" s="486" customFormat="1" ht="17.100000000000001" customHeight="1">
      <c r="A297" s="172">
        <v>6</v>
      </c>
      <c r="B297" s="487" t="s">
        <v>148</v>
      </c>
      <c r="C297" s="136">
        <f>'Office Minor'!C69</f>
        <v>91</v>
      </c>
      <c r="D297" s="136">
        <f>'Office Minor'!D69</f>
        <v>139.22</v>
      </c>
      <c r="E297" s="136">
        <f>'Office Minor'!E69</f>
        <v>736688.33</v>
      </c>
      <c r="F297" s="136">
        <f>'Office Minor'!F69</f>
        <v>736688330</v>
      </c>
      <c r="G297" s="136">
        <f>'Office Minor'!G69</f>
        <v>180014000</v>
      </c>
      <c r="H297" s="136">
        <f>'Office Minor'!H69</f>
        <v>900</v>
      </c>
    </row>
    <row r="298" spans="1:8" s="486" customFormat="1" ht="17.100000000000001" customHeight="1">
      <c r="A298" s="172">
        <v>7</v>
      </c>
      <c r="B298" s="487" t="s">
        <v>80</v>
      </c>
      <c r="C298" s="136">
        <f>'Office Minor'!C160</f>
        <v>27</v>
      </c>
      <c r="D298" s="136">
        <f>'Office Minor'!D160</f>
        <v>33</v>
      </c>
      <c r="E298" s="136">
        <f>'Office Minor'!E160</f>
        <v>13000</v>
      </c>
      <c r="F298" s="136">
        <f>'Office Minor'!F160</f>
        <v>19300000</v>
      </c>
      <c r="G298" s="136">
        <f>'Office Minor'!G160</f>
        <v>8549864</v>
      </c>
      <c r="H298" s="136">
        <f>'Office Minor'!H160</f>
        <v>116</v>
      </c>
    </row>
    <row r="299" spans="1:8" s="486" customFormat="1" ht="17.100000000000001" customHeight="1">
      <c r="A299" s="172">
        <v>8</v>
      </c>
      <c r="B299" s="487" t="s">
        <v>140</v>
      </c>
      <c r="C299" s="397">
        <f>'Office Minor'!C201</f>
        <v>15</v>
      </c>
      <c r="D299" s="397">
        <f>'Office Minor'!D201</f>
        <v>40.96</v>
      </c>
      <c r="E299" s="397">
        <f>'Office Minor'!E201</f>
        <v>107776</v>
      </c>
      <c r="F299" s="397">
        <f>'Office Minor'!F201</f>
        <v>18914400</v>
      </c>
      <c r="G299" s="397">
        <f>'Office Minor'!G201</f>
        <v>10406840</v>
      </c>
      <c r="H299" s="397">
        <f>'Office Minor'!H201</f>
        <v>120</v>
      </c>
    </row>
    <row r="300" spans="1:8" s="486" customFormat="1" ht="17.100000000000001" customHeight="1">
      <c r="A300" s="172">
        <v>9</v>
      </c>
      <c r="B300" s="487" t="s">
        <v>103</v>
      </c>
      <c r="C300" s="136">
        <f>'Office Minor'!C236</f>
        <v>0</v>
      </c>
      <c r="D300" s="136">
        <f>'Office Minor'!D236</f>
        <v>0</v>
      </c>
      <c r="E300" s="136">
        <f>'Office Minor'!E236</f>
        <v>10675</v>
      </c>
      <c r="F300" s="136">
        <f>'Office Minor'!F236</f>
        <v>16012500</v>
      </c>
      <c r="G300" s="136">
        <f>'Office Minor'!G236</f>
        <v>1597190</v>
      </c>
      <c r="H300" s="136">
        <f>'Office Minor'!H236</f>
        <v>0</v>
      </c>
    </row>
    <row r="301" spans="1:8" s="486" customFormat="1" ht="17.100000000000001" customHeight="1">
      <c r="A301" s="172">
        <v>10</v>
      </c>
      <c r="B301" s="487" t="s">
        <v>373</v>
      </c>
      <c r="C301" s="136">
        <f>'Office Minor'!C215</f>
        <v>47</v>
      </c>
      <c r="D301" s="136">
        <f>'Office Minor'!D215</f>
        <v>103.9258</v>
      </c>
      <c r="E301" s="136">
        <f>'Office Minor'!E215</f>
        <v>58243</v>
      </c>
      <c r="F301" s="136">
        <f>'Office Minor'!F215</f>
        <v>203850500</v>
      </c>
      <c r="G301" s="136">
        <f>'Office Minor'!G215</f>
        <v>13978490</v>
      </c>
      <c r="H301" s="136">
        <f>'Office Minor'!H215</f>
        <v>4</v>
      </c>
    </row>
    <row r="302" spans="1:8" s="486" customFormat="1" ht="17.100000000000001" customHeight="1">
      <c r="A302" s="172">
        <v>11</v>
      </c>
      <c r="B302" s="487" t="s">
        <v>109</v>
      </c>
      <c r="C302" s="136">
        <f>'Office Minor'!C250</f>
        <v>2</v>
      </c>
      <c r="D302" s="136">
        <f>'Office Minor'!D250</f>
        <v>5.2957999999999998</v>
      </c>
      <c r="E302" s="136">
        <f>'Office Minor'!E250</f>
        <v>0</v>
      </c>
      <c r="F302" s="136">
        <f>'Office Minor'!F250</f>
        <v>0</v>
      </c>
      <c r="G302" s="136">
        <f>'Office Minor'!G250</f>
        <v>242268</v>
      </c>
      <c r="H302" s="136">
        <f>'Office Minor'!H250</f>
        <v>0</v>
      </c>
    </row>
    <row r="303" spans="1:8" s="486" customFormat="1" ht="17.100000000000001" customHeight="1">
      <c r="A303" s="172">
        <v>12</v>
      </c>
      <c r="B303" s="487" t="s">
        <v>152</v>
      </c>
      <c r="C303" s="172">
        <f>'Office Minor'!C313</f>
        <v>58</v>
      </c>
      <c r="D303" s="172">
        <f>'Office Minor'!D313</f>
        <v>206.3</v>
      </c>
      <c r="E303" s="172">
        <f>'Office Minor'!E313</f>
        <v>95477.86</v>
      </c>
      <c r="F303" s="172">
        <f>'Office Minor'!F313</f>
        <v>28486602</v>
      </c>
      <c r="G303" s="172">
        <f>'Office Minor'!G313</f>
        <v>22075000</v>
      </c>
      <c r="H303" s="172">
        <f>'Office Minor'!H313</f>
        <v>270</v>
      </c>
    </row>
    <row r="304" spans="1:8" s="486" customFormat="1" ht="17.100000000000001" customHeight="1">
      <c r="A304" s="172">
        <v>13</v>
      </c>
      <c r="B304" s="487" t="s">
        <v>86</v>
      </c>
      <c r="C304" s="136">
        <f>'Office Minor'!C333</f>
        <v>20</v>
      </c>
      <c r="D304" s="136">
        <f>'Office Minor'!D333</f>
        <v>38.315199999999997</v>
      </c>
      <c r="E304" s="136">
        <f>'Office Minor'!E333</f>
        <v>160730</v>
      </c>
      <c r="F304" s="136">
        <f>'Office Minor'!F333</f>
        <v>121276000</v>
      </c>
      <c r="G304" s="136">
        <f>'Office Minor'!G333</f>
        <v>61279000</v>
      </c>
      <c r="H304" s="136">
        <f>'Office Minor'!H333</f>
        <v>540</v>
      </c>
    </row>
    <row r="305" spans="1:8" s="486" customFormat="1" ht="17.100000000000001" customHeight="1">
      <c r="A305" s="172">
        <v>14</v>
      </c>
      <c r="B305" s="487" t="s">
        <v>83</v>
      </c>
      <c r="C305" s="144">
        <f>'Office Minor'!C381</f>
        <v>9</v>
      </c>
      <c r="D305" s="144">
        <f>'Office Minor'!D381</f>
        <v>21.481999999999999</v>
      </c>
      <c r="E305" s="144">
        <f>'Office Minor'!E381</f>
        <v>22367</v>
      </c>
      <c r="F305" s="144">
        <f>'Office Minor'!F381</f>
        <v>20130300</v>
      </c>
      <c r="G305" s="144">
        <f>'Office Minor'!G381</f>
        <v>2013000</v>
      </c>
      <c r="H305" s="144">
        <f>'Office Minor'!H381</f>
        <v>15</v>
      </c>
    </row>
    <row r="306" spans="1:8" s="486" customFormat="1" ht="17.100000000000001" customHeight="1">
      <c r="A306" s="172">
        <v>15</v>
      </c>
      <c r="B306" s="487" t="s">
        <v>87</v>
      </c>
      <c r="C306" s="172">
        <f>'Office Minor'!C447</f>
        <v>11</v>
      </c>
      <c r="D306" s="172">
        <f>'Office Minor'!D447</f>
        <v>11.157</v>
      </c>
      <c r="E306" s="172">
        <f>'Office Minor'!E447</f>
        <v>54866.66</v>
      </c>
      <c r="F306" s="172">
        <f>'Office Minor'!F447</f>
        <v>49379994</v>
      </c>
      <c r="G306" s="172">
        <f>'Office Minor'!G447</f>
        <v>4938000</v>
      </c>
      <c r="H306" s="172">
        <f>'Office Minor'!H447</f>
        <v>44</v>
      </c>
    </row>
    <row r="307" spans="1:8" s="486" customFormat="1" ht="17.100000000000001" customHeight="1">
      <c r="A307" s="172">
        <v>16</v>
      </c>
      <c r="B307" s="487" t="s">
        <v>123</v>
      </c>
      <c r="C307" s="136">
        <f>'Office Minor'!C466</f>
        <v>0</v>
      </c>
      <c r="D307" s="136">
        <f>'Office Minor'!D466</f>
        <v>0</v>
      </c>
      <c r="E307" s="136">
        <f>'Office Minor'!E466</f>
        <v>636550</v>
      </c>
      <c r="F307" s="136">
        <f>'Office Minor'!F466</f>
        <v>4137550000</v>
      </c>
      <c r="G307" s="136">
        <f>'Office Minor'!G466</f>
        <v>261700000</v>
      </c>
      <c r="H307" s="136">
        <f>'Office Minor'!H466</f>
        <v>3540</v>
      </c>
    </row>
    <row r="308" spans="1:8" s="486" customFormat="1" ht="17.100000000000001" customHeight="1">
      <c r="A308" s="172">
        <v>17</v>
      </c>
      <c r="B308" s="487" t="s">
        <v>106</v>
      </c>
      <c r="C308" s="172">
        <f>'Office Minor'!C479</f>
        <v>1</v>
      </c>
      <c r="D308" s="172">
        <f>'Office Minor'!D479</f>
        <v>1</v>
      </c>
      <c r="E308" s="172">
        <f>'Office Minor'!E479</f>
        <v>0</v>
      </c>
      <c r="F308" s="172">
        <f>'Office Minor'!F479</f>
        <v>0</v>
      </c>
      <c r="G308" s="172">
        <f>'Office Minor'!G479</f>
        <v>70000</v>
      </c>
      <c r="H308" s="172">
        <f>'Office Minor'!H479</f>
        <v>30</v>
      </c>
    </row>
    <row r="309" spans="1:8" s="486" customFormat="1" ht="17.100000000000001" customHeight="1">
      <c r="A309" s="172">
        <v>18</v>
      </c>
      <c r="B309" s="487" t="s">
        <v>107</v>
      </c>
      <c r="C309" s="172">
        <f>'Office Minor'!C512</f>
        <v>25</v>
      </c>
      <c r="D309" s="172">
        <f>'Office Minor'!D512</f>
        <v>91.39</v>
      </c>
      <c r="E309" s="172">
        <f>'Office Minor'!E512</f>
        <v>3955</v>
      </c>
      <c r="F309" s="172">
        <f>'Office Minor'!F512</f>
        <v>1028300</v>
      </c>
      <c r="G309" s="172">
        <f>'Office Minor'!G512</f>
        <v>5952873</v>
      </c>
      <c r="H309" s="172">
        <f>'Office Minor'!H512</f>
        <v>4</v>
      </c>
    </row>
    <row r="310" spans="1:8" s="486" customFormat="1" ht="17.100000000000001" customHeight="1">
      <c r="A310" s="172">
        <v>19</v>
      </c>
      <c r="B310" s="487" t="s">
        <v>88</v>
      </c>
      <c r="C310" s="172">
        <f>'Office Minor'!C491</f>
        <v>13</v>
      </c>
      <c r="D310" s="172">
        <f>'Office Minor'!D491</f>
        <v>19</v>
      </c>
      <c r="E310" s="172">
        <f>'Office Minor'!E491</f>
        <v>23685</v>
      </c>
      <c r="F310" s="172">
        <f>'Office Minor'!F491</f>
        <v>21316500</v>
      </c>
      <c r="G310" s="172">
        <f>'Office Minor'!G491</f>
        <v>4348000</v>
      </c>
      <c r="H310" s="172">
        <f>'Office Minor'!H491</f>
        <v>50</v>
      </c>
    </row>
    <row r="311" spans="1:8" s="486" customFormat="1" ht="17.100000000000001" customHeight="1">
      <c r="A311" s="172">
        <v>20</v>
      </c>
      <c r="B311" s="229" t="s">
        <v>110</v>
      </c>
      <c r="C311" s="136">
        <f>'Office Minor'!C526</f>
        <v>14</v>
      </c>
      <c r="D311" s="136">
        <f>'Office Minor'!D526</f>
        <v>17</v>
      </c>
      <c r="E311" s="136">
        <f>'Office Minor'!E526</f>
        <v>4700</v>
      </c>
      <c r="F311" s="136">
        <f>'Office Minor'!F526</f>
        <v>3995000</v>
      </c>
      <c r="G311" s="136">
        <f>'Office Minor'!G526</f>
        <v>1902000</v>
      </c>
      <c r="H311" s="136">
        <f>'Office Minor'!H526</f>
        <v>19</v>
      </c>
    </row>
    <row r="312" spans="1:8" s="486" customFormat="1" ht="17.100000000000001" customHeight="1">
      <c r="A312" s="172">
        <v>21</v>
      </c>
      <c r="B312" s="487" t="s">
        <v>97</v>
      </c>
      <c r="C312" s="62">
        <f>'Office Minor'!C545</f>
        <v>542</v>
      </c>
      <c r="D312" s="62">
        <f>'Office Minor'!D545</f>
        <v>805.65</v>
      </c>
      <c r="E312" s="62">
        <f>'Office Minor'!E545</f>
        <v>5220679</v>
      </c>
      <c r="F312" s="62">
        <f>'Office Minor'!F545</f>
        <v>5742746900</v>
      </c>
      <c r="G312" s="62">
        <f>'Office Minor'!G545</f>
        <v>1248380400</v>
      </c>
      <c r="H312" s="62">
        <f>'Office Minor'!H545</f>
        <v>5990</v>
      </c>
    </row>
    <row r="313" spans="1:8" s="486" customFormat="1" ht="17.100000000000001" customHeight="1">
      <c r="A313" s="172">
        <v>22</v>
      </c>
      <c r="B313" s="487" t="s">
        <v>89</v>
      </c>
      <c r="C313" s="136">
        <f>'Office Minor'!C556</f>
        <v>285</v>
      </c>
      <c r="D313" s="136">
        <f>'Office Minor'!D556</f>
        <v>32.81</v>
      </c>
      <c r="E313" s="136">
        <f>'Office Minor'!E556</f>
        <v>657137.5</v>
      </c>
      <c r="F313" s="136">
        <f>'Office Minor'!F556</f>
        <v>1149990625</v>
      </c>
      <c r="G313" s="136">
        <f>'Office Minor'!G556</f>
        <v>157713000</v>
      </c>
      <c r="H313" s="136">
        <f>'Office Minor'!H556</f>
        <v>1344</v>
      </c>
    </row>
    <row r="314" spans="1:8" s="486" customFormat="1" ht="17.100000000000001" customHeight="1">
      <c r="A314" s="172">
        <v>23</v>
      </c>
      <c r="B314" s="229" t="s">
        <v>372</v>
      </c>
      <c r="C314" s="220">
        <f>'Office Minor'!C638</f>
        <v>84</v>
      </c>
      <c r="D314" s="220">
        <f>'Office Minor'!D638</f>
        <v>167.08</v>
      </c>
      <c r="E314" s="220">
        <f>'Office Minor'!E638</f>
        <v>1617584</v>
      </c>
      <c r="F314" s="220">
        <f>'Office Minor'!F638</f>
        <v>1455825600</v>
      </c>
      <c r="G314" s="220">
        <f>'Office Minor'!G638</f>
        <v>302768689</v>
      </c>
      <c r="H314" s="220">
        <f>'Office Minor'!H638</f>
        <v>640</v>
      </c>
    </row>
    <row r="315" spans="1:8" s="486" customFormat="1" ht="17.100000000000001" customHeight="1">
      <c r="A315" s="172">
        <v>24</v>
      </c>
      <c r="B315" s="487" t="s">
        <v>98</v>
      </c>
      <c r="C315" s="62">
        <f>'Office Minor'!C609</f>
        <v>44</v>
      </c>
      <c r="D315" s="62">
        <f>'Office Minor'!D609</f>
        <v>58.11</v>
      </c>
      <c r="E315" s="62">
        <f>'Office Minor'!E609</f>
        <v>129053</v>
      </c>
      <c r="F315" s="62">
        <f>'Office Minor'!F609</f>
        <v>80037400</v>
      </c>
      <c r="G315" s="62">
        <f>'Office Minor'!G609</f>
        <v>23731470</v>
      </c>
      <c r="H315" s="62">
        <f>'Office Minor'!H609</f>
        <v>1000</v>
      </c>
    </row>
    <row r="316" spans="1:8" s="486" customFormat="1" ht="17.100000000000001" customHeight="1">
      <c r="A316" s="172">
        <v>25</v>
      </c>
      <c r="B316" s="487" t="s">
        <v>99</v>
      </c>
      <c r="C316" s="172">
        <f>'Office Minor'!C654</f>
        <v>8</v>
      </c>
      <c r="D316" s="172">
        <f>'Office Minor'!D654</f>
        <v>543.88</v>
      </c>
      <c r="E316" s="172">
        <f>'Office Minor'!E654</f>
        <v>69178</v>
      </c>
      <c r="F316" s="172">
        <f>'Office Minor'!F654</f>
        <v>48424600</v>
      </c>
      <c r="G316" s="172">
        <f>'Office Minor'!G654</f>
        <v>13217734</v>
      </c>
      <c r="H316" s="172">
        <f>'Office Minor'!H654</f>
        <v>30</v>
      </c>
    </row>
    <row r="317" spans="1:8" s="486" customFormat="1" ht="17.100000000000001" customHeight="1">
      <c r="A317" s="172">
        <v>26</v>
      </c>
      <c r="B317" s="487" t="s">
        <v>90</v>
      </c>
      <c r="C317" s="218">
        <f>'Office Minor'!C676</f>
        <v>83</v>
      </c>
      <c r="D317" s="218">
        <f>'Office Minor'!D676</f>
        <v>90.11</v>
      </c>
      <c r="E317" s="218">
        <f>'Office Minor'!E676</f>
        <v>820068</v>
      </c>
      <c r="F317" s="218">
        <f>'Office Minor'!F676</f>
        <v>787265280</v>
      </c>
      <c r="G317" s="218">
        <f>'Office Minor'!G676</f>
        <v>84350000</v>
      </c>
      <c r="H317" s="218">
        <f>'Office Minor'!H676</f>
        <v>450</v>
      </c>
    </row>
    <row r="318" spans="1:8" s="486" customFormat="1" ht="17.100000000000001" customHeight="1">
      <c r="A318" s="172">
        <v>27</v>
      </c>
      <c r="B318" s="487" t="s">
        <v>137</v>
      </c>
      <c r="C318" s="144">
        <f>'Office Minor'!C692</f>
        <v>1</v>
      </c>
      <c r="D318" s="144">
        <f>'Office Minor'!D692</f>
        <v>112.38</v>
      </c>
      <c r="E318" s="144">
        <f>'Office Minor'!E692</f>
        <v>0</v>
      </c>
      <c r="F318" s="144">
        <f>'Office Minor'!F692</f>
        <v>0</v>
      </c>
      <c r="G318" s="144">
        <f>'Office Minor'!G692</f>
        <v>0</v>
      </c>
      <c r="H318" s="144">
        <f>'Office Minor'!H692</f>
        <v>0</v>
      </c>
    </row>
    <row r="319" spans="1:8" s="486" customFormat="1" ht="17.100000000000001" customHeight="1">
      <c r="A319" s="172">
        <v>28</v>
      </c>
      <c r="B319" s="487" t="s">
        <v>82</v>
      </c>
      <c r="C319" s="136">
        <f>'Office Minor'!C732</f>
        <v>74</v>
      </c>
      <c r="D319" s="136">
        <f>'Office Minor'!D732</f>
        <v>110.2</v>
      </c>
      <c r="E319" s="136">
        <f>'Office Minor'!E732</f>
        <v>294729</v>
      </c>
      <c r="F319" s="136">
        <f>'Office Minor'!F732</f>
        <v>530512200</v>
      </c>
      <c r="G319" s="136">
        <f>'Office Minor'!G732</f>
        <v>77770173</v>
      </c>
      <c r="H319" s="136">
        <f>'Office Minor'!H732</f>
        <v>570</v>
      </c>
    </row>
    <row r="320" spans="1:8" s="486" customFormat="1" ht="17.100000000000001" customHeight="1">
      <c r="A320" s="853" t="s">
        <v>49</v>
      </c>
      <c r="B320" s="854"/>
      <c r="C320" s="265">
        <f t="shared" ref="C320:H320" si="19">SUM(C292:C319)</f>
        <v>1772</v>
      </c>
      <c r="D320" s="483">
        <f t="shared" si="19"/>
        <v>3015.4920000000002</v>
      </c>
      <c r="E320" s="484">
        <f t="shared" si="19"/>
        <v>13523758.83</v>
      </c>
      <c r="F320" s="265">
        <f t="shared" si="19"/>
        <v>17762476656</v>
      </c>
      <c r="G320" s="484">
        <f t="shared" si="19"/>
        <v>2805471353</v>
      </c>
      <c r="H320" s="484">
        <f t="shared" si="19"/>
        <v>17469</v>
      </c>
    </row>
    <row r="321" spans="1:8" s="486" customFormat="1" ht="17.100000000000001" customHeight="1">
      <c r="A321" s="256"/>
      <c r="B321" s="256"/>
      <c r="C321" s="505"/>
      <c r="D321" s="506"/>
      <c r="E321" s="433"/>
      <c r="F321" s="505"/>
      <c r="G321" s="433"/>
      <c r="H321" s="433"/>
    </row>
    <row r="322" spans="1:8" s="486" customFormat="1" ht="17.100000000000001" customHeight="1">
      <c r="A322" s="866" t="s">
        <v>144</v>
      </c>
      <c r="B322" s="866"/>
      <c r="C322" s="866"/>
      <c r="D322" s="866"/>
      <c r="E322" s="866"/>
      <c r="F322" s="866"/>
      <c r="G322" s="866"/>
      <c r="H322" s="866"/>
    </row>
    <row r="323" spans="1:8" s="486" customFormat="1" ht="17.100000000000001" customHeight="1">
      <c r="A323" s="839" t="s">
        <v>2</v>
      </c>
      <c r="B323" s="841" t="s">
        <v>76</v>
      </c>
      <c r="C323" s="731" t="s">
        <v>4</v>
      </c>
      <c r="D323" s="731" t="s">
        <v>5</v>
      </c>
      <c r="E323" s="731" t="s">
        <v>6</v>
      </c>
      <c r="F323" s="731" t="s">
        <v>7</v>
      </c>
      <c r="G323" s="731" t="s">
        <v>8</v>
      </c>
      <c r="H323" s="731" t="s">
        <v>9</v>
      </c>
    </row>
    <row r="324" spans="1:8" s="486" customFormat="1" ht="17.100000000000001" customHeight="1">
      <c r="A324" s="840"/>
      <c r="B324" s="842"/>
      <c r="C324" s="1" t="s">
        <v>10</v>
      </c>
      <c r="D324" s="1" t="s">
        <v>51</v>
      </c>
      <c r="E324" s="1" t="s">
        <v>78</v>
      </c>
      <c r="F324" s="52" t="s">
        <v>79</v>
      </c>
      <c r="G324" s="52" t="s">
        <v>79</v>
      </c>
      <c r="H324" s="1" t="s">
        <v>12</v>
      </c>
    </row>
    <row r="325" spans="1:8" s="486" customFormat="1" ht="17.100000000000001" customHeight="1">
      <c r="A325" s="172">
        <v>1</v>
      </c>
      <c r="B325" s="487" t="s">
        <v>91</v>
      </c>
      <c r="C325" s="62">
        <f>'Office Minor'!C23</f>
        <v>160</v>
      </c>
      <c r="D325" s="62">
        <f>'Office Minor'!D23</f>
        <v>153</v>
      </c>
      <c r="E325" s="62">
        <f>'Office Minor'!E23</f>
        <v>1502627</v>
      </c>
      <c r="F325" s="62">
        <f>'Office Minor'!F23</f>
        <v>375656750</v>
      </c>
      <c r="G325" s="62">
        <f>'Office Minor'!G23</f>
        <v>38533540</v>
      </c>
      <c r="H325" s="62">
        <f>'Office Minor'!H23</f>
        <v>690</v>
      </c>
    </row>
    <row r="326" spans="1:8" s="486" customFormat="1" ht="17.100000000000001" customHeight="1">
      <c r="A326" s="172">
        <v>2</v>
      </c>
      <c r="B326" s="487" t="s">
        <v>149</v>
      </c>
      <c r="C326" s="343">
        <f>'Office Minor'!C99</f>
        <v>281</v>
      </c>
      <c r="D326" s="343">
        <f>'Office Minor'!D99</f>
        <v>279</v>
      </c>
      <c r="E326" s="343">
        <f>'Office Minor'!E99</f>
        <v>2336486</v>
      </c>
      <c r="F326" s="343">
        <f>'Office Minor'!F99</f>
        <v>467297200</v>
      </c>
      <c r="G326" s="343">
        <f>'Office Minor'!G99</f>
        <v>117606083</v>
      </c>
      <c r="H326" s="343">
        <f>'Office Minor'!H99</f>
        <v>1670</v>
      </c>
    </row>
    <row r="327" spans="1:8" s="486" customFormat="1" ht="17.100000000000001" customHeight="1">
      <c r="A327" s="172">
        <v>3</v>
      </c>
      <c r="B327" s="487" t="s">
        <v>190</v>
      </c>
      <c r="C327" s="172">
        <f>'Office Minor'!C114</f>
        <v>59</v>
      </c>
      <c r="D327" s="172">
        <f>'Office Minor'!D114</f>
        <v>64.78</v>
      </c>
      <c r="E327" s="172">
        <f>'Office Minor'!E114</f>
        <v>4258000</v>
      </c>
      <c r="F327" s="172">
        <f>'Office Minor'!F114</f>
        <v>468380000</v>
      </c>
      <c r="G327" s="172">
        <f>'Office Minor'!G114</f>
        <v>18042000</v>
      </c>
      <c r="H327" s="172">
        <f>'Office Minor'!H114</f>
        <v>261</v>
      </c>
    </row>
    <row r="328" spans="1:8" s="486" customFormat="1" ht="17.100000000000001" customHeight="1">
      <c r="A328" s="172">
        <v>4</v>
      </c>
      <c r="B328" s="487" t="s">
        <v>90</v>
      </c>
      <c r="C328" s="218">
        <f>'Office Minor'!C680</f>
        <v>92</v>
      </c>
      <c r="D328" s="218">
        <f>'Office Minor'!D680</f>
        <v>91.88</v>
      </c>
      <c r="E328" s="218">
        <f>'Office Minor'!E680</f>
        <v>520700</v>
      </c>
      <c r="F328" s="218">
        <f>'Office Minor'!F680</f>
        <v>83312000</v>
      </c>
      <c r="G328" s="218">
        <f>'Office Minor'!G680</f>
        <v>12917000</v>
      </c>
      <c r="H328" s="218">
        <f>'Office Minor'!H680</f>
        <v>510</v>
      </c>
    </row>
    <row r="329" spans="1:8" s="486" customFormat="1" ht="17.100000000000001" customHeight="1">
      <c r="A329" s="172">
        <v>5</v>
      </c>
      <c r="B329" s="487" t="s">
        <v>136</v>
      </c>
      <c r="C329" s="228">
        <f>'Office Minor'!C10</f>
        <v>8</v>
      </c>
      <c r="D329" s="228">
        <f>'Office Minor'!D10</f>
        <v>8</v>
      </c>
      <c r="E329" s="228">
        <f>'Office Minor'!E10</f>
        <v>8000</v>
      </c>
      <c r="F329" s="228">
        <f>'Office Minor'!F10</f>
        <v>400000</v>
      </c>
      <c r="G329" s="228">
        <f>'Office Minor'!G10</f>
        <v>322000</v>
      </c>
      <c r="H329" s="228">
        <f>'Office Minor'!H10</f>
        <v>40</v>
      </c>
    </row>
    <row r="330" spans="1:8" s="486" customFormat="1" ht="17.100000000000001" customHeight="1">
      <c r="A330" s="172">
        <v>6</v>
      </c>
      <c r="B330" s="487" t="s">
        <v>85</v>
      </c>
      <c r="C330" s="136">
        <f>'Office Minor'!C39</f>
        <v>147</v>
      </c>
      <c r="D330" s="136">
        <f>'Office Minor'!D39</f>
        <v>145.89320000000001</v>
      </c>
      <c r="E330" s="136">
        <f>'Office Minor'!E39</f>
        <v>2732325</v>
      </c>
      <c r="F330" s="136">
        <f>'Office Minor'!F39</f>
        <v>1229546250</v>
      </c>
      <c r="G330" s="136">
        <f>'Office Minor'!G39</f>
        <v>116382000</v>
      </c>
      <c r="H330" s="136">
        <f>'Office Minor'!H39</f>
        <v>1150</v>
      </c>
    </row>
    <row r="331" spans="1:8" s="486" customFormat="1" ht="17.100000000000001" customHeight="1">
      <c r="A331" s="172">
        <v>7</v>
      </c>
      <c r="B331" s="487" t="s">
        <v>138</v>
      </c>
      <c r="C331" s="218">
        <f>'Office Minor'!C84</f>
        <v>39</v>
      </c>
      <c r="D331" s="218">
        <f>'Office Minor'!D84</f>
        <v>39</v>
      </c>
      <c r="E331" s="218">
        <f>'Office Minor'!E84</f>
        <v>1082183</v>
      </c>
      <c r="F331" s="218">
        <f>'Office Minor'!F84</f>
        <v>216436600</v>
      </c>
      <c r="G331" s="218">
        <f>'Office Minor'!G84</f>
        <v>5957748</v>
      </c>
      <c r="H331" s="218">
        <f>'Office Minor'!H84</f>
        <v>410</v>
      </c>
    </row>
    <row r="332" spans="1:8" s="486" customFormat="1" ht="17.100000000000001" customHeight="1">
      <c r="A332" s="172">
        <v>8</v>
      </c>
      <c r="B332" s="509" t="s">
        <v>143</v>
      </c>
      <c r="C332" s="249">
        <f>'Office Minor'!C57</f>
        <v>61</v>
      </c>
      <c r="D332" s="249">
        <f>'Office Minor'!D57</f>
        <v>61</v>
      </c>
      <c r="E332" s="249">
        <f>'Office Minor'!E57</f>
        <v>1261176</v>
      </c>
      <c r="F332" s="249">
        <f>'Office Minor'!F57</f>
        <v>252235200</v>
      </c>
      <c r="G332" s="249">
        <f>'Office Minor'!G57</f>
        <v>119672643</v>
      </c>
      <c r="H332" s="249">
        <f>'Office Minor'!H57</f>
        <v>9460</v>
      </c>
    </row>
    <row r="333" spans="1:8" s="486" customFormat="1" ht="17.100000000000001" customHeight="1">
      <c r="A333" s="172">
        <v>9</v>
      </c>
      <c r="B333" s="487" t="s">
        <v>148</v>
      </c>
      <c r="C333" s="136">
        <f>'Office Minor'!C71</f>
        <v>23</v>
      </c>
      <c r="D333" s="136">
        <f>'Office Minor'!D71</f>
        <v>23</v>
      </c>
      <c r="E333" s="136">
        <f>'Office Minor'!E71</f>
        <v>686549</v>
      </c>
      <c r="F333" s="136">
        <f>'Office Minor'!F71</f>
        <v>137309800</v>
      </c>
      <c r="G333" s="136">
        <f>'Office Minor'!G71</f>
        <v>16252000</v>
      </c>
      <c r="H333" s="136">
        <f>'Office Minor'!H71</f>
        <v>250</v>
      </c>
    </row>
    <row r="334" spans="1:8" s="486" customFormat="1" ht="17.100000000000001" customHeight="1">
      <c r="A334" s="172">
        <v>10</v>
      </c>
      <c r="B334" s="487" t="s">
        <v>139</v>
      </c>
      <c r="C334" s="62">
        <f>'Office Minor'!C130</f>
        <v>2</v>
      </c>
      <c r="D334" s="62">
        <f>'Office Minor'!D130</f>
        <v>2</v>
      </c>
      <c r="E334" s="62">
        <f>'Office Minor'!E130</f>
        <v>2368</v>
      </c>
      <c r="F334" s="62">
        <f>'Office Minor'!F130</f>
        <v>473600</v>
      </c>
      <c r="G334" s="62">
        <f>'Office Minor'!G130</f>
        <v>60000</v>
      </c>
      <c r="H334" s="62">
        <f>'Office Minor'!H130</f>
        <v>10</v>
      </c>
    </row>
    <row r="335" spans="1:8" s="486" customFormat="1" ht="17.100000000000001" customHeight="1">
      <c r="A335" s="172">
        <v>11</v>
      </c>
      <c r="B335" s="487" t="s">
        <v>112</v>
      </c>
      <c r="C335" s="210">
        <f>'Office Minor'!C143</f>
        <v>406</v>
      </c>
      <c r="D335" s="210">
        <f>'Office Minor'!D143</f>
        <v>475.83</v>
      </c>
      <c r="E335" s="210">
        <f>'Office Minor'!E143</f>
        <v>15333689</v>
      </c>
      <c r="F335" s="210">
        <f>'Office Minor'!F143</f>
        <v>460040670</v>
      </c>
      <c r="G335" s="210">
        <f>'Office Minor'!G143</f>
        <v>496806000</v>
      </c>
      <c r="H335" s="210">
        <f>'Office Minor'!H143</f>
        <v>2246</v>
      </c>
    </row>
    <row r="336" spans="1:8" s="486" customFormat="1" ht="17.100000000000001" customHeight="1">
      <c r="A336" s="172">
        <v>12</v>
      </c>
      <c r="B336" s="487" t="s">
        <v>80</v>
      </c>
      <c r="C336" s="136">
        <f>'Office Minor'!C153</f>
        <v>153</v>
      </c>
      <c r="D336" s="136">
        <f>'Office Minor'!D153</f>
        <v>153</v>
      </c>
      <c r="E336" s="136">
        <f>'Office Minor'!E153</f>
        <v>2161890</v>
      </c>
      <c r="F336" s="136">
        <f>'Office Minor'!F153</f>
        <v>540472500</v>
      </c>
      <c r="G336" s="136">
        <f>'Office Minor'!G153</f>
        <v>33046506</v>
      </c>
      <c r="H336" s="136">
        <f>'Office Minor'!H153</f>
        <v>3168</v>
      </c>
    </row>
    <row r="337" spans="1:8" s="486" customFormat="1" ht="17.100000000000001" customHeight="1">
      <c r="A337" s="172">
        <v>13</v>
      </c>
      <c r="B337" s="487" t="s">
        <v>95</v>
      </c>
      <c r="C337" s="62">
        <f>'Office Minor'!C179</f>
        <v>10</v>
      </c>
      <c r="D337" s="62">
        <f>'Office Minor'!D179</f>
        <v>10</v>
      </c>
      <c r="E337" s="62">
        <f>'Office Minor'!E179</f>
        <v>10400</v>
      </c>
      <c r="F337" s="62">
        <f>'Office Minor'!F179</f>
        <v>832000</v>
      </c>
      <c r="G337" s="62">
        <f>'Office Minor'!G179</f>
        <v>258712</v>
      </c>
      <c r="H337" s="62">
        <f>'Office Minor'!H179</f>
        <v>30</v>
      </c>
    </row>
    <row r="338" spans="1:8" s="486" customFormat="1" ht="17.100000000000001" customHeight="1">
      <c r="A338" s="172">
        <v>14</v>
      </c>
      <c r="B338" s="487" t="s">
        <v>140</v>
      </c>
      <c r="C338" s="397">
        <f>'Office Minor'!C200</f>
        <v>67</v>
      </c>
      <c r="D338" s="397">
        <f>'Office Minor'!D200</f>
        <v>68.6845</v>
      </c>
      <c r="E338" s="397">
        <f>'Office Minor'!E200</f>
        <v>40981</v>
      </c>
      <c r="F338" s="397">
        <f>'Office Minor'!F200</f>
        <v>2049050</v>
      </c>
      <c r="G338" s="397">
        <f>'Office Minor'!G200</f>
        <v>3207650</v>
      </c>
      <c r="H338" s="397">
        <f>'Office Minor'!H200</f>
        <v>536</v>
      </c>
    </row>
    <row r="339" spans="1:8" s="486" customFormat="1" ht="17.100000000000001" customHeight="1">
      <c r="A339" s="172">
        <v>15</v>
      </c>
      <c r="B339" s="487" t="s">
        <v>103</v>
      </c>
      <c r="C339" s="218">
        <f>'Office Minor'!C227</f>
        <v>8</v>
      </c>
      <c r="D339" s="218">
        <f>'Office Minor'!D227</f>
        <v>8</v>
      </c>
      <c r="E339" s="218">
        <f>'Office Minor'!E227</f>
        <v>28350</v>
      </c>
      <c r="F339" s="218">
        <f>'Office Minor'!F227</f>
        <v>5103000</v>
      </c>
      <c r="G339" s="218">
        <f>'Office Minor'!G227</f>
        <v>714968</v>
      </c>
      <c r="H339" s="218">
        <f>'Office Minor'!H227</f>
        <v>5</v>
      </c>
    </row>
    <row r="340" spans="1:8" s="486" customFormat="1" ht="17.100000000000001" customHeight="1">
      <c r="A340" s="172">
        <v>16</v>
      </c>
      <c r="B340" s="487" t="s">
        <v>373</v>
      </c>
      <c r="C340" s="218">
        <f>'Office Minor'!C216</f>
        <v>158</v>
      </c>
      <c r="D340" s="218">
        <f>'Office Minor'!D216</f>
        <v>130.15</v>
      </c>
      <c r="E340" s="218">
        <f>'Office Minor'!E216</f>
        <v>4514155</v>
      </c>
      <c r="F340" s="218">
        <f>'Office Minor'!F216</f>
        <v>812547900</v>
      </c>
      <c r="G340" s="218">
        <f>'Office Minor'!G216</f>
        <v>131934377</v>
      </c>
      <c r="H340" s="218">
        <f>'Office Minor'!H216</f>
        <v>12</v>
      </c>
    </row>
    <row r="341" spans="1:8" s="486" customFormat="1" ht="17.100000000000001" customHeight="1">
      <c r="A341" s="172">
        <v>17</v>
      </c>
      <c r="B341" s="487" t="s">
        <v>109</v>
      </c>
      <c r="C341" s="136">
        <f>'Office Minor'!C249</f>
        <v>104</v>
      </c>
      <c r="D341" s="136">
        <f>'Office Minor'!D249</f>
        <v>217.85</v>
      </c>
      <c r="E341" s="136">
        <f>'Office Minor'!E249</f>
        <v>989745</v>
      </c>
      <c r="F341" s="136">
        <f>'Office Minor'!F249</f>
        <v>227641350</v>
      </c>
      <c r="G341" s="136">
        <f>'Office Minor'!G249</f>
        <v>37762854</v>
      </c>
      <c r="H341" s="136">
        <f>'Office Minor'!H249</f>
        <v>200</v>
      </c>
    </row>
    <row r="342" spans="1:8" s="486" customFormat="1" ht="17.100000000000001" customHeight="1">
      <c r="A342" s="172">
        <v>18</v>
      </c>
      <c r="B342" s="487" t="s">
        <v>132</v>
      </c>
      <c r="C342" s="258">
        <f>'Office Minor'!C265</f>
        <v>26</v>
      </c>
      <c r="D342" s="258">
        <f>'Office Minor'!D265</f>
        <v>168.73</v>
      </c>
      <c r="E342" s="258">
        <f>'Office Minor'!E265</f>
        <v>44158</v>
      </c>
      <c r="F342" s="258">
        <f>'Office Minor'!F265</f>
        <v>5519750</v>
      </c>
      <c r="G342" s="258">
        <f>'Office Minor'!G265</f>
        <v>418037</v>
      </c>
      <c r="H342" s="258">
        <f>'Office Minor'!H265</f>
        <v>125</v>
      </c>
    </row>
    <row r="343" spans="1:8" s="486" customFormat="1" ht="17.100000000000001" customHeight="1">
      <c r="A343" s="172">
        <v>19</v>
      </c>
      <c r="B343" s="487" t="s">
        <v>151</v>
      </c>
      <c r="C343" s="136">
        <f>'Office Minor'!C276</f>
        <v>12</v>
      </c>
      <c r="D343" s="136">
        <f>'Office Minor'!D276</f>
        <v>12.28</v>
      </c>
      <c r="E343" s="136">
        <f>'Office Minor'!E276</f>
        <v>233748.3</v>
      </c>
      <c r="F343" s="136">
        <f>'Office Minor'!F276</f>
        <v>35062245.649999999</v>
      </c>
      <c r="G343" s="136">
        <f>'Office Minor'!G276</f>
        <v>5376211</v>
      </c>
      <c r="H343" s="136">
        <f>'Office Minor'!H276</f>
        <v>39</v>
      </c>
    </row>
    <row r="344" spans="1:8" s="486" customFormat="1" ht="17.100000000000001" customHeight="1">
      <c r="A344" s="172">
        <v>20</v>
      </c>
      <c r="B344" s="487" t="s">
        <v>104</v>
      </c>
      <c r="C344" s="62">
        <f>'Office Minor'!C289</f>
        <v>109</v>
      </c>
      <c r="D344" s="62">
        <f>'Office Minor'!D289</f>
        <v>109</v>
      </c>
      <c r="E344" s="62">
        <f>'Office Minor'!E289</f>
        <v>396260</v>
      </c>
      <c r="F344" s="62">
        <f>'Office Minor'!F289</f>
        <v>23775600</v>
      </c>
      <c r="G344" s="62">
        <f>'Office Minor'!G289</f>
        <v>11414000</v>
      </c>
      <c r="H344" s="62">
        <f>'Office Minor'!H289</f>
        <v>656</v>
      </c>
    </row>
    <row r="345" spans="1:8" s="486" customFormat="1" ht="17.100000000000001" customHeight="1">
      <c r="A345" s="172">
        <v>21</v>
      </c>
      <c r="B345" s="487" t="s">
        <v>152</v>
      </c>
      <c r="C345" s="62">
        <f>'Office Minor'!C319</f>
        <v>39</v>
      </c>
      <c r="D345" s="62">
        <f>'Office Minor'!D319</f>
        <v>41</v>
      </c>
      <c r="E345" s="62">
        <f>'Office Minor'!E319</f>
        <v>370189.12800000003</v>
      </c>
      <c r="F345" s="62">
        <f>'Office Minor'!F319</f>
        <v>48124586.899999999</v>
      </c>
      <c r="G345" s="62">
        <f>'Office Minor'!G319</f>
        <v>7160600</v>
      </c>
      <c r="H345" s="62">
        <f>'Office Minor'!H319</f>
        <v>140</v>
      </c>
    </row>
    <row r="346" spans="1:8" s="486" customFormat="1" ht="17.100000000000001" customHeight="1">
      <c r="A346" s="172">
        <v>22</v>
      </c>
      <c r="B346" s="487" t="s">
        <v>86</v>
      </c>
      <c r="C346" s="136">
        <f>'Office Minor'!C332</f>
        <v>757</v>
      </c>
      <c r="D346" s="136">
        <f>'Office Minor'!D332</f>
        <v>760.56</v>
      </c>
      <c r="E346" s="136">
        <f>'Office Minor'!E332</f>
        <v>14750000</v>
      </c>
      <c r="F346" s="136">
        <f>'Office Minor'!F332</f>
        <v>1475000000</v>
      </c>
      <c r="G346" s="136">
        <f>'Office Minor'!G332</f>
        <v>458527000</v>
      </c>
      <c r="H346" s="136">
        <f>'Office Minor'!H332</f>
        <v>9400</v>
      </c>
    </row>
    <row r="347" spans="1:8" s="486" customFormat="1" ht="17.100000000000001" customHeight="1">
      <c r="A347" s="172">
        <v>23</v>
      </c>
      <c r="B347" s="487" t="s">
        <v>96</v>
      </c>
      <c r="C347" s="62">
        <f>'Office Minor'!C354</f>
        <v>244</v>
      </c>
      <c r="D347" s="62">
        <f>'Office Minor'!D354</f>
        <v>248.5</v>
      </c>
      <c r="E347" s="62">
        <f>'Office Minor'!E354</f>
        <v>2491717</v>
      </c>
      <c r="F347" s="62">
        <f>'Office Minor'!F354</f>
        <v>448509060</v>
      </c>
      <c r="G347" s="62">
        <f>'Office Minor'!G354</f>
        <v>46488330</v>
      </c>
      <c r="H347" s="62">
        <f>'Office Minor'!H354</f>
        <v>1795</v>
      </c>
    </row>
    <row r="348" spans="1:8" s="486" customFormat="1" ht="17.100000000000001" customHeight="1">
      <c r="A348" s="172">
        <v>24</v>
      </c>
      <c r="B348" s="487" t="s">
        <v>127</v>
      </c>
      <c r="C348" s="262">
        <f>'Office Minor'!C366</f>
        <v>19</v>
      </c>
      <c r="D348" s="262">
        <f>'Office Minor'!D366</f>
        <v>19.43</v>
      </c>
      <c r="E348" s="262">
        <f>'Office Minor'!E366</f>
        <v>1561013</v>
      </c>
      <c r="F348" s="262">
        <f>'Office Minor'!F366</f>
        <v>437083640</v>
      </c>
      <c r="G348" s="262">
        <f>'Office Minor'!G366</f>
        <v>16228000</v>
      </c>
      <c r="H348" s="262">
        <f>'Office Minor'!H366</f>
        <v>1627</v>
      </c>
    </row>
    <row r="349" spans="1:8" s="486" customFormat="1" ht="17.100000000000001" customHeight="1">
      <c r="A349" s="172">
        <v>25</v>
      </c>
      <c r="B349" s="487" t="s">
        <v>141</v>
      </c>
      <c r="C349" s="144">
        <f>'Office Minor'!C384</f>
        <v>395</v>
      </c>
      <c r="D349" s="144">
        <f>'Office Minor'!D384</f>
        <v>564.73950000000002</v>
      </c>
      <c r="E349" s="144">
        <f>'Office Minor'!E384</f>
        <v>8748967</v>
      </c>
      <c r="F349" s="144">
        <f>'Office Minor'!F384</f>
        <v>2187241750</v>
      </c>
      <c r="G349" s="144">
        <f>'Office Minor'!G384</f>
        <v>320438000</v>
      </c>
      <c r="H349" s="144">
        <f>'Office Minor'!H384</f>
        <v>2390</v>
      </c>
    </row>
    <row r="350" spans="1:8" s="486" customFormat="1" ht="17.100000000000001" customHeight="1">
      <c r="A350" s="172">
        <v>26</v>
      </c>
      <c r="B350" s="487" t="s">
        <v>117</v>
      </c>
      <c r="C350" s="217">
        <f>'Office Minor'!C403</f>
        <v>82</v>
      </c>
      <c r="D350" s="217">
        <f>'Office Minor'!D403</f>
        <v>82</v>
      </c>
      <c r="E350" s="217">
        <f>'Office Minor'!E403</f>
        <v>1050613</v>
      </c>
      <c r="F350" s="217">
        <f>'Office Minor'!F403</f>
        <v>78795975</v>
      </c>
      <c r="G350" s="217">
        <f>'Office Minor'!G403</f>
        <v>29460000</v>
      </c>
      <c r="H350" s="217">
        <f>'Office Minor'!H403</f>
        <v>640</v>
      </c>
    </row>
    <row r="351" spans="1:8" s="486" customFormat="1" ht="17.100000000000001" customHeight="1">
      <c r="A351" s="172">
        <v>27</v>
      </c>
      <c r="B351" s="510" t="s">
        <v>134</v>
      </c>
      <c r="C351" s="172">
        <f>'Office Minor'!C415</f>
        <v>87</v>
      </c>
      <c r="D351" s="172">
        <f>'Office Minor'!D415</f>
        <v>180.45</v>
      </c>
      <c r="E351" s="172">
        <f>'Office Minor'!E415</f>
        <v>668087</v>
      </c>
      <c r="F351" s="172">
        <f>'Office Minor'!F415</f>
        <v>60127830</v>
      </c>
      <c r="G351" s="172">
        <f>'Office Minor'!G415</f>
        <v>15366001</v>
      </c>
      <c r="H351" s="172">
        <f>'Office Minor'!H415</f>
        <v>900</v>
      </c>
    </row>
    <row r="352" spans="1:8" s="486" customFormat="1" ht="17.100000000000001" customHeight="1">
      <c r="A352" s="172">
        <v>28</v>
      </c>
      <c r="B352" s="487" t="s">
        <v>118</v>
      </c>
      <c r="C352" s="224">
        <f>'Office Minor'!C432</f>
        <v>73</v>
      </c>
      <c r="D352" s="224">
        <f>'Office Minor'!D432</f>
        <v>73.599999999999994</v>
      </c>
      <c r="E352" s="224">
        <f>'Office Minor'!E432</f>
        <v>2296377</v>
      </c>
      <c r="F352" s="224">
        <f>'Office Minor'!F432</f>
        <v>459275400</v>
      </c>
      <c r="G352" s="224">
        <f>'Office Minor'!G432</f>
        <v>42475000</v>
      </c>
      <c r="H352" s="224">
        <f>'Office Minor'!H432</f>
        <v>241</v>
      </c>
    </row>
    <row r="353" spans="1:8" s="486" customFormat="1" ht="17.100000000000001" customHeight="1">
      <c r="A353" s="172">
        <v>29</v>
      </c>
      <c r="B353" s="487" t="s">
        <v>87</v>
      </c>
      <c r="C353" s="62">
        <f>'Office Minor'!C445</f>
        <v>239</v>
      </c>
      <c r="D353" s="62">
        <f>'Office Minor'!D445</f>
        <v>257.82</v>
      </c>
      <c r="E353" s="62">
        <f>'Office Minor'!E445</f>
        <v>2555821.9530000002</v>
      </c>
      <c r="F353" s="62">
        <f>'Office Minor'!F445</f>
        <v>306698634.39999998</v>
      </c>
      <c r="G353" s="62">
        <f>'Office Minor'!G445</f>
        <v>79866000</v>
      </c>
      <c r="H353" s="62">
        <f>'Office Minor'!H445</f>
        <v>477</v>
      </c>
    </row>
    <row r="354" spans="1:8" s="486" customFormat="1" ht="17.100000000000001" customHeight="1">
      <c r="A354" s="172">
        <v>30</v>
      </c>
      <c r="B354" s="487" t="s">
        <v>123</v>
      </c>
      <c r="C354" s="136">
        <f>'Office Minor'!C467</f>
        <v>154</v>
      </c>
      <c r="D354" s="136">
        <f>'Office Minor'!D467</f>
        <v>154.05000000000001</v>
      </c>
      <c r="E354" s="136">
        <f>'Office Minor'!E467</f>
        <v>203750</v>
      </c>
      <c r="F354" s="136">
        <f>'Office Minor'!F467</f>
        <v>20375000</v>
      </c>
      <c r="G354" s="136">
        <f>'Office Minor'!G467</f>
        <v>15750000</v>
      </c>
      <c r="H354" s="136">
        <f>'Office Minor'!H467</f>
        <v>1260</v>
      </c>
    </row>
    <row r="355" spans="1:8" s="486" customFormat="1" ht="17.100000000000001" customHeight="1">
      <c r="A355" s="172">
        <v>31</v>
      </c>
      <c r="B355" s="487" t="s">
        <v>106</v>
      </c>
      <c r="C355" s="62">
        <f>'Office Minor'!C477</f>
        <v>293</v>
      </c>
      <c r="D355" s="62">
        <f>'Office Minor'!D477</f>
        <v>291.85000000000002</v>
      </c>
      <c r="E355" s="62">
        <f>'Office Minor'!E477</f>
        <v>786813</v>
      </c>
      <c r="F355" s="62">
        <f>'Office Minor'!F477</f>
        <v>55069100</v>
      </c>
      <c r="G355" s="62">
        <f>'Office Minor'!G477</f>
        <v>123988000</v>
      </c>
      <c r="H355" s="62">
        <f>'Office Minor'!H477</f>
        <v>4764</v>
      </c>
    </row>
    <row r="356" spans="1:8" s="486" customFormat="1" ht="17.100000000000001" customHeight="1">
      <c r="A356" s="172">
        <v>32</v>
      </c>
      <c r="B356" s="487" t="s">
        <v>88</v>
      </c>
      <c r="C356" s="172">
        <f>'Office Minor'!C494</f>
        <v>295</v>
      </c>
      <c r="D356" s="172">
        <f>'Office Minor'!D494</f>
        <v>295</v>
      </c>
      <c r="E356" s="172">
        <f>'Office Minor'!E494</f>
        <v>8092743</v>
      </c>
      <c r="F356" s="172">
        <f>'Office Minor'!F494</f>
        <v>2023185750</v>
      </c>
      <c r="G356" s="172">
        <f>'Office Minor'!G494</f>
        <v>159070000</v>
      </c>
      <c r="H356" s="172">
        <f>'Office Minor'!H494</f>
        <v>1500</v>
      </c>
    </row>
    <row r="357" spans="1:8" s="486" customFormat="1" ht="17.100000000000001" customHeight="1">
      <c r="A357" s="172">
        <v>33</v>
      </c>
      <c r="B357" s="487" t="s">
        <v>107</v>
      </c>
      <c r="C357" s="62">
        <f>'Office Minor'!C511</f>
        <v>4</v>
      </c>
      <c r="D357" s="62">
        <f>'Office Minor'!D511</f>
        <v>4</v>
      </c>
      <c r="E357" s="62">
        <f>'Office Minor'!E511</f>
        <v>0</v>
      </c>
      <c r="F357" s="62">
        <f>'Office Minor'!F511</f>
        <v>0</v>
      </c>
      <c r="G357" s="62">
        <f>'Office Minor'!G511</f>
        <v>68436</v>
      </c>
      <c r="H357" s="62">
        <f>'Office Minor'!H511</f>
        <v>4</v>
      </c>
    </row>
    <row r="358" spans="1:8" s="486" customFormat="1" ht="17.100000000000001" customHeight="1">
      <c r="A358" s="172">
        <v>34</v>
      </c>
      <c r="B358" s="229" t="s">
        <v>110</v>
      </c>
      <c r="C358" s="235">
        <f>'Office Minor'!C528</f>
        <v>14</v>
      </c>
      <c r="D358" s="235">
        <f>'Office Minor'!D528</f>
        <v>16</v>
      </c>
      <c r="E358" s="235">
        <f>'Office Minor'!E528</f>
        <v>6900</v>
      </c>
      <c r="F358" s="235">
        <f>'Office Minor'!F528</f>
        <v>690000</v>
      </c>
      <c r="G358" s="235">
        <f>'Office Minor'!G528</f>
        <v>3420000</v>
      </c>
      <c r="H358" s="235">
        <f>'Office Minor'!H528</f>
        <v>2</v>
      </c>
    </row>
    <row r="359" spans="1:8" s="486" customFormat="1" ht="17.100000000000001" customHeight="1">
      <c r="A359" s="172">
        <v>35</v>
      </c>
      <c r="B359" s="487" t="s">
        <v>97</v>
      </c>
      <c r="C359" s="62">
        <f>'Office Minor'!C546</f>
        <v>23</v>
      </c>
      <c r="D359" s="62">
        <f>'Office Minor'!D546</f>
        <v>23</v>
      </c>
      <c r="E359" s="62">
        <f>'Office Minor'!E546</f>
        <v>23739</v>
      </c>
      <c r="F359" s="62">
        <f>'Office Minor'!F546</f>
        <v>2373900</v>
      </c>
      <c r="G359" s="62">
        <f>'Office Minor'!G546</f>
        <v>602000</v>
      </c>
      <c r="H359" s="62">
        <f>'Office Minor'!H546</f>
        <v>105</v>
      </c>
    </row>
    <row r="360" spans="1:8" s="486" customFormat="1" ht="17.100000000000001" customHeight="1">
      <c r="A360" s="172">
        <v>36</v>
      </c>
      <c r="B360" s="487" t="s">
        <v>89</v>
      </c>
      <c r="C360" s="136">
        <f>'Office Minor'!C558</f>
        <v>36</v>
      </c>
      <c r="D360" s="136">
        <f>'Office Minor'!D558</f>
        <v>36.950000000000003</v>
      </c>
      <c r="E360" s="136">
        <f>'Office Minor'!E558</f>
        <v>933086.95</v>
      </c>
      <c r="F360" s="136">
        <f>'Office Minor'!F558</f>
        <v>139963042</v>
      </c>
      <c r="G360" s="136">
        <f>'Office Minor'!G558</f>
        <v>19413000</v>
      </c>
      <c r="H360" s="136">
        <f>'Office Minor'!H558</f>
        <v>64</v>
      </c>
    </row>
    <row r="361" spans="1:8" s="486" customFormat="1" ht="17.100000000000001" customHeight="1">
      <c r="A361" s="172">
        <v>37</v>
      </c>
      <c r="B361" s="487" t="s">
        <v>119</v>
      </c>
      <c r="C361" s="218">
        <f>'Office Minor'!C575</f>
        <v>9</v>
      </c>
      <c r="D361" s="218">
        <f>'Office Minor'!D575</f>
        <v>9</v>
      </c>
      <c r="E361" s="218">
        <f>'Office Minor'!E575</f>
        <v>68720</v>
      </c>
      <c r="F361" s="218">
        <f>'Office Minor'!F575</f>
        <v>20616000</v>
      </c>
      <c r="G361" s="218">
        <f>'Office Minor'!G575</f>
        <v>10494000</v>
      </c>
      <c r="H361" s="218">
        <f>'Office Minor'!H575</f>
        <v>54</v>
      </c>
    </row>
    <row r="362" spans="1:8" s="486" customFormat="1" ht="17.100000000000001" customHeight="1">
      <c r="A362" s="172">
        <v>38</v>
      </c>
      <c r="B362" s="18" t="s">
        <v>382</v>
      </c>
      <c r="C362" s="218">
        <f>'Office Minor'!C595</f>
        <v>166</v>
      </c>
      <c r="D362" s="218">
        <f>'Office Minor'!D595</f>
        <v>158.3965</v>
      </c>
      <c r="E362" s="218">
        <f>'Office Minor'!E595</f>
        <v>3978205</v>
      </c>
      <c r="F362" s="218">
        <f>'Office Minor'!F595</f>
        <v>119346050</v>
      </c>
      <c r="G362" s="218">
        <f>'Office Minor'!G595</f>
        <v>119346150</v>
      </c>
      <c r="H362" s="218">
        <f>'Office Minor'!H595</f>
        <v>640</v>
      </c>
    </row>
    <row r="363" spans="1:8" s="486" customFormat="1" ht="17.100000000000001" customHeight="1">
      <c r="A363" s="172">
        <v>39</v>
      </c>
      <c r="B363" s="487" t="s">
        <v>126</v>
      </c>
      <c r="C363" s="136">
        <f>'Office Minor'!C585</f>
        <v>6</v>
      </c>
      <c r="D363" s="136">
        <f>'Office Minor'!D585</f>
        <v>6</v>
      </c>
      <c r="E363" s="136">
        <f>'Office Minor'!E585</f>
        <v>26843.33</v>
      </c>
      <c r="F363" s="136">
        <f>'Office Minor'!F585</f>
        <v>2684333</v>
      </c>
      <c r="G363" s="136">
        <f>'Office Minor'!G585</f>
        <v>805300</v>
      </c>
      <c r="H363" s="136">
        <f>'Office Minor'!H585</f>
        <v>40</v>
      </c>
    </row>
    <row r="364" spans="1:8" s="486" customFormat="1" ht="17.100000000000001" customHeight="1">
      <c r="A364" s="172">
        <v>40</v>
      </c>
      <c r="B364" s="501" t="s">
        <v>372</v>
      </c>
      <c r="C364" s="136">
        <f>'Office Minor'!C640</f>
        <v>37</v>
      </c>
      <c r="D364" s="136">
        <f>'Office Minor'!D640</f>
        <v>37</v>
      </c>
      <c r="E364" s="136">
        <f>'Office Minor'!E640</f>
        <v>199010</v>
      </c>
      <c r="F364" s="136">
        <f>'Office Minor'!F640</f>
        <v>14328720</v>
      </c>
      <c r="G364" s="136">
        <f>'Office Minor'!G640</f>
        <v>14001100</v>
      </c>
      <c r="H364" s="136">
        <f>'Office Minor'!H640</f>
        <v>210</v>
      </c>
    </row>
    <row r="365" spans="1:8" s="486" customFormat="1" ht="17.100000000000001" customHeight="1">
      <c r="A365" s="172">
        <v>41</v>
      </c>
      <c r="B365" s="487" t="s">
        <v>98</v>
      </c>
      <c r="C365" s="136">
        <f>'Office Minor'!C611</f>
        <v>3</v>
      </c>
      <c r="D365" s="136">
        <f>'Office Minor'!D611</f>
        <v>4</v>
      </c>
      <c r="E365" s="136">
        <f>'Office Minor'!E611</f>
        <v>1810</v>
      </c>
      <c r="F365" s="136">
        <f>'Office Minor'!F611</f>
        <v>181000</v>
      </c>
      <c r="G365" s="136">
        <f>'Office Minor'!G611</f>
        <v>41630</v>
      </c>
      <c r="H365" s="136">
        <f>'Office Minor'!H611</f>
        <v>20</v>
      </c>
    </row>
    <row r="366" spans="1:8" s="486" customFormat="1" ht="17.100000000000001" customHeight="1">
      <c r="A366" s="172">
        <v>42</v>
      </c>
      <c r="B366" s="487" t="s">
        <v>124</v>
      </c>
      <c r="C366" s="144">
        <f>'Office Minor'!C625</f>
        <v>122</v>
      </c>
      <c r="D366" s="144">
        <f>'Office Minor'!D625</f>
        <v>121.239</v>
      </c>
      <c r="E366" s="144">
        <f>'Office Minor'!E625</f>
        <v>221742</v>
      </c>
      <c r="F366" s="144">
        <f>'Office Minor'!F625</f>
        <v>66522600</v>
      </c>
      <c r="G366" s="144">
        <f>'Office Minor'!G625</f>
        <v>7026000</v>
      </c>
      <c r="H366" s="144">
        <f>'Office Minor'!H625</f>
        <v>1400</v>
      </c>
    </row>
    <row r="367" spans="1:8" s="486" customFormat="1" ht="17.100000000000001" customHeight="1">
      <c r="A367" s="172">
        <v>43</v>
      </c>
      <c r="B367" s="487" t="s">
        <v>99</v>
      </c>
      <c r="C367" s="249">
        <f>'Office Minor'!C659</f>
        <v>158</v>
      </c>
      <c r="D367" s="249">
        <f>'Office Minor'!D659</f>
        <v>158</v>
      </c>
      <c r="E367" s="249">
        <f>'Office Minor'!E659</f>
        <v>1464200</v>
      </c>
      <c r="F367" s="249">
        <f>'Office Minor'!F659</f>
        <v>366050000</v>
      </c>
      <c r="G367" s="249">
        <f>'Office Minor'!G659</f>
        <v>75295562</v>
      </c>
      <c r="H367" s="249">
        <f>'Office Minor'!H659</f>
        <v>300</v>
      </c>
    </row>
    <row r="368" spans="1:8" s="486" customFormat="1" ht="17.100000000000001" customHeight="1">
      <c r="A368" s="172">
        <v>44</v>
      </c>
      <c r="B368" s="487" t="s">
        <v>137</v>
      </c>
      <c r="C368" s="231">
        <f>'Office Minor'!C695</f>
        <v>193</v>
      </c>
      <c r="D368" s="231">
        <f>'Office Minor'!D695</f>
        <v>205</v>
      </c>
      <c r="E368" s="231">
        <f>'Office Minor'!E695</f>
        <v>1159869</v>
      </c>
      <c r="F368" s="231">
        <f>'Office Minor'!F695</f>
        <v>231973800</v>
      </c>
      <c r="G368" s="231">
        <f>'Office Minor'!G695</f>
        <v>45176999</v>
      </c>
      <c r="H368" s="231">
        <f>'Office Minor'!H695</f>
        <v>2000</v>
      </c>
    </row>
    <row r="369" spans="1:8" s="486" customFormat="1" ht="17.100000000000001" customHeight="1">
      <c r="A369" s="172">
        <v>45</v>
      </c>
      <c r="B369" s="487" t="s">
        <v>115</v>
      </c>
      <c r="C369" s="62">
        <f>'Office Minor'!C717</f>
        <v>59</v>
      </c>
      <c r="D369" s="62">
        <f>'Office Minor'!D717</f>
        <v>53.92</v>
      </c>
      <c r="E369" s="62">
        <f>'Office Minor'!E717</f>
        <v>20284</v>
      </c>
      <c r="F369" s="62">
        <f>'Office Minor'!F717</f>
        <v>1014200</v>
      </c>
      <c r="G369" s="62">
        <f>'Office Minor'!G717</f>
        <v>1907000</v>
      </c>
      <c r="H369" s="62">
        <f>'Office Minor'!H717</f>
        <v>155</v>
      </c>
    </row>
    <row r="370" spans="1:8" s="486" customFormat="1" ht="17.100000000000001" customHeight="1">
      <c r="A370" s="172">
        <v>46</v>
      </c>
      <c r="B370" s="487" t="s">
        <v>82</v>
      </c>
      <c r="C370" s="136">
        <f>'Office Minor'!C736</f>
        <v>144</v>
      </c>
      <c r="D370" s="136">
        <f>'Office Minor'!D736</f>
        <v>158.47</v>
      </c>
      <c r="E370" s="136">
        <f>'Office Minor'!E736</f>
        <v>3159217</v>
      </c>
      <c r="F370" s="136">
        <f>'Office Minor'!F736</f>
        <v>1105725950</v>
      </c>
      <c r="G370" s="136">
        <f>'Office Minor'!G736</f>
        <v>74217411</v>
      </c>
      <c r="H370" s="136">
        <f>'Office Minor'!H736</f>
        <v>712</v>
      </c>
    </row>
    <row r="371" spans="1:8" s="486" customFormat="1" ht="17.100000000000001" customHeight="1">
      <c r="A371" s="853" t="s">
        <v>49</v>
      </c>
      <c r="B371" s="854"/>
      <c r="C371" s="265">
        <f>SUM(C325:C370)</f>
        <v>5576</v>
      </c>
      <c r="D371" s="483">
        <f>SUM(D325:D370)</f>
        <v>6181.0527000000002</v>
      </c>
      <c r="E371" s="484">
        <f>SUM(E325:E370)</f>
        <v>92983507.660999998</v>
      </c>
      <c r="F371" s="484">
        <f>SUM(F325:F370)</f>
        <v>15015047786.949999</v>
      </c>
      <c r="G371" s="484">
        <f>SUM(G325:G370)</f>
        <v>2853315848</v>
      </c>
      <c r="H371" s="484">
        <f t="shared" ref="H371" si="20">SUM(H325:H370)</f>
        <v>52308</v>
      </c>
    </row>
    <row r="372" spans="1:8" s="486" customFormat="1" ht="17.100000000000001" customHeight="1">
      <c r="A372" s="508"/>
      <c r="B372" s="508"/>
      <c r="C372" s="508"/>
      <c r="D372" s="508"/>
      <c r="E372" s="508"/>
      <c r="F372" s="508"/>
      <c r="G372" s="508"/>
      <c r="H372" s="508"/>
    </row>
    <row r="373" spans="1:8" s="486" customFormat="1" ht="17.100000000000001" customHeight="1">
      <c r="A373" s="855" t="s">
        <v>36</v>
      </c>
      <c r="B373" s="855"/>
      <c r="C373" s="855"/>
      <c r="D373" s="855"/>
      <c r="E373" s="855"/>
      <c r="F373" s="855"/>
      <c r="G373" s="855"/>
      <c r="H373" s="855"/>
    </row>
    <row r="374" spans="1:8" s="486" customFormat="1" ht="17.100000000000001" customHeight="1">
      <c r="A374" s="839" t="s">
        <v>2</v>
      </c>
      <c r="B374" s="841" t="s">
        <v>76</v>
      </c>
      <c r="C374" s="731" t="s">
        <v>4</v>
      </c>
      <c r="D374" s="731" t="s">
        <v>5</v>
      </c>
      <c r="E374" s="731" t="s">
        <v>6</v>
      </c>
      <c r="F374" s="731" t="s">
        <v>7</v>
      </c>
      <c r="G374" s="731" t="s">
        <v>8</v>
      </c>
      <c r="H374" s="731" t="s">
        <v>9</v>
      </c>
    </row>
    <row r="375" spans="1:8" s="486" customFormat="1" ht="17.100000000000001" customHeight="1">
      <c r="A375" s="840"/>
      <c r="B375" s="842"/>
      <c r="C375" s="1" t="s">
        <v>10</v>
      </c>
      <c r="D375" s="1" t="s">
        <v>77</v>
      </c>
      <c r="E375" s="1" t="s">
        <v>78</v>
      </c>
      <c r="F375" s="52" t="s">
        <v>79</v>
      </c>
      <c r="G375" s="52" t="s">
        <v>79</v>
      </c>
      <c r="H375" s="1" t="s">
        <v>12</v>
      </c>
    </row>
    <row r="376" spans="1:8" s="486" customFormat="1" ht="17.100000000000001" customHeight="1">
      <c r="A376" s="172">
        <v>1</v>
      </c>
      <c r="B376" s="18" t="s">
        <v>80</v>
      </c>
      <c r="C376" s="172">
        <f>'Office Minor'!C161</f>
        <v>3</v>
      </c>
      <c r="D376" s="172">
        <f>'Office Minor'!D161</f>
        <v>121.38</v>
      </c>
      <c r="E376" s="172">
        <f>'Office Minor'!E161</f>
        <v>2308</v>
      </c>
      <c r="F376" s="172">
        <f>'Office Minor'!F161</f>
        <v>3000400</v>
      </c>
      <c r="G376" s="172">
        <f>'Office Minor'!G161</f>
        <v>16000</v>
      </c>
      <c r="H376" s="172">
        <f>'Office Minor'!H161</f>
        <v>15</v>
      </c>
    </row>
    <row r="377" spans="1:8" s="486" customFormat="1" ht="17.100000000000001" customHeight="1">
      <c r="A377" s="172">
        <v>2</v>
      </c>
      <c r="B377" s="18" t="s">
        <v>91</v>
      </c>
      <c r="C377" s="172">
        <f>'Office Minor'!C29</f>
        <v>0</v>
      </c>
      <c r="D377" s="172">
        <f>'Office Minor'!D29</f>
        <v>0</v>
      </c>
      <c r="E377" s="172">
        <f>'Office Minor'!E29</f>
        <v>180</v>
      </c>
      <c r="F377" s="172">
        <f>'Office Minor'!F29</f>
        <v>540000</v>
      </c>
      <c r="G377" s="172">
        <f>'Office Minor'!G29</f>
        <v>50000</v>
      </c>
      <c r="H377" s="172">
        <f>'Office Minor'!H29</f>
        <v>0</v>
      </c>
    </row>
    <row r="378" spans="1:8" s="486" customFormat="1" ht="17.100000000000001" customHeight="1">
      <c r="A378" s="172">
        <v>3</v>
      </c>
      <c r="B378" s="519" t="s">
        <v>372</v>
      </c>
      <c r="C378" s="172">
        <f>'Office Minor'!C645</f>
        <v>7</v>
      </c>
      <c r="D378" s="172">
        <f>'Office Minor'!D645</f>
        <v>33.6</v>
      </c>
      <c r="E378" s="172">
        <f>'Office Minor'!E645</f>
        <v>636</v>
      </c>
      <c r="F378" s="172">
        <f>'Office Minor'!F645</f>
        <v>636000</v>
      </c>
      <c r="G378" s="172">
        <f>'Office Minor'!G645</f>
        <v>74051</v>
      </c>
      <c r="H378" s="172">
        <f>'Office Minor'!H645</f>
        <v>7</v>
      </c>
    </row>
    <row r="379" spans="1:8" s="486" customFormat="1" ht="17.100000000000001" customHeight="1">
      <c r="A379" s="172">
        <v>4</v>
      </c>
      <c r="B379" s="18" t="s">
        <v>86</v>
      </c>
      <c r="C379" s="172">
        <f>'Office Minor'!C344</f>
        <v>5</v>
      </c>
      <c r="D379" s="172">
        <f>'Office Minor'!D344</f>
        <v>53.13</v>
      </c>
      <c r="E379" s="172">
        <f>'Office Minor'!E344</f>
        <v>0</v>
      </c>
      <c r="F379" s="172">
        <f>'Office Minor'!F344</f>
        <v>0</v>
      </c>
      <c r="G379" s="172">
        <f>'Office Minor'!G344</f>
        <v>10000</v>
      </c>
      <c r="H379" s="172">
        <f>'Office Minor'!H344</f>
        <v>0</v>
      </c>
    </row>
    <row r="380" spans="1:8" s="486" customFormat="1" ht="17.100000000000001" customHeight="1">
      <c r="A380" s="853" t="s">
        <v>49</v>
      </c>
      <c r="B380" s="854"/>
      <c r="C380" s="266">
        <f t="shared" ref="C380:H380" si="21">SUM(C376:C379)</f>
        <v>15</v>
      </c>
      <c r="D380" s="267">
        <f t="shared" si="21"/>
        <v>208.10999999999999</v>
      </c>
      <c r="E380" s="268">
        <f t="shared" si="21"/>
        <v>3124</v>
      </c>
      <c r="F380" s="268">
        <f t="shared" si="21"/>
        <v>4176400</v>
      </c>
      <c r="G380" s="268">
        <f t="shared" si="21"/>
        <v>150051</v>
      </c>
      <c r="H380" s="266">
        <f t="shared" si="21"/>
        <v>22</v>
      </c>
    </row>
    <row r="381" spans="1:8" s="486" customFormat="1" ht="17.100000000000001" customHeight="1">
      <c r="A381" s="508"/>
      <c r="B381" s="508"/>
      <c r="C381" s="508"/>
      <c r="D381" s="508"/>
      <c r="E381" s="508"/>
      <c r="F381" s="508"/>
      <c r="G381" s="508"/>
      <c r="H381" s="508"/>
    </row>
    <row r="382" spans="1:8" s="486" customFormat="1" ht="17.100000000000001" customHeight="1">
      <c r="A382" s="855" t="s">
        <v>375</v>
      </c>
      <c r="B382" s="855"/>
      <c r="C382" s="855"/>
      <c r="D382" s="855"/>
      <c r="E382" s="855"/>
      <c r="F382" s="855"/>
      <c r="G382" s="855"/>
      <c r="H382" s="855"/>
    </row>
    <row r="383" spans="1:8" s="486" customFormat="1" ht="17.100000000000001" customHeight="1">
      <c r="A383" s="839" t="s">
        <v>2</v>
      </c>
      <c r="B383" s="841" t="s">
        <v>76</v>
      </c>
      <c r="C383" s="731" t="s">
        <v>4</v>
      </c>
      <c r="D383" s="731" t="s">
        <v>5</v>
      </c>
      <c r="E383" s="731" t="s">
        <v>6</v>
      </c>
      <c r="F383" s="731" t="s">
        <v>7</v>
      </c>
      <c r="G383" s="731" t="s">
        <v>8</v>
      </c>
      <c r="H383" s="731" t="s">
        <v>9</v>
      </c>
    </row>
    <row r="384" spans="1:8" s="486" customFormat="1" ht="17.100000000000001" customHeight="1">
      <c r="A384" s="840"/>
      <c r="B384" s="842"/>
      <c r="C384" s="1" t="s">
        <v>10</v>
      </c>
      <c r="D384" s="1" t="s">
        <v>77</v>
      </c>
      <c r="E384" s="1" t="s">
        <v>78</v>
      </c>
      <c r="F384" s="52" t="s">
        <v>79</v>
      </c>
      <c r="G384" s="52" t="s">
        <v>79</v>
      </c>
      <c r="H384" s="1" t="s">
        <v>12</v>
      </c>
    </row>
    <row r="385" spans="1:8" s="486" customFormat="1" ht="17.100000000000001" customHeight="1">
      <c r="A385" s="172">
        <v>1</v>
      </c>
      <c r="B385" s="18" t="s">
        <v>382</v>
      </c>
      <c r="C385" s="144">
        <f>'Office Minor'!C598</f>
        <v>2</v>
      </c>
      <c r="D385" s="144">
        <f>'Office Minor'!D598</f>
        <v>965.94</v>
      </c>
      <c r="E385" s="144">
        <f>'Office Minor'!E598</f>
        <v>30</v>
      </c>
      <c r="F385" s="144">
        <f>'Office Minor'!F598</f>
        <v>1500</v>
      </c>
      <c r="G385" s="144">
        <f>'Office Minor'!G598</f>
        <v>1500</v>
      </c>
      <c r="H385" s="144">
        <f>'Office Minor'!H598</f>
        <v>2</v>
      </c>
    </row>
    <row r="386" spans="1:8" s="486" customFormat="1" ht="17.100000000000001" customHeight="1">
      <c r="A386" s="172">
        <v>2</v>
      </c>
      <c r="B386" s="18" t="s">
        <v>134</v>
      </c>
      <c r="C386" s="172">
        <f>'Office Minor'!C414</f>
        <v>4</v>
      </c>
      <c r="D386" s="172">
        <f>'Office Minor'!D414</f>
        <v>23.56</v>
      </c>
      <c r="E386" s="172">
        <f>'Office Minor'!E414</f>
        <v>900</v>
      </c>
      <c r="F386" s="172">
        <f>'Office Minor'!F414</f>
        <v>270000</v>
      </c>
      <c r="G386" s="172">
        <f>'Office Minor'!G414</f>
        <v>90000</v>
      </c>
      <c r="H386" s="172">
        <f>'Office Minor'!H414</f>
        <v>25</v>
      </c>
    </row>
    <row r="387" spans="1:8" s="486" customFormat="1" ht="17.100000000000001" customHeight="1">
      <c r="A387" s="853" t="s">
        <v>49</v>
      </c>
      <c r="B387" s="854"/>
      <c r="C387" s="266">
        <f t="shared" ref="C387:H387" si="22">SUM(C385:C386)</f>
        <v>6</v>
      </c>
      <c r="D387" s="267">
        <f t="shared" si="22"/>
        <v>989.5</v>
      </c>
      <c r="E387" s="268">
        <f t="shared" si="22"/>
        <v>930</v>
      </c>
      <c r="F387" s="268">
        <f t="shared" si="22"/>
        <v>271500</v>
      </c>
      <c r="G387" s="268">
        <f t="shared" si="22"/>
        <v>91500</v>
      </c>
      <c r="H387" s="266">
        <f t="shared" si="22"/>
        <v>27</v>
      </c>
    </row>
    <row r="388" spans="1:8" s="486" customFormat="1" ht="17.100000000000001" customHeight="1">
      <c r="A388" s="508"/>
      <c r="B388" s="508"/>
      <c r="C388" s="508"/>
      <c r="D388" s="508"/>
      <c r="E388" s="508"/>
      <c r="F388" s="508"/>
      <c r="G388" s="508"/>
      <c r="H388" s="508"/>
    </row>
    <row r="389" spans="1:8" s="486" customFormat="1" ht="17.100000000000001" customHeight="1">
      <c r="A389" s="866" t="s">
        <v>64</v>
      </c>
      <c r="B389" s="866"/>
      <c r="C389" s="866"/>
      <c r="D389" s="866"/>
      <c r="E389" s="866"/>
      <c r="F389" s="866"/>
      <c r="G389" s="866"/>
      <c r="H389" s="866"/>
    </row>
    <row r="390" spans="1:8" s="486" customFormat="1" ht="17.100000000000001" customHeight="1">
      <c r="A390" s="839" t="s">
        <v>2</v>
      </c>
      <c r="B390" s="841" t="s">
        <v>76</v>
      </c>
      <c r="C390" s="731" t="s">
        <v>4</v>
      </c>
      <c r="D390" s="731" t="s">
        <v>5</v>
      </c>
      <c r="E390" s="731" t="s">
        <v>6</v>
      </c>
      <c r="F390" s="731" t="s">
        <v>7</v>
      </c>
      <c r="G390" s="731" t="s">
        <v>8</v>
      </c>
      <c r="H390" s="731" t="s">
        <v>9</v>
      </c>
    </row>
    <row r="391" spans="1:8" s="486" customFormat="1" ht="17.100000000000001" customHeight="1">
      <c r="A391" s="840"/>
      <c r="B391" s="842"/>
      <c r="C391" s="1" t="s">
        <v>10</v>
      </c>
      <c r="D391" s="1" t="s">
        <v>51</v>
      </c>
      <c r="E391" s="1" t="s">
        <v>78</v>
      </c>
      <c r="F391" s="52" t="s">
        <v>79</v>
      </c>
      <c r="G391" s="52" t="s">
        <v>79</v>
      </c>
      <c r="H391" s="1" t="s">
        <v>12</v>
      </c>
    </row>
    <row r="392" spans="1:8" s="486" customFormat="1" ht="17.100000000000001" customHeight="1">
      <c r="A392" s="225">
        <v>1</v>
      </c>
      <c r="B392" s="226" t="s">
        <v>91</v>
      </c>
      <c r="C392" s="197">
        <f>'Office Minor'!C30</f>
        <v>0</v>
      </c>
      <c r="D392" s="197">
        <f>'Office Minor'!D30</f>
        <v>0</v>
      </c>
      <c r="E392" s="197">
        <f>'Office Minor'!E30</f>
        <v>408230</v>
      </c>
      <c r="F392" s="688">
        <f>'Office Minor'!F30</f>
        <v>14280500</v>
      </c>
      <c r="G392" s="197">
        <f>'Office Minor'!G30</f>
        <v>1414615</v>
      </c>
      <c r="H392" s="197">
        <f>'Office Minor'!H30</f>
        <v>25</v>
      </c>
    </row>
    <row r="393" spans="1:8" s="486" customFormat="1" ht="17.100000000000001" customHeight="1">
      <c r="A393" s="172">
        <v>2</v>
      </c>
      <c r="B393" s="509" t="s">
        <v>143</v>
      </c>
      <c r="C393" s="172">
        <f>'Office Minor'!C60</f>
        <v>0</v>
      </c>
      <c r="D393" s="172">
        <f>'Office Minor'!D60</f>
        <v>0</v>
      </c>
      <c r="E393" s="172">
        <f>'Office Minor'!E60</f>
        <v>58680</v>
      </c>
      <c r="F393" s="172">
        <f>'Office Minor'!F60</f>
        <v>2640600</v>
      </c>
      <c r="G393" s="172">
        <f>'Office Minor'!G60</f>
        <v>2316000</v>
      </c>
      <c r="H393" s="172">
        <f>'Office Minor'!H60</f>
        <v>840</v>
      </c>
    </row>
    <row r="394" spans="1:8" s="486" customFormat="1" ht="17.100000000000001" customHeight="1">
      <c r="A394" s="225">
        <v>3</v>
      </c>
      <c r="B394" s="509" t="s">
        <v>190</v>
      </c>
      <c r="C394" s="172">
        <f>'Office Minor'!C121</f>
        <v>0</v>
      </c>
      <c r="D394" s="172">
        <f>'Office Minor'!D121</f>
        <v>0</v>
      </c>
      <c r="E394" s="172">
        <f>'Office Minor'!E121</f>
        <v>1578500</v>
      </c>
      <c r="F394" s="172">
        <f>'Office Minor'!F121</f>
        <v>55247500</v>
      </c>
      <c r="G394" s="172">
        <f>'Office Minor'!G121</f>
        <v>4735500</v>
      </c>
      <c r="H394" s="172">
        <f>'Office Minor'!H121</f>
        <v>40</v>
      </c>
    </row>
    <row r="395" spans="1:8" s="486" customFormat="1" ht="17.100000000000001" customHeight="1">
      <c r="A395" s="172">
        <v>4</v>
      </c>
      <c r="B395" s="487" t="s">
        <v>138</v>
      </c>
      <c r="C395" s="218">
        <f>'Office Minor'!C87</f>
        <v>0</v>
      </c>
      <c r="D395" s="218">
        <f>'Office Minor'!D87</f>
        <v>0</v>
      </c>
      <c r="E395" s="218">
        <f>'Office Minor'!E87</f>
        <v>232658</v>
      </c>
      <c r="F395" s="218">
        <f>'Office Minor'!F87</f>
        <v>18612640</v>
      </c>
      <c r="G395" s="218">
        <f>'Office Minor'!G87</f>
        <v>697974</v>
      </c>
      <c r="H395" s="218">
        <f>'Office Minor'!H87</f>
        <v>0</v>
      </c>
    </row>
    <row r="396" spans="1:8" s="486" customFormat="1" ht="17.100000000000001" customHeight="1">
      <c r="A396" s="225">
        <v>5</v>
      </c>
      <c r="B396" s="487" t="s">
        <v>103</v>
      </c>
      <c r="C396" s="136">
        <f>'Office Minor'!C232</f>
        <v>0</v>
      </c>
      <c r="D396" s="136">
        <f>'Office Minor'!D232</f>
        <v>0</v>
      </c>
      <c r="E396" s="136">
        <f>'Office Minor'!E232</f>
        <v>516488</v>
      </c>
      <c r="F396" s="136">
        <f>'Office Minor'!F232</f>
        <v>56813680</v>
      </c>
      <c r="G396" s="136">
        <f>'Office Minor'!G232</f>
        <v>11879234</v>
      </c>
      <c r="H396" s="136">
        <f>'Office Minor'!H232</f>
        <v>0</v>
      </c>
    </row>
    <row r="397" spans="1:8" s="486" customFormat="1" ht="17.100000000000001" customHeight="1">
      <c r="A397" s="172">
        <v>6</v>
      </c>
      <c r="B397" s="487" t="s">
        <v>109</v>
      </c>
      <c r="C397" s="136">
        <f>'Office Minor'!C252</f>
        <v>0</v>
      </c>
      <c r="D397" s="136">
        <f>'Office Minor'!D252</f>
        <v>0</v>
      </c>
      <c r="E397" s="136">
        <f>'Office Minor'!E252</f>
        <v>25000</v>
      </c>
      <c r="F397" s="136">
        <f>'Office Minor'!F252</f>
        <v>750000</v>
      </c>
      <c r="G397" s="136">
        <f>'Office Minor'!G252</f>
        <v>87500</v>
      </c>
      <c r="H397" s="136">
        <f>'Office Minor'!H252</f>
        <v>0</v>
      </c>
    </row>
    <row r="398" spans="1:8" s="486" customFormat="1" ht="17.100000000000001" customHeight="1">
      <c r="A398" s="225">
        <v>7</v>
      </c>
      <c r="B398" s="487" t="s">
        <v>152</v>
      </c>
      <c r="C398" s="136">
        <f>'Office Minor'!C323</f>
        <v>0</v>
      </c>
      <c r="D398" s="136">
        <f>'Office Minor'!D323</f>
        <v>0</v>
      </c>
      <c r="E398" s="136">
        <f>'Office Minor'!E323</f>
        <v>930000</v>
      </c>
      <c r="F398" s="136">
        <f>'Office Minor'!F323</f>
        <v>37200000</v>
      </c>
      <c r="G398" s="136">
        <f>'Office Minor'!G323</f>
        <v>6190600</v>
      </c>
      <c r="H398" s="136">
        <f>'Office Minor'!H323</f>
        <v>0</v>
      </c>
    </row>
    <row r="399" spans="1:8" s="486" customFormat="1" ht="17.100000000000001" customHeight="1">
      <c r="A399" s="172">
        <v>8</v>
      </c>
      <c r="B399" s="487" t="s">
        <v>117</v>
      </c>
      <c r="C399" s="136">
        <f>'Office Minor'!C404</f>
        <v>7</v>
      </c>
      <c r="D399" s="136">
        <f>'Office Minor'!D404</f>
        <v>7</v>
      </c>
      <c r="E399" s="136">
        <f>'Office Minor'!E404</f>
        <v>0</v>
      </c>
      <c r="F399" s="136">
        <f>'Office Minor'!F404</f>
        <v>0</v>
      </c>
      <c r="G399" s="136">
        <f>'Office Minor'!G404</f>
        <v>91000</v>
      </c>
      <c r="H399" s="136">
        <f>'Office Minor'!H404</f>
        <v>0</v>
      </c>
    </row>
    <row r="400" spans="1:8" s="486" customFormat="1" ht="17.100000000000001" customHeight="1">
      <c r="A400" s="225">
        <v>9</v>
      </c>
      <c r="B400" s="487" t="s">
        <v>127</v>
      </c>
      <c r="C400" s="262">
        <f>'Office Minor'!C372</f>
        <v>0</v>
      </c>
      <c r="D400" s="262">
        <f>'Office Minor'!D372</f>
        <v>0</v>
      </c>
      <c r="E400" s="262">
        <f>'Office Minor'!E372</f>
        <v>1387766</v>
      </c>
      <c r="F400" s="262">
        <f>'Office Minor'!F372</f>
        <v>34694150</v>
      </c>
      <c r="G400" s="262">
        <f>'Office Minor'!G372</f>
        <v>24675000</v>
      </c>
      <c r="H400" s="262">
        <f>'Office Minor'!H372</f>
        <v>350</v>
      </c>
    </row>
    <row r="401" spans="1:8" s="486" customFormat="1" ht="17.100000000000001" customHeight="1">
      <c r="A401" s="172">
        <v>10</v>
      </c>
      <c r="B401" s="487" t="s">
        <v>134</v>
      </c>
      <c r="C401" s="136">
        <f>'Office Minor'!C420</f>
        <v>0</v>
      </c>
      <c r="D401" s="136">
        <f>'Office Minor'!D420</f>
        <v>0</v>
      </c>
      <c r="E401" s="136">
        <f>'Office Minor'!E420</f>
        <v>0</v>
      </c>
      <c r="F401" s="136">
        <f>'Office Minor'!F420</f>
        <v>0</v>
      </c>
      <c r="G401" s="136">
        <f>'Office Minor'!G420</f>
        <v>2489000</v>
      </c>
      <c r="H401" s="136">
        <f>'Office Minor'!H420</f>
        <v>0</v>
      </c>
    </row>
    <row r="402" spans="1:8" s="486" customFormat="1" ht="17.100000000000001" customHeight="1">
      <c r="A402" s="225">
        <v>11</v>
      </c>
      <c r="B402" s="487" t="s">
        <v>94</v>
      </c>
      <c r="C402" s="136">
        <f>'Office Minor'!C700</f>
        <v>0</v>
      </c>
      <c r="D402" s="136">
        <f>'Office Minor'!D700</f>
        <v>0</v>
      </c>
      <c r="E402" s="136">
        <f>'Office Minor'!E700</f>
        <v>1559521</v>
      </c>
      <c r="F402" s="136">
        <f>'Office Minor'!F700</f>
        <v>140356890</v>
      </c>
      <c r="G402" s="136">
        <f>'Office Minor'!G700</f>
        <v>27252000</v>
      </c>
      <c r="H402" s="136">
        <f>'Office Minor'!H700</f>
        <v>0</v>
      </c>
    </row>
    <row r="403" spans="1:8" s="486" customFormat="1" ht="17.100000000000001" customHeight="1">
      <c r="A403" s="172">
        <v>12</v>
      </c>
      <c r="B403" s="487" t="s">
        <v>118</v>
      </c>
      <c r="C403" s="249">
        <f>'Office Minor'!C436</f>
        <v>0</v>
      </c>
      <c r="D403" s="249">
        <f>'Office Minor'!D436</f>
        <v>0</v>
      </c>
      <c r="E403" s="249">
        <f>'Office Minor'!E436</f>
        <v>0</v>
      </c>
      <c r="F403" s="249">
        <f>'Office Minor'!F436</f>
        <v>0</v>
      </c>
      <c r="G403" s="249">
        <f>'Office Minor'!G436</f>
        <v>705000</v>
      </c>
      <c r="H403" s="249">
        <f>'Office Minor'!H436</f>
        <v>0</v>
      </c>
    </row>
    <row r="404" spans="1:8" s="486" customFormat="1" ht="17.100000000000001" customHeight="1">
      <c r="A404" s="225">
        <v>13</v>
      </c>
      <c r="B404" s="229" t="s">
        <v>110</v>
      </c>
      <c r="C404" s="62">
        <f>'Office Minor'!C532</f>
        <v>0</v>
      </c>
      <c r="D404" s="62">
        <f>'Office Minor'!D532</f>
        <v>0</v>
      </c>
      <c r="E404" s="62">
        <f>'Office Minor'!E532</f>
        <v>0</v>
      </c>
      <c r="F404" s="62">
        <f>'Office Minor'!F532</f>
        <v>0</v>
      </c>
      <c r="G404" s="62">
        <f>'Office Minor'!G532</f>
        <v>24000</v>
      </c>
      <c r="H404" s="62">
        <f>'Office Minor'!H532</f>
        <v>0</v>
      </c>
    </row>
    <row r="405" spans="1:8" s="486" customFormat="1" ht="17.100000000000001" customHeight="1">
      <c r="A405" s="853" t="s">
        <v>49</v>
      </c>
      <c r="B405" s="854"/>
      <c r="C405" s="265">
        <f t="shared" ref="C405:H405" si="23">SUM(C392:C404)</f>
        <v>7</v>
      </c>
      <c r="D405" s="484">
        <f t="shared" si="23"/>
        <v>7</v>
      </c>
      <c r="E405" s="484">
        <f>SUM(E392:E404)</f>
        <v>6696843</v>
      </c>
      <c r="F405" s="265">
        <f t="shared" si="23"/>
        <v>360595960</v>
      </c>
      <c r="G405" s="484">
        <f t="shared" si="23"/>
        <v>82557423</v>
      </c>
      <c r="H405" s="484">
        <f t="shared" si="23"/>
        <v>1255</v>
      </c>
    </row>
    <row r="406" spans="1:8" s="486" customFormat="1" ht="17.100000000000001" customHeight="1">
      <c r="A406" s="508"/>
      <c r="B406" s="508"/>
      <c r="C406" s="508"/>
      <c r="D406" s="508"/>
      <c r="E406" s="508"/>
      <c r="F406" s="508"/>
      <c r="G406" s="508"/>
      <c r="H406" s="508"/>
    </row>
    <row r="407" spans="1:8" s="486" customFormat="1" ht="17.100000000000001" customHeight="1">
      <c r="A407" s="866" t="s">
        <v>145</v>
      </c>
      <c r="B407" s="866"/>
      <c r="C407" s="866"/>
      <c r="D407" s="866"/>
      <c r="E407" s="866"/>
      <c r="F407" s="866"/>
      <c r="G407" s="866"/>
      <c r="H407" s="866"/>
    </row>
    <row r="408" spans="1:8" s="486" customFormat="1" ht="17.100000000000001" customHeight="1">
      <c r="A408" s="839" t="s">
        <v>2</v>
      </c>
      <c r="B408" s="841" t="s">
        <v>76</v>
      </c>
      <c r="C408" s="731" t="s">
        <v>4</v>
      </c>
      <c r="D408" s="731" t="s">
        <v>5</v>
      </c>
      <c r="E408" s="731" t="s">
        <v>6</v>
      </c>
      <c r="F408" s="731" t="s">
        <v>7</v>
      </c>
      <c r="G408" s="731" t="s">
        <v>8</v>
      </c>
      <c r="H408" s="731" t="s">
        <v>9</v>
      </c>
    </row>
    <row r="409" spans="1:8" s="486" customFormat="1" ht="17.100000000000001" customHeight="1">
      <c r="A409" s="840"/>
      <c r="B409" s="842"/>
      <c r="C409" s="1" t="s">
        <v>10</v>
      </c>
      <c r="D409" s="1" t="s">
        <v>51</v>
      </c>
      <c r="E409" s="1" t="s">
        <v>78</v>
      </c>
      <c r="F409" s="52" t="s">
        <v>79</v>
      </c>
      <c r="G409" s="52" t="s">
        <v>79</v>
      </c>
      <c r="H409" s="1" t="s">
        <v>12</v>
      </c>
    </row>
    <row r="410" spans="1:8" s="486" customFormat="1" ht="17.100000000000001" customHeight="1">
      <c r="A410" s="279">
        <v>1</v>
      </c>
      <c r="B410" s="227" t="s">
        <v>138</v>
      </c>
      <c r="C410" s="136">
        <f>'Office Minor'!C88</f>
        <v>0</v>
      </c>
      <c r="D410" s="136">
        <f>'Office Minor'!D88</f>
        <v>0</v>
      </c>
      <c r="E410" s="136">
        <f>'Office Minor'!E88</f>
        <v>90635</v>
      </c>
      <c r="F410" s="136">
        <f>'Office Minor'!F88</f>
        <v>24471450</v>
      </c>
      <c r="G410" s="136">
        <f>'Office Minor'!G88</f>
        <v>2084605</v>
      </c>
      <c r="H410" s="136">
        <f>'Office Minor'!H88</f>
        <v>0</v>
      </c>
    </row>
    <row r="411" spans="1:8" s="486" customFormat="1" ht="17.100000000000001" customHeight="1">
      <c r="A411" s="279">
        <v>2</v>
      </c>
      <c r="B411" s="487" t="s">
        <v>103</v>
      </c>
      <c r="C411" s="144">
        <f>'Office Minor'!C234+'Office Minor'!C235</f>
        <v>0</v>
      </c>
      <c r="D411" s="144">
        <f>'Office Minor'!D234+'Office Minor'!D235</f>
        <v>0</v>
      </c>
      <c r="E411" s="144">
        <f>'Office Minor'!E234+'Office Minor'!E235</f>
        <v>323665</v>
      </c>
      <c r="F411" s="144">
        <f>'Office Minor'!F234+'Office Minor'!F235</f>
        <v>42730670</v>
      </c>
      <c r="G411" s="144">
        <f>'Office Minor'!G234+'Office Minor'!G235</f>
        <v>7944654</v>
      </c>
      <c r="H411" s="144">
        <f>'Office Minor'!H234+'Office Minor'!H235</f>
        <v>0</v>
      </c>
    </row>
    <row r="412" spans="1:8" s="486" customFormat="1" ht="17.100000000000001" customHeight="1">
      <c r="A412" s="279">
        <v>3</v>
      </c>
      <c r="B412" s="509" t="s">
        <v>143</v>
      </c>
      <c r="C412" s="286">
        <f>'Office Minor'!C59</f>
        <v>0</v>
      </c>
      <c r="D412" s="286">
        <f>'Office Minor'!D59</f>
        <v>0</v>
      </c>
      <c r="E412" s="286">
        <f>'Office Minor'!E59</f>
        <v>216480</v>
      </c>
      <c r="F412" s="286">
        <f>'Office Minor'!F59</f>
        <v>27060000</v>
      </c>
      <c r="G412" s="286">
        <f>'Office Minor'!G59</f>
        <v>3474000</v>
      </c>
      <c r="H412" s="286">
        <f>'Office Minor'!H59</f>
        <v>1800</v>
      </c>
    </row>
    <row r="413" spans="1:8" s="486" customFormat="1" ht="17.100000000000001" customHeight="1">
      <c r="A413" s="279">
        <v>4</v>
      </c>
      <c r="B413" s="487" t="s">
        <v>152</v>
      </c>
      <c r="C413" s="62">
        <f>'Office Minor'!C324</f>
        <v>0</v>
      </c>
      <c r="D413" s="62">
        <f>'Office Minor'!D324</f>
        <v>0</v>
      </c>
      <c r="E413" s="62">
        <f>'Office Minor'!E324</f>
        <v>85000</v>
      </c>
      <c r="F413" s="62">
        <f>'Office Minor'!F324</f>
        <v>8500000</v>
      </c>
      <c r="G413" s="62">
        <f>'Office Minor'!G324</f>
        <v>12381300</v>
      </c>
      <c r="H413" s="62">
        <f>'Office Minor'!H324</f>
        <v>0</v>
      </c>
    </row>
    <row r="414" spans="1:8" s="486" customFormat="1" ht="17.100000000000001" customHeight="1">
      <c r="A414" s="279">
        <v>5</v>
      </c>
      <c r="B414" s="487" t="s">
        <v>127</v>
      </c>
      <c r="C414" s="262">
        <f>'Office Minor'!C371</f>
        <v>0</v>
      </c>
      <c r="D414" s="262">
        <f>'Office Minor'!D371</f>
        <v>0</v>
      </c>
      <c r="E414" s="262">
        <f>'Office Minor'!E371</f>
        <v>125081</v>
      </c>
      <c r="F414" s="262">
        <f>'Office Minor'!F371</f>
        <v>12508100</v>
      </c>
      <c r="G414" s="262">
        <f>'Office Minor'!G371</f>
        <v>8212000</v>
      </c>
      <c r="H414" s="262">
        <f>'Office Minor'!H371</f>
        <v>125</v>
      </c>
    </row>
    <row r="415" spans="1:8" s="486" customFormat="1" ht="17.100000000000001" customHeight="1">
      <c r="A415" s="279">
        <v>6</v>
      </c>
      <c r="B415" s="487" t="s">
        <v>396</v>
      </c>
      <c r="C415" s="262">
        <f>'Office Minor'!C537</f>
        <v>0</v>
      </c>
      <c r="D415" s="262">
        <f>'Office Minor'!D537</f>
        <v>0</v>
      </c>
      <c r="E415" s="262">
        <f>'Office Minor'!E537</f>
        <v>0</v>
      </c>
      <c r="F415" s="262">
        <f>'Office Minor'!F537</f>
        <v>0</v>
      </c>
      <c r="G415" s="262">
        <f>'Office Minor'!G537</f>
        <v>15000</v>
      </c>
      <c r="H415" s="262">
        <f>'Office Minor'!H537</f>
        <v>0</v>
      </c>
    </row>
    <row r="416" spans="1:8" s="486" customFormat="1" ht="17.100000000000001" customHeight="1">
      <c r="A416" s="279">
        <v>7</v>
      </c>
      <c r="B416" s="487" t="s">
        <v>126</v>
      </c>
      <c r="C416" s="249">
        <f>'Office Minor'!C586</f>
        <v>0</v>
      </c>
      <c r="D416" s="249">
        <f>'Office Minor'!D586</f>
        <v>0</v>
      </c>
      <c r="E416" s="249">
        <f>'Office Minor'!E586</f>
        <v>0</v>
      </c>
      <c r="F416" s="249">
        <f>'Office Minor'!F586</f>
        <v>0</v>
      </c>
      <c r="G416" s="249">
        <f>'Office Minor'!G586</f>
        <v>0</v>
      </c>
      <c r="H416" s="249">
        <f>'Office Minor'!H586</f>
        <v>0</v>
      </c>
    </row>
    <row r="417" spans="1:8" s="486" customFormat="1" ht="17.100000000000001" customHeight="1">
      <c r="A417" s="853" t="s">
        <v>49</v>
      </c>
      <c r="B417" s="854"/>
      <c r="C417" s="265">
        <f t="shared" ref="C417:H417" si="24">SUM(C410:C416)</f>
        <v>0</v>
      </c>
      <c r="D417" s="484">
        <f t="shared" si="24"/>
        <v>0</v>
      </c>
      <c r="E417" s="484">
        <f t="shared" si="24"/>
        <v>840861</v>
      </c>
      <c r="F417" s="484">
        <f t="shared" si="24"/>
        <v>115270220</v>
      </c>
      <c r="G417" s="484">
        <f t="shared" si="24"/>
        <v>34111559</v>
      </c>
      <c r="H417" s="484">
        <f t="shared" si="24"/>
        <v>1925</v>
      </c>
    </row>
    <row r="418" spans="1:8" s="486" customFormat="1" ht="17.100000000000001" customHeight="1">
      <c r="A418" s="508"/>
      <c r="B418" s="508"/>
      <c r="C418" s="508"/>
      <c r="D418" s="508"/>
      <c r="E418" s="508"/>
      <c r="F418" s="508"/>
      <c r="G418" s="508"/>
      <c r="H418" s="508"/>
    </row>
    <row r="419" spans="1:8" s="486" customFormat="1" ht="17.100000000000001" customHeight="1">
      <c r="A419" s="855" t="s">
        <v>120</v>
      </c>
      <c r="B419" s="855"/>
      <c r="C419" s="855"/>
      <c r="D419" s="855"/>
      <c r="E419" s="855"/>
      <c r="F419" s="855"/>
      <c r="G419" s="855"/>
      <c r="H419" s="855"/>
    </row>
    <row r="420" spans="1:8" s="486" customFormat="1" ht="17.100000000000001" customHeight="1">
      <c r="A420" s="839" t="s">
        <v>2</v>
      </c>
      <c r="B420" s="841" t="s">
        <v>76</v>
      </c>
      <c r="C420" s="731" t="s">
        <v>4</v>
      </c>
      <c r="D420" s="731" t="s">
        <v>5</v>
      </c>
      <c r="E420" s="731" t="s">
        <v>6</v>
      </c>
      <c r="F420" s="731" t="s">
        <v>7</v>
      </c>
      <c r="G420" s="731" t="s">
        <v>8</v>
      </c>
      <c r="H420" s="731" t="s">
        <v>9</v>
      </c>
    </row>
    <row r="421" spans="1:8" s="486" customFormat="1" ht="17.100000000000001" customHeight="1">
      <c r="A421" s="840"/>
      <c r="B421" s="842"/>
      <c r="C421" s="1" t="s">
        <v>10</v>
      </c>
      <c r="D421" s="1" t="s">
        <v>77</v>
      </c>
      <c r="E421" s="1" t="s">
        <v>78</v>
      </c>
      <c r="F421" s="52" t="s">
        <v>79</v>
      </c>
      <c r="G421" s="52" t="s">
        <v>79</v>
      </c>
      <c r="H421" s="1" t="s">
        <v>12</v>
      </c>
    </row>
    <row r="422" spans="1:8" s="486" customFormat="1" ht="17.100000000000001" customHeight="1">
      <c r="A422" s="172">
        <v>1</v>
      </c>
      <c r="B422" s="229" t="s">
        <v>152</v>
      </c>
      <c r="C422" s="172">
        <f>'Office Minor'!C317</f>
        <v>3</v>
      </c>
      <c r="D422" s="172">
        <f>'Office Minor'!D317</f>
        <v>14.7544</v>
      </c>
      <c r="E422" s="172">
        <f>'Office Minor'!E317</f>
        <v>0</v>
      </c>
      <c r="F422" s="172">
        <f>'Office Minor'!F317</f>
        <v>0</v>
      </c>
      <c r="G422" s="172">
        <f>'Office Minor'!G317</f>
        <v>0</v>
      </c>
      <c r="H422" s="172">
        <f>'Office Minor'!H317</f>
        <v>5</v>
      </c>
    </row>
    <row r="423" spans="1:8" s="486" customFormat="1" ht="17.100000000000001" customHeight="1">
      <c r="A423" s="172">
        <v>2</v>
      </c>
      <c r="B423" s="229" t="s">
        <v>101</v>
      </c>
      <c r="C423" s="146">
        <f>'Office Minor'!C134</f>
        <v>1</v>
      </c>
      <c r="D423" s="146">
        <f>'Office Minor'!D134</f>
        <v>4</v>
      </c>
      <c r="E423" s="146">
        <f>'Office Minor'!E134</f>
        <v>2180</v>
      </c>
      <c r="F423" s="146">
        <f>'Office Minor'!F134</f>
        <v>654000</v>
      </c>
      <c r="G423" s="146">
        <f>'Office Minor'!G134</f>
        <v>116000</v>
      </c>
      <c r="H423" s="146">
        <f>'Office Minor'!H134</f>
        <v>4</v>
      </c>
    </row>
    <row r="424" spans="1:8" s="486" customFormat="1" ht="17.100000000000001" customHeight="1">
      <c r="A424" s="172">
        <v>3</v>
      </c>
      <c r="B424" s="229" t="s">
        <v>102</v>
      </c>
      <c r="C424" s="136">
        <f>'Office Minor'!C205</f>
        <v>4</v>
      </c>
      <c r="D424" s="136">
        <f>'Office Minor'!D205</f>
        <v>74.492999999999995</v>
      </c>
      <c r="E424" s="136">
        <f>'Office Minor'!E205</f>
        <v>9225</v>
      </c>
      <c r="F424" s="136">
        <f>'Office Minor'!F205</f>
        <v>2306250</v>
      </c>
      <c r="G424" s="136">
        <f>'Office Minor'!G205</f>
        <v>296000</v>
      </c>
      <c r="H424" s="136">
        <f>'Office Minor'!H205</f>
        <v>8</v>
      </c>
    </row>
    <row r="425" spans="1:8" s="486" customFormat="1" ht="17.100000000000001" customHeight="1">
      <c r="A425" s="172">
        <v>4</v>
      </c>
      <c r="B425" s="229" t="s">
        <v>82</v>
      </c>
      <c r="C425" s="172">
        <f>'Office Minor'!C744</f>
        <v>2</v>
      </c>
      <c r="D425" s="172">
        <f>'Office Minor'!D744</f>
        <v>49</v>
      </c>
      <c r="E425" s="172">
        <f>'Office Minor'!E744</f>
        <v>51333</v>
      </c>
      <c r="F425" s="172">
        <f>'Office Minor'!F744</f>
        <v>13346580</v>
      </c>
      <c r="G425" s="172">
        <f>'Office Minor'!G744</f>
        <v>1232000</v>
      </c>
      <c r="H425" s="172">
        <f>'Office Minor'!H744</f>
        <v>19</v>
      </c>
    </row>
    <row r="426" spans="1:8" s="486" customFormat="1" ht="17.100000000000001" customHeight="1">
      <c r="A426" s="172">
        <v>5</v>
      </c>
      <c r="B426" s="18" t="s">
        <v>382</v>
      </c>
      <c r="C426" s="214">
        <f>'Office Minor'!C600</f>
        <v>3</v>
      </c>
      <c r="D426" s="214">
        <f>'Office Minor'!D600</f>
        <v>14.52</v>
      </c>
      <c r="E426" s="214">
        <f>'Office Minor'!E600</f>
        <v>227</v>
      </c>
      <c r="F426" s="214">
        <f>'Office Minor'!F600</f>
        <v>6371</v>
      </c>
      <c r="G426" s="214">
        <f>'Office Minor'!G600</f>
        <v>6371</v>
      </c>
      <c r="H426" s="214">
        <f>'Office Minor'!H600</f>
        <v>10</v>
      </c>
    </row>
    <row r="427" spans="1:8" s="486" customFormat="1" ht="17.100000000000001" customHeight="1">
      <c r="A427" s="172">
        <v>6</v>
      </c>
      <c r="B427" s="229" t="s">
        <v>80</v>
      </c>
      <c r="C427" s="172">
        <f>'Office Minor'!C165</f>
        <v>8</v>
      </c>
      <c r="D427" s="172">
        <f>'Office Minor'!D165</f>
        <v>35.235799999999998</v>
      </c>
      <c r="E427" s="172">
        <f>'Office Minor'!E165</f>
        <v>180663</v>
      </c>
      <c r="F427" s="172">
        <f>'Office Minor'!F165</f>
        <v>72265200</v>
      </c>
      <c r="G427" s="172">
        <f>'Office Minor'!G165</f>
        <v>2480227</v>
      </c>
      <c r="H427" s="172">
        <f>'Office Minor'!H165</f>
        <v>58</v>
      </c>
    </row>
    <row r="428" spans="1:8" s="486" customFormat="1" ht="17.100000000000001" customHeight="1">
      <c r="A428" s="172">
        <v>7</v>
      </c>
      <c r="B428" s="229" t="s">
        <v>103</v>
      </c>
      <c r="C428" s="136">
        <f>'Office Minor'!C239</f>
        <v>18</v>
      </c>
      <c r="D428" s="136">
        <f>'Office Minor'!D239</f>
        <v>384.06020000000001</v>
      </c>
      <c r="E428" s="136">
        <f>'Office Minor'!E239</f>
        <v>830680</v>
      </c>
      <c r="F428" s="136">
        <f>'Office Minor'!F239</f>
        <v>207670000</v>
      </c>
      <c r="G428" s="136">
        <f>'Office Minor'!G239</f>
        <v>39778689</v>
      </c>
      <c r="H428" s="136">
        <f>'Office Minor'!H239</f>
        <v>220</v>
      </c>
    </row>
    <row r="429" spans="1:8" s="486" customFormat="1" ht="17.100000000000001" customHeight="1">
      <c r="A429" s="172">
        <v>8</v>
      </c>
      <c r="B429" s="229" t="s">
        <v>107</v>
      </c>
      <c r="C429" s="144">
        <f>'Office Minor'!C516</f>
        <v>28</v>
      </c>
      <c r="D429" s="144">
        <f>'Office Minor'!D516</f>
        <v>165.24</v>
      </c>
      <c r="E429" s="144">
        <f>'Office Minor'!E516</f>
        <v>130728.75</v>
      </c>
      <c r="F429" s="144">
        <f>'Office Minor'!F516</f>
        <v>19609312.5</v>
      </c>
      <c r="G429" s="144">
        <f>'Office Minor'!G516</f>
        <v>11178493</v>
      </c>
      <c r="H429" s="144">
        <f>'Office Minor'!H516</f>
        <v>200</v>
      </c>
    </row>
    <row r="430" spans="1:8" s="486" customFormat="1" ht="17.100000000000001" customHeight="1">
      <c r="A430" s="172">
        <v>9</v>
      </c>
      <c r="B430" s="229" t="s">
        <v>110</v>
      </c>
      <c r="C430" s="172">
        <f>'Office Minor'!C534</f>
        <v>27</v>
      </c>
      <c r="D430" s="172">
        <f>'Office Minor'!D534</f>
        <v>508.24</v>
      </c>
      <c r="E430" s="172">
        <f>'Office Minor'!E534</f>
        <v>477400</v>
      </c>
      <c r="F430" s="172">
        <f>'Office Minor'!F534</f>
        <v>57288000</v>
      </c>
      <c r="G430" s="172">
        <f>'Office Minor'!G534</f>
        <v>27053000</v>
      </c>
      <c r="H430" s="172">
        <f>'Office Minor'!H534</f>
        <v>30</v>
      </c>
    </row>
    <row r="431" spans="1:8" s="486" customFormat="1" ht="17.100000000000001" customHeight="1">
      <c r="A431" s="172">
        <v>10</v>
      </c>
      <c r="B431" s="229" t="s">
        <v>99</v>
      </c>
      <c r="C431" s="147">
        <f>'Office Minor'!C667</f>
        <v>2</v>
      </c>
      <c r="D431" s="147">
        <f>'Office Minor'!D667</f>
        <v>8.1015999999999995</v>
      </c>
      <c r="E431" s="147">
        <f>'Office Minor'!E667</f>
        <v>23975</v>
      </c>
      <c r="F431" s="147">
        <f>'Office Minor'!F667</f>
        <v>2397500</v>
      </c>
      <c r="G431" s="147">
        <f>'Office Minor'!G667</f>
        <v>596944</v>
      </c>
      <c r="H431" s="147">
        <f>'Office Minor'!H667</f>
        <v>15</v>
      </c>
    </row>
    <row r="432" spans="1:8" s="486" customFormat="1" ht="17.100000000000001" customHeight="1">
      <c r="A432" s="853" t="s">
        <v>49</v>
      </c>
      <c r="B432" s="854"/>
      <c r="C432" s="266">
        <f t="shared" ref="C432:H432" si="25">SUM(C422:C431)</f>
        <v>96</v>
      </c>
      <c r="D432" s="267">
        <f t="shared" si="25"/>
        <v>1257.645</v>
      </c>
      <c r="E432" s="268">
        <f t="shared" si="25"/>
        <v>1706411.75</v>
      </c>
      <c r="F432" s="268">
        <f t="shared" si="25"/>
        <v>375543213.5</v>
      </c>
      <c r="G432" s="268">
        <f t="shared" si="25"/>
        <v>82737724</v>
      </c>
      <c r="H432" s="266">
        <f t="shared" si="25"/>
        <v>569</v>
      </c>
    </row>
    <row r="433" spans="1:8" s="486" customFormat="1" ht="17.100000000000001" customHeight="1">
      <c r="A433" s="508"/>
      <c r="B433" s="508"/>
      <c r="C433" s="508"/>
      <c r="D433" s="508"/>
      <c r="E433" s="508"/>
      <c r="F433" s="508"/>
      <c r="G433" s="508"/>
      <c r="H433" s="508"/>
    </row>
    <row r="434" spans="1:8" s="486" customFormat="1" ht="17.100000000000001" customHeight="1">
      <c r="A434" s="866" t="s">
        <v>66</v>
      </c>
      <c r="B434" s="866"/>
      <c r="C434" s="866"/>
      <c r="D434" s="866"/>
      <c r="E434" s="866"/>
      <c r="F434" s="866"/>
      <c r="G434" s="866"/>
      <c r="H434" s="866"/>
    </row>
    <row r="435" spans="1:8" s="486" customFormat="1" ht="17.100000000000001" customHeight="1">
      <c r="A435" s="839" t="s">
        <v>2</v>
      </c>
      <c r="B435" s="841" t="s">
        <v>76</v>
      </c>
      <c r="C435" s="731" t="s">
        <v>4</v>
      </c>
      <c r="D435" s="731" t="s">
        <v>5</v>
      </c>
      <c r="E435" s="731" t="s">
        <v>6</v>
      </c>
      <c r="F435" s="731" t="s">
        <v>7</v>
      </c>
      <c r="G435" s="731" t="s">
        <v>8</v>
      </c>
      <c r="H435" s="731" t="s">
        <v>9</v>
      </c>
    </row>
    <row r="436" spans="1:8" s="486" customFormat="1" ht="17.100000000000001" customHeight="1">
      <c r="A436" s="840"/>
      <c r="B436" s="842"/>
      <c r="C436" s="248" t="s">
        <v>10</v>
      </c>
      <c r="D436" s="248" t="s">
        <v>51</v>
      </c>
      <c r="E436" s="248" t="s">
        <v>78</v>
      </c>
      <c r="F436" s="56" t="s">
        <v>79</v>
      </c>
      <c r="G436" s="56" t="s">
        <v>79</v>
      </c>
      <c r="H436" s="248" t="s">
        <v>12</v>
      </c>
    </row>
    <row r="437" spans="1:8" s="486" customFormat="1" ht="17.100000000000001" customHeight="1">
      <c r="A437" s="225">
        <v>1</v>
      </c>
      <c r="B437" s="487" t="s">
        <v>136</v>
      </c>
      <c r="C437" s="197">
        <f>'Office Minor'!C11</f>
        <v>1</v>
      </c>
      <c r="D437" s="197">
        <f>'Office Minor'!D11</f>
        <v>2.5</v>
      </c>
      <c r="E437" s="197">
        <f>'Office Minor'!E11</f>
        <v>0</v>
      </c>
      <c r="F437" s="197">
        <f>'Office Minor'!F11</f>
        <v>0</v>
      </c>
      <c r="G437" s="197">
        <f>'Office Minor'!G11</f>
        <v>47000</v>
      </c>
      <c r="H437" s="197">
        <f>'Office Minor'!H11</f>
        <v>0</v>
      </c>
    </row>
    <row r="438" spans="1:8" s="486" customFormat="1" ht="17.100000000000001" customHeight="1">
      <c r="A438" s="172">
        <v>2</v>
      </c>
      <c r="B438" s="487" t="s">
        <v>91</v>
      </c>
      <c r="C438" s="249">
        <f>'Office Minor'!C25</f>
        <v>0</v>
      </c>
      <c r="D438" s="249">
        <f>'Office Minor'!D25</f>
        <v>0</v>
      </c>
      <c r="E438" s="249">
        <f>'Office Minor'!E25</f>
        <v>23260</v>
      </c>
      <c r="F438" s="249">
        <f>'Office Minor'!F25</f>
        <v>5117200</v>
      </c>
      <c r="G438" s="249">
        <f>'Office Minor'!G25</f>
        <v>535000</v>
      </c>
      <c r="H438" s="249">
        <f>'Office Minor'!H25</f>
        <v>35</v>
      </c>
    </row>
    <row r="439" spans="1:8" s="486" customFormat="1" ht="17.100000000000001" customHeight="1">
      <c r="A439" s="225">
        <v>3</v>
      </c>
      <c r="B439" s="487" t="s">
        <v>85</v>
      </c>
      <c r="C439" s="136">
        <f>'Office Minor'!C41</f>
        <v>1</v>
      </c>
      <c r="D439" s="136">
        <f>'Office Minor'!D41</f>
        <v>4.9275000000000002</v>
      </c>
      <c r="E439" s="136">
        <f>'Office Minor'!E41</f>
        <v>0</v>
      </c>
      <c r="F439" s="136">
        <f>'Office Minor'!F41</f>
        <v>0</v>
      </c>
      <c r="G439" s="136">
        <f>'Office Minor'!G41</f>
        <v>30000</v>
      </c>
      <c r="H439" s="136">
        <f>'Office Minor'!H41</f>
        <v>0</v>
      </c>
    </row>
    <row r="440" spans="1:8" s="486" customFormat="1" ht="17.100000000000001" customHeight="1">
      <c r="A440" s="172">
        <v>4</v>
      </c>
      <c r="B440" s="487" t="s">
        <v>190</v>
      </c>
      <c r="C440" s="136">
        <f>'Office Minor'!C116+'Office Minor'!C119</f>
        <v>6</v>
      </c>
      <c r="D440" s="136">
        <f>'Office Minor'!D116+'Office Minor'!D119</f>
        <v>13.5</v>
      </c>
      <c r="E440" s="136">
        <f>'Office Minor'!E116+'Office Minor'!E119</f>
        <v>2555000</v>
      </c>
      <c r="F440" s="235">
        <f>'Office Minor'!F116+'Office Minor'!F119</f>
        <v>113080000</v>
      </c>
      <c r="G440" s="136">
        <f>'Office Minor'!G116+'Office Minor'!G119</f>
        <v>3556000</v>
      </c>
      <c r="H440" s="136">
        <f>'Office Minor'!H116+'Office Minor'!H119</f>
        <v>190</v>
      </c>
    </row>
    <row r="441" spans="1:8" s="486" customFormat="1" ht="17.100000000000001" customHeight="1">
      <c r="A441" s="225">
        <v>5</v>
      </c>
      <c r="B441" s="487" t="s">
        <v>80</v>
      </c>
      <c r="C441" s="136">
        <f>'Office Minor'!C156</f>
        <v>7</v>
      </c>
      <c r="D441" s="136">
        <f>'Office Minor'!D156</f>
        <v>6.82</v>
      </c>
      <c r="E441" s="136">
        <f>'Office Minor'!E156</f>
        <v>700</v>
      </c>
      <c r="F441" s="136">
        <f>'Office Minor'!F156</f>
        <v>490000</v>
      </c>
      <c r="G441" s="136">
        <f>'Office Minor'!G156</f>
        <v>82280</v>
      </c>
      <c r="H441" s="136">
        <f>'Office Minor'!H156</f>
        <v>34</v>
      </c>
    </row>
    <row r="442" spans="1:8" s="486" customFormat="1" ht="17.100000000000001" customHeight="1">
      <c r="A442" s="172">
        <v>6</v>
      </c>
      <c r="B442" s="487" t="s">
        <v>151</v>
      </c>
      <c r="C442" s="136">
        <f>'Office Minor'!C277</f>
        <v>0</v>
      </c>
      <c r="D442" s="136">
        <f>'Office Minor'!D277</f>
        <v>0</v>
      </c>
      <c r="E442" s="136">
        <f>'Office Minor'!E277</f>
        <v>9504.91</v>
      </c>
      <c r="F442" s="136">
        <f>'Office Minor'!F277</f>
        <v>7603930.4299999997</v>
      </c>
      <c r="G442" s="136">
        <f>'Office Minor'!G277</f>
        <v>218613</v>
      </c>
      <c r="H442" s="136">
        <f>'Office Minor'!H277</f>
        <v>25</v>
      </c>
    </row>
    <row r="443" spans="1:8" s="486" customFormat="1" ht="17.100000000000001" customHeight="1">
      <c r="A443" s="225">
        <v>7</v>
      </c>
      <c r="B443" s="487" t="s">
        <v>133</v>
      </c>
      <c r="C443" s="220">
        <f>'Office Minor'!C387</f>
        <v>1</v>
      </c>
      <c r="D443" s="220">
        <f>'Office Minor'!D387</f>
        <v>1</v>
      </c>
      <c r="E443" s="220">
        <f>'Office Minor'!E387</f>
        <v>0</v>
      </c>
      <c r="F443" s="220">
        <f>'Office Minor'!F387</f>
        <v>0</v>
      </c>
      <c r="G443" s="220">
        <f>'Office Minor'!G387</f>
        <v>77000</v>
      </c>
      <c r="H443" s="220">
        <f>'Office Minor'!H387</f>
        <v>0</v>
      </c>
    </row>
    <row r="444" spans="1:8" s="486" customFormat="1" ht="17.100000000000001" customHeight="1">
      <c r="A444" s="172">
        <v>8</v>
      </c>
      <c r="B444" s="487" t="s">
        <v>107</v>
      </c>
      <c r="C444" s="136">
        <f>'Office Minor'!C514</f>
        <v>0</v>
      </c>
      <c r="D444" s="136">
        <f>'Office Minor'!D514</f>
        <v>0</v>
      </c>
      <c r="E444" s="136">
        <f>'Office Minor'!E514</f>
        <v>3151680</v>
      </c>
      <c r="F444" s="136">
        <f>'Office Minor'!F514</f>
        <v>126067200</v>
      </c>
      <c r="G444" s="136">
        <f>'Office Minor'!G514</f>
        <v>88196983</v>
      </c>
      <c r="H444" s="136">
        <f>'Office Minor'!H514</f>
        <v>3200</v>
      </c>
    </row>
    <row r="445" spans="1:8" s="486" customFormat="1" ht="17.100000000000001" customHeight="1">
      <c r="A445" s="225">
        <v>9</v>
      </c>
      <c r="B445" s="229" t="s">
        <v>110</v>
      </c>
      <c r="C445" s="136">
        <f>'Office Minor'!C529</f>
        <v>8</v>
      </c>
      <c r="D445" s="136">
        <f>'Office Minor'!D529</f>
        <v>54</v>
      </c>
      <c r="E445" s="136">
        <f>'Office Minor'!E529</f>
        <v>2129.6190000000001</v>
      </c>
      <c r="F445" s="235">
        <f>'Office Minor'!F529</f>
        <v>8731437.9000000004</v>
      </c>
      <c r="G445" s="136">
        <f>'Office Minor'!G529</f>
        <v>2476000</v>
      </c>
      <c r="H445" s="136">
        <f>'Office Minor'!H529</f>
        <v>12</v>
      </c>
    </row>
    <row r="446" spans="1:8" s="486" customFormat="1" ht="17.100000000000001" customHeight="1">
      <c r="A446" s="172">
        <v>10</v>
      </c>
      <c r="B446" s="487" t="s">
        <v>98</v>
      </c>
      <c r="C446" s="172">
        <f>'Office Minor'!C613</f>
        <v>0</v>
      </c>
      <c r="D446" s="172">
        <f>'Office Minor'!D613</f>
        <v>0</v>
      </c>
      <c r="E446" s="172">
        <f>'Office Minor'!E613</f>
        <v>153</v>
      </c>
      <c r="F446" s="172">
        <f>'Office Minor'!F613</f>
        <v>30600</v>
      </c>
      <c r="G446" s="172">
        <f>'Office Minor'!G613</f>
        <v>9180</v>
      </c>
      <c r="H446" s="172">
        <f>'Office Minor'!H613</f>
        <v>10</v>
      </c>
    </row>
    <row r="447" spans="1:8" s="486" customFormat="1" ht="17.100000000000001" customHeight="1">
      <c r="A447" s="225">
        <v>11</v>
      </c>
      <c r="B447" s="487" t="s">
        <v>124</v>
      </c>
      <c r="C447" s="172">
        <f>'Office Minor'!C628</f>
        <v>2</v>
      </c>
      <c r="D447" s="172">
        <f>'Office Minor'!D628</f>
        <v>2</v>
      </c>
      <c r="E447" s="172">
        <f>'Office Minor'!E628</f>
        <v>0</v>
      </c>
      <c r="F447" s="172">
        <f>'Office Minor'!F628</f>
        <v>0</v>
      </c>
      <c r="G447" s="172">
        <f>'Office Minor'!G628</f>
        <v>0</v>
      </c>
      <c r="H447" s="172">
        <f>'Office Minor'!H628</f>
        <v>0</v>
      </c>
    </row>
    <row r="448" spans="1:8" s="486" customFormat="1" ht="17.100000000000001" customHeight="1">
      <c r="A448" s="172">
        <v>12</v>
      </c>
      <c r="B448" s="487" t="s">
        <v>137</v>
      </c>
      <c r="C448" s="392">
        <f>'Office Minor'!C697</f>
        <v>0</v>
      </c>
      <c r="D448" s="392">
        <f>'Office Minor'!D697</f>
        <v>0</v>
      </c>
      <c r="E448" s="392">
        <f>'Office Minor'!E697</f>
        <v>11000</v>
      </c>
      <c r="F448" s="392">
        <f>'Office Minor'!F697</f>
        <v>3300000</v>
      </c>
      <c r="G448" s="392">
        <f>'Office Minor'!G697</f>
        <v>5803000</v>
      </c>
      <c r="H448" s="392">
        <f>'Office Minor'!H697</f>
        <v>200</v>
      </c>
    </row>
    <row r="449" spans="1:8" s="486" customFormat="1" ht="17.100000000000001" customHeight="1">
      <c r="A449" s="225">
        <v>13</v>
      </c>
      <c r="B449" s="487" t="s">
        <v>115</v>
      </c>
      <c r="C449" s="146">
        <f>'Office Minor'!C718</f>
        <v>20</v>
      </c>
      <c r="D449" s="146">
        <f>'Office Minor'!D718</f>
        <v>21.1</v>
      </c>
      <c r="E449" s="146">
        <f>'Office Minor'!E718</f>
        <v>0</v>
      </c>
      <c r="F449" s="146">
        <f>'Office Minor'!F718</f>
        <v>0</v>
      </c>
      <c r="G449" s="146">
        <f>'Office Minor'!G718</f>
        <v>519000</v>
      </c>
      <c r="H449" s="146">
        <f>'Office Minor'!H718</f>
        <v>85</v>
      </c>
    </row>
    <row r="450" spans="1:8" s="486" customFormat="1" ht="17.100000000000001" customHeight="1">
      <c r="A450" s="172">
        <v>14</v>
      </c>
      <c r="B450" s="487" t="s">
        <v>82</v>
      </c>
      <c r="C450" s="62">
        <f>'Office Minor'!C737</f>
        <v>9</v>
      </c>
      <c r="D450" s="62">
        <f>'Office Minor'!D737</f>
        <v>17.739999999999998</v>
      </c>
      <c r="E450" s="62">
        <f>'Office Minor'!E737</f>
        <v>8533</v>
      </c>
      <c r="F450" s="62">
        <f>'Office Minor'!F737</f>
        <v>4266500</v>
      </c>
      <c r="G450" s="62">
        <f>'Office Minor'!G737</f>
        <v>512000</v>
      </c>
      <c r="H450" s="62">
        <f>'Office Minor'!H737</f>
        <v>40</v>
      </c>
    </row>
    <row r="451" spans="1:8" s="486" customFormat="1" ht="17.100000000000001" customHeight="1">
      <c r="A451" s="853" t="s">
        <v>49</v>
      </c>
      <c r="B451" s="854"/>
      <c r="C451" s="265">
        <f t="shared" ref="C451:H451" si="26">SUM(C437:C450)</f>
        <v>55</v>
      </c>
      <c r="D451" s="483">
        <f t="shared" si="26"/>
        <v>123.58749999999999</v>
      </c>
      <c r="E451" s="484">
        <f t="shared" si="26"/>
        <v>5761960.5290000001</v>
      </c>
      <c r="F451" s="484">
        <f t="shared" si="26"/>
        <v>268686868.33000004</v>
      </c>
      <c r="G451" s="484">
        <f t="shared" si="26"/>
        <v>102062056</v>
      </c>
      <c r="H451" s="484">
        <f t="shared" si="26"/>
        <v>3831</v>
      </c>
    </row>
    <row r="452" spans="1:8" s="486" customFormat="1" ht="17.100000000000001" customHeight="1">
      <c r="A452" s="508"/>
      <c r="B452" s="508"/>
      <c r="C452" s="508"/>
      <c r="D452" s="508"/>
      <c r="E452" s="508"/>
      <c r="F452" s="508"/>
      <c r="G452" s="508"/>
      <c r="H452" s="508"/>
    </row>
    <row r="453" spans="1:8" s="486" customFormat="1" ht="17.100000000000001" customHeight="1">
      <c r="A453" s="855" t="s">
        <v>121</v>
      </c>
      <c r="B453" s="855"/>
      <c r="C453" s="855"/>
      <c r="D453" s="855"/>
      <c r="E453" s="855"/>
      <c r="F453" s="855"/>
      <c r="G453" s="855"/>
      <c r="H453" s="855"/>
    </row>
    <row r="454" spans="1:8" s="486" customFormat="1" ht="17.100000000000001" customHeight="1">
      <c r="A454" s="839" t="s">
        <v>2</v>
      </c>
      <c r="B454" s="841" t="s">
        <v>76</v>
      </c>
      <c r="C454" s="731" t="s">
        <v>4</v>
      </c>
      <c r="D454" s="731" t="s">
        <v>5</v>
      </c>
      <c r="E454" s="731" t="s">
        <v>6</v>
      </c>
      <c r="F454" s="731" t="s">
        <v>7</v>
      </c>
      <c r="G454" s="731" t="s">
        <v>8</v>
      </c>
      <c r="H454" s="731" t="s">
        <v>9</v>
      </c>
    </row>
    <row r="455" spans="1:8" s="486" customFormat="1" ht="17.100000000000001" customHeight="1">
      <c r="A455" s="840"/>
      <c r="B455" s="842"/>
      <c r="C455" s="1" t="s">
        <v>10</v>
      </c>
      <c r="D455" s="1" t="s">
        <v>77</v>
      </c>
      <c r="E455" s="1" t="s">
        <v>78</v>
      </c>
      <c r="F455" s="52" t="s">
        <v>79</v>
      </c>
      <c r="G455" s="52" t="s">
        <v>79</v>
      </c>
      <c r="H455" s="1" t="s">
        <v>12</v>
      </c>
    </row>
    <row r="456" spans="1:8" s="486" customFormat="1" ht="17.100000000000001" customHeight="1">
      <c r="A456" s="172">
        <v>1</v>
      </c>
      <c r="B456" s="18" t="s">
        <v>82</v>
      </c>
      <c r="C456" s="172">
        <f>'Office Minor'!C743</f>
        <v>8</v>
      </c>
      <c r="D456" s="172">
        <f>'Office Minor'!D743</f>
        <v>58.66</v>
      </c>
      <c r="E456" s="172">
        <f>'Office Minor'!E743</f>
        <v>4413</v>
      </c>
      <c r="F456" s="172">
        <f>'Office Minor'!F743</f>
        <v>1566615</v>
      </c>
      <c r="G456" s="172">
        <f>'Office Minor'!G743</f>
        <v>321000</v>
      </c>
      <c r="H456" s="172">
        <f>'Office Minor'!H743</f>
        <v>18</v>
      </c>
    </row>
    <row r="457" spans="1:8" s="486" customFormat="1" ht="17.100000000000001" customHeight="1">
      <c r="A457" s="853" t="s">
        <v>49</v>
      </c>
      <c r="B457" s="854"/>
      <c r="C457" s="266">
        <f t="shared" ref="C457:H457" si="27">SUM(C456:C456)</f>
        <v>8</v>
      </c>
      <c r="D457" s="267">
        <f t="shared" si="27"/>
        <v>58.66</v>
      </c>
      <c r="E457" s="267">
        <f t="shared" si="27"/>
        <v>4413</v>
      </c>
      <c r="F457" s="266">
        <f t="shared" si="27"/>
        <v>1566615</v>
      </c>
      <c r="G457" s="266">
        <f t="shared" si="27"/>
        <v>321000</v>
      </c>
      <c r="H457" s="266">
        <f t="shared" si="27"/>
        <v>18</v>
      </c>
    </row>
    <row r="458" spans="1:8" s="486" customFormat="1" ht="17.100000000000001" customHeight="1">
      <c r="A458" s="508"/>
      <c r="B458" s="508"/>
      <c r="C458" s="508"/>
      <c r="D458" s="508"/>
      <c r="E458" s="508"/>
      <c r="F458" s="508"/>
      <c r="G458" s="508"/>
      <c r="H458" s="508"/>
    </row>
    <row r="459" spans="1:8" s="486" customFormat="1" ht="17.100000000000001" customHeight="1">
      <c r="A459" s="866" t="s">
        <v>67</v>
      </c>
      <c r="B459" s="866"/>
      <c r="C459" s="866"/>
      <c r="D459" s="866"/>
      <c r="E459" s="866"/>
      <c r="F459" s="866"/>
      <c r="G459" s="866"/>
      <c r="H459" s="866"/>
    </row>
    <row r="460" spans="1:8" s="486" customFormat="1" ht="17.100000000000001" customHeight="1">
      <c r="A460" s="839" t="s">
        <v>2</v>
      </c>
      <c r="B460" s="841" t="s">
        <v>76</v>
      </c>
      <c r="C460" s="731" t="s">
        <v>4</v>
      </c>
      <c r="D460" s="731" t="s">
        <v>5</v>
      </c>
      <c r="E460" s="731" t="s">
        <v>6</v>
      </c>
      <c r="F460" s="731" t="s">
        <v>7</v>
      </c>
      <c r="G460" s="731" t="s">
        <v>8</v>
      </c>
      <c r="H460" s="731" t="s">
        <v>9</v>
      </c>
    </row>
    <row r="461" spans="1:8" s="486" customFormat="1" ht="17.100000000000001" customHeight="1">
      <c r="A461" s="840"/>
      <c r="B461" s="842"/>
      <c r="C461" s="1" t="s">
        <v>10</v>
      </c>
      <c r="D461" s="1" t="s">
        <v>51</v>
      </c>
      <c r="E461" s="1" t="s">
        <v>78</v>
      </c>
      <c r="F461" s="52" t="s">
        <v>79</v>
      </c>
      <c r="G461" s="52" t="s">
        <v>79</v>
      </c>
      <c r="H461" s="1" t="s">
        <v>12</v>
      </c>
    </row>
    <row r="462" spans="1:8" s="486" customFormat="1" ht="17.100000000000001" customHeight="1">
      <c r="A462" s="172">
        <v>1</v>
      </c>
      <c r="B462" s="487" t="s">
        <v>91</v>
      </c>
      <c r="C462" s="62">
        <f>'Office Minor'!C24</f>
        <v>1</v>
      </c>
      <c r="D462" s="62">
        <f>'Office Minor'!D24</f>
        <v>1</v>
      </c>
      <c r="E462" s="62">
        <f>'Office Minor'!E24</f>
        <v>0</v>
      </c>
      <c r="F462" s="62">
        <f>'Office Minor'!F24</f>
        <v>0</v>
      </c>
      <c r="G462" s="62">
        <f>'Office Minor'!G24</f>
        <v>131950</v>
      </c>
      <c r="H462" s="62">
        <f>'Office Minor'!H24</f>
        <v>0</v>
      </c>
    </row>
    <row r="463" spans="1:8" s="486" customFormat="1" ht="17.100000000000001" customHeight="1">
      <c r="A463" s="172">
        <v>2</v>
      </c>
      <c r="B463" s="487" t="s">
        <v>83</v>
      </c>
      <c r="C463" s="146">
        <f>'Office Minor'!C383</f>
        <v>11</v>
      </c>
      <c r="D463" s="146">
        <f>'Office Minor'!D383</f>
        <v>14.914</v>
      </c>
      <c r="E463" s="146">
        <f>'Office Minor'!E383</f>
        <v>11100</v>
      </c>
      <c r="F463" s="146">
        <f>'Office Minor'!F383</f>
        <v>2775000</v>
      </c>
      <c r="G463" s="146">
        <f>'Office Minor'!G383</f>
        <v>666000</v>
      </c>
      <c r="H463" s="146">
        <f>'Office Minor'!H383</f>
        <v>5</v>
      </c>
    </row>
    <row r="464" spans="1:8" s="486" customFormat="1" ht="17.100000000000001" customHeight="1">
      <c r="A464" s="172">
        <v>3</v>
      </c>
      <c r="B464" s="487" t="s">
        <v>389</v>
      </c>
      <c r="C464" s="136">
        <f>'Office Minor'!C458</f>
        <v>2</v>
      </c>
      <c r="D464" s="136">
        <f>'Office Minor'!D458</f>
        <v>9.3077000000000005</v>
      </c>
      <c r="E464" s="136">
        <f>'Office Minor'!E458</f>
        <v>0</v>
      </c>
      <c r="F464" s="136">
        <f>'Office Minor'!F458</f>
        <v>0</v>
      </c>
      <c r="G464" s="136">
        <f>'Office Minor'!G458</f>
        <v>0</v>
      </c>
      <c r="H464" s="136">
        <f>'Office Minor'!H458</f>
        <v>0</v>
      </c>
    </row>
    <row r="465" spans="1:8" s="486" customFormat="1" ht="17.100000000000001" customHeight="1">
      <c r="A465" s="172">
        <v>4</v>
      </c>
      <c r="B465" s="487" t="s">
        <v>88</v>
      </c>
      <c r="C465" s="172">
        <f>'Office Minor'!C493</f>
        <v>28</v>
      </c>
      <c r="D465" s="172">
        <f>'Office Minor'!D493</f>
        <v>28</v>
      </c>
      <c r="E465" s="172">
        <f>'Office Minor'!E493</f>
        <v>0</v>
      </c>
      <c r="F465" s="172">
        <f>'Office Minor'!F493</f>
        <v>0</v>
      </c>
      <c r="G465" s="172">
        <f>'Office Minor'!G493</f>
        <v>253000</v>
      </c>
      <c r="H465" s="172">
        <f>'Office Minor'!H493</f>
        <v>0</v>
      </c>
    </row>
    <row r="466" spans="1:8" s="486" customFormat="1" ht="17.100000000000001" customHeight="1">
      <c r="A466" s="172">
        <v>5</v>
      </c>
      <c r="B466" s="487" t="s">
        <v>98</v>
      </c>
      <c r="C466" s="136">
        <f>'Office Minor'!C610</f>
        <v>1</v>
      </c>
      <c r="D466" s="136">
        <f>'Office Minor'!D610</f>
        <v>1</v>
      </c>
      <c r="E466" s="136">
        <f>'Office Minor'!E610</f>
        <v>210</v>
      </c>
      <c r="F466" s="136">
        <f>'Office Minor'!F610</f>
        <v>17500</v>
      </c>
      <c r="G466" s="136">
        <f>'Office Minor'!G610</f>
        <v>12600</v>
      </c>
      <c r="H466" s="136">
        <f>'Office Minor'!H610</f>
        <v>2</v>
      </c>
    </row>
    <row r="467" spans="1:8" s="486" customFormat="1" ht="17.100000000000001" customHeight="1">
      <c r="A467" s="172">
        <v>6</v>
      </c>
      <c r="B467" s="487" t="s">
        <v>99</v>
      </c>
      <c r="C467" s="62">
        <f>'Office Minor'!C657</f>
        <v>2</v>
      </c>
      <c r="D467" s="62">
        <f>'Office Minor'!D657</f>
        <v>2</v>
      </c>
      <c r="E467" s="62">
        <f>'Office Minor'!E657</f>
        <v>2596</v>
      </c>
      <c r="F467" s="62">
        <f>'Office Minor'!F657</f>
        <v>649000</v>
      </c>
      <c r="G467" s="62">
        <f>'Office Minor'!G657</f>
        <v>324000</v>
      </c>
      <c r="H467" s="62">
        <f>'Office Minor'!H657</f>
        <v>13</v>
      </c>
    </row>
    <row r="468" spans="1:8" s="486" customFormat="1" ht="17.100000000000001" customHeight="1">
      <c r="A468" s="853" t="s">
        <v>49</v>
      </c>
      <c r="B468" s="854"/>
      <c r="C468" s="265">
        <f t="shared" ref="C468:H468" si="28">SUM(C462:C467)</f>
        <v>45</v>
      </c>
      <c r="D468" s="483">
        <f t="shared" si="28"/>
        <v>56.221699999999998</v>
      </c>
      <c r="E468" s="484">
        <f t="shared" si="28"/>
        <v>13906</v>
      </c>
      <c r="F468" s="484">
        <f t="shared" si="28"/>
        <v>3441500</v>
      </c>
      <c r="G468" s="484">
        <f t="shared" si="28"/>
        <v>1387550</v>
      </c>
      <c r="H468" s="484">
        <f t="shared" si="28"/>
        <v>20</v>
      </c>
    </row>
    <row r="469" spans="1:8" s="486" customFormat="1" ht="17.100000000000001" customHeight="1">
      <c r="A469" s="508"/>
      <c r="B469" s="508"/>
      <c r="C469" s="508"/>
      <c r="D469" s="508"/>
      <c r="E469" s="508"/>
      <c r="F469" s="508"/>
      <c r="G469" s="508"/>
      <c r="H469" s="508"/>
    </row>
    <row r="470" spans="1:8" s="486" customFormat="1" ht="17.100000000000001" customHeight="1">
      <c r="A470" s="855" t="s">
        <v>39</v>
      </c>
      <c r="B470" s="855"/>
      <c r="C470" s="855"/>
      <c r="D470" s="855"/>
      <c r="E470" s="855"/>
      <c r="F470" s="855"/>
      <c r="G470" s="855"/>
      <c r="H470" s="855"/>
    </row>
    <row r="471" spans="1:8" s="486" customFormat="1" ht="17.100000000000001" customHeight="1">
      <c r="A471" s="839" t="s">
        <v>2</v>
      </c>
      <c r="B471" s="841" t="s">
        <v>76</v>
      </c>
      <c r="C471" s="731" t="s">
        <v>4</v>
      </c>
      <c r="D471" s="731" t="s">
        <v>5</v>
      </c>
      <c r="E471" s="731" t="s">
        <v>6</v>
      </c>
      <c r="F471" s="731" t="s">
        <v>7</v>
      </c>
      <c r="G471" s="731" t="s">
        <v>8</v>
      </c>
      <c r="H471" s="731" t="s">
        <v>9</v>
      </c>
    </row>
    <row r="472" spans="1:8" s="486" customFormat="1" ht="17.100000000000001" customHeight="1">
      <c r="A472" s="840"/>
      <c r="B472" s="842"/>
      <c r="C472" s="1" t="s">
        <v>10</v>
      </c>
      <c r="D472" s="1" t="s">
        <v>77</v>
      </c>
      <c r="E472" s="1" t="s">
        <v>78</v>
      </c>
      <c r="F472" s="52" t="s">
        <v>79</v>
      </c>
      <c r="G472" s="52" t="s">
        <v>79</v>
      </c>
      <c r="H472" s="1" t="s">
        <v>12</v>
      </c>
    </row>
    <row r="473" spans="1:8" s="486" customFormat="1" ht="17.100000000000001" customHeight="1">
      <c r="A473" s="172">
        <v>1</v>
      </c>
      <c r="B473" s="229" t="s">
        <v>122</v>
      </c>
      <c r="C473" s="228">
        <f>'Office Minor'!C13</f>
        <v>504</v>
      </c>
      <c r="D473" s="228">
        <f>'Office Minor'!D13</f>
        <v>2422.7399999999998</v>
      </c>
      <c r="E473" s="228">
        <f>'Office Minor'!E13</f>
        <v>460319</v>
      </c>
      <c r="F473" s="228">
        <f>'Office Minor'!F13</f>
        <v>138095700</v>
      </c>
      <c r="G473" s="228">
        <f>'Office Minor'!G13</f>
        <v>28752000</v>
      </c>
      <c r="H473" s="228">
        <f>'Office Minor'!H13</f>
        <v>2520</v>
      </c>
    </row>
    <row r="474" spans="1:8" s="486" customFormat="1" ht="17.100000000000001" customHeight="1">
      <c r="A474" s="172">
        <v>2</v>
      </c>
      <c r="B474" s="229" t="s">
        <v>80</v>
      </c>
      <c r="C474" s="62">
        <f>'Office Minor'!C167</f>
        <v>0</v>
      </c>
      <c r="D474" s="62">
        <f>'Office Minor'!D167</f>
        <v>0</v>
      </c>
      <c r="E474" s="62">
        <f>'Office Minor'!E167</f>
        <v>69171</v>
      </c>
      <c r="F474" s="62">
        <f>'Office Minor'!F167</f>
        <v>34585500</v>
      </c>
      <c r="G474" s="62">
        <f>'Office Minor'!G167</f>
        <v>0</v>
      </c>
      <c r="H474" s="62">
        <f>'Office Minor'!H167</f>
        <v>0</v>
      </c>
    </row>
    <row r="475" spans="1:8" s="486" customFormat="1" ht="17.100000000000001" customHeight="1">
      <c r="A475" s="172">
        <v>3</v>
      </c>
      <c r="B475" s="229" t="s">
        <v>101</v>
      </c>
      <c r="C475" s="136">
        <f>'Office Minor'!C135</f>
        <v>2</v>
      </c>
      <c r="D475" s="136">
        <f>'Office Minor'!D135</f>
        <v>9.7200000000000006</v>
      </c>
      <c r="E475" s="136">
        <f>'Office Minor'!E135</f>
        <v>0</v>
      </c>
      <c r="F475" s="136">
        <f>'Office Minor'!F135</f>
        <v>0</v>
      </c>
      <c r="G475" s="136">
        <f>'Office Minor'!G135</f>
        <v>0</v>
      </c>
      <c r="H475" s="136">
        <f>'Office Minor'!H135</f>
        <v>8</v>
      </c>
    </row>
    <row r="476" spans="1:8" s="486" customFormat="1" ht="17.100000000000001" customHeight="1">
      <c r="A476" s="172">
        <v>4</v>
      </c>
      <c r="B476" s="18" t="s">
        <v>103</v>
      </c>
      <c r="C476" s="136">
        <f>'Office Minor'!C240</f>
        <v>30</v>
      </c>
      <c r="D476" s="136">
        <f>'Office Minor'!D240</f>
        <v>135.17590000000001</v>
      </c>
      <c r="E476" s="136">
        <f>'Office Minor'!E240</f>
        <v>11598</v>
      </c>
      <c r="F476" s="136">
        <f>'Office Minor'!F240</f>
        <v>3479400</v>
      </c>
      <c r="G476" s="136">
        <f>'Office Minor'!G240</f>
        <v>4234564</v>
      </c>
      <c r="H476" s="136">
        <f>'Office Minor'!H240</f>
        <v>115</v>
      </c>
    </row>
    <row r="477" spans="1:8" s="486" customFormat="1" ht="17.100000000000001" customHeight="1">
      <c r="A477" s="172">
        <v>5</v>
      </c>
      <c r="B477" s="229" t="s">
        <v>109</v>
      </c>
      <c r="C477" s="172">
        <f>'Office Minor'!C254</f>
        <v>1</v>
      </c>
      <c r="D477" s="172">
        <f>'Office Minor'!D254</f>
        <v>99.39</v>
      </c>
      <c r="E477" s="172">
        <f>'Office Minor'!E254</f>
        <v>0</v>
      </c>
      <c r="F477" s="172">
        <f>'Office Minor'!F254</f>
        <v>0</v>
      </c>
      <c r="G477" s="172">
        <f>'Office Minor'!G254</f>
        <v>0</v>
      </c>
      <c r="H477" s="172">
        <f>'Office Minor'!H254</f>
        <v>0</v>
      </c>
    </row>
    <row r="478" spans="1:8" s="486" customFormat="1" ht="17.100000000000001" customHeight="1">
      <c r="A478" s="172">
        <v>6</v>
      </c>
      <c r="B478" s="229" t="s">
        <v>86</v>
      </c>
      <c r="C478" s="208">
        <f>'Office Minor'!C341</f>
        <v>32</v>
      </c>
      <c r="D478" s="208">
        <f>'Office Minor'!D341</f>
        <v>155.24369999999999</v>
      </c>
      <c r="E478" s="208">
        <f>'Office Minor'!E341</f>
        <v>32260</v>
      </c>
      <c r="F478" s="208">
        <f>'Office Minor'!F341</f>
        <v>6452000</v>
      </c>
      <c r="G478" s="208">
        <f>'Office Minor'!G341</f>
        <v>4568000</v>
      </c>
      <c r="H478" s="208">
        <f>'Office Minor'!H341</f>
        <v>180</v>
      </c>
    </row>
    <row r="479" spans="1:8" s="486" customFormat="1" ht="17.100000000000001" customHeight="1">
      <c r="A479" s="172">
        <v>7</v>
      </c>
      <c r="B479" s="229" t="s">
        <v>87</v>
      </c>
      <c r="C479" s="340">
        <f>'Office Minor'!C452</f>
        <v>7</v>
      </c>
      <c r="D479" s="340">
        <f>'Office Minor'!D452</f>
        <v>133.75</v>
      </c>
      <c r="E479" s="340">
        <f>'Office Minor'!E452</f>
        <v>0</v>
      </c>
      <c r="F479" s="340">
        <f>'Office Minor'!F452</f>
        <v>0</v>
      </c>
      <c r="G479" s="340">
        <f>'Office Minor'!G452</f>
        <v>38000</v>
      </c>
      <c r="H479" s="340">
        <f>'Office Minor'!H452</f>
        <v>0</v>
      </c>
    </row>
    <row r="480" spans="1:8" s="486" customFormat="1" ht="17.100000000000001" customHeight="1">
      <c r="A480" s="172">
        <v>8</v>
      </c>
      <c r="B480" s="229" t="s">
        <v>444</v>
      </c>
      <c r="C480" s="340">
        <f>'Office Minor'!C468</f>
        <v>3</v>
      </c>
      <c r="D480" s="340">
        <f>'Office Minor'!D468</f>
        <v>14.5</v>
      </c>
      <c r="E480" s="340">
        <f>'Office Minor'!E468</f>
        <v>0</v>
      </c>
      <c r="F480" s="340">
        <f>'Office Minor'!F468</f>
        <v>0</v>
      </c>
      <c r="G480" s="340">
        <f>'Office Minor'!G468</f>
        <v>45000</v>
      </c>
      <c r="H480" s="340">
        <f>'Office Minor'!H468</f>
        <v>5</v>
      </c>
    </row>
    <row r="481" spans="1:8" s="486" customFormat="1" ht="17.100000000000001" customHeight="1">
      <c r="A481" s="172">
        <v>9</v>
      </c>
      <c r="B481" s="229" t="s">
        <v>88</v>
      </c>
      <c r="C481" s="340">
        <f>'Office Minor'!C499</f>
        <v>0</v>
      </c>
      <c r="D481" s="340">
        <f>'Office Minor'!D499</f>
        <v>0</v>
      </c>
      <c r="E481" s="340">
        <f>'Office Minor'!E499</f>
        <v>6000</v>
      </c>
      <c r="F481" s="340">
        <f>'Office Minor'!F499</f>
        <v>1800000</v>
      </c>
      <c r="G481" s="340">
        <f>'Office Minor'!G499</f>
        <v>1638000</v>
      </c>
      <c r="H481" s="340">
        <f>'Office Minor'!H499</f>
        <v>500</v>
      </c>
    </row>
    <row r="482" spans="1:8" s="486" customFormat="1" ht="17.100000000000001" customHeight="1">
      <c r="A482" s="172">
        <v>10</v>
      </c>
      <c r="B482" s="229" t="s">
        <v>97</v>
      </c>
      <c r="C482" s="208">
        <f>'Office Minor'!C548</f>
        <v>118</v>
      </c>
      <c r="D482" s="208">
        <f>'Office Minor'!D548</f>
        <v>541.95000000000005</v>
      </c>
      <c r="E482" s="208">
        <f>'Office Minor'!E548</f>
        <v>145200</v>
      </c>
      <c r="F482" s="208">
        <f>'Office Minor'!F548</f>
        <v>37752000</v>
      </c>
      <c r="G482" s="208">
        <f>'Office Minor'!G548</f>
        <v>6595144</v>
      </c>
      <c r="H482" s="208">
        <f>'Office Minor'!H548</f>
        <v>615</v>
      </c>
    </row>
    <row r="483" spans="1:8" s="486" customFormat="1" ht="17.100000000000001" customHeight="1">
      <c r="A483" s="172">
        <v>11</v>
      </c>
      <c r="B483" s="229" t="s">
        <v>89</v>
      </c>
      <c r="C483" s="208">
        <f>'Office Minor'!C564</f>
        <v>236</v>
      </c>
      <c r="D483" s="208">
        <f>'Office Minor'!D564</f>
        <v>1031.3499999999999</v>
      </c>
      <c r="E483" s="208">
        <f>'Office Minor'!E564</f>
        <v>333666.67</v>
      </c>
      <c r="F483" s="208">
        <f>'Office Minor'!F564</f>
        <v>116783333.3</v>
      </c>
      <c r="G483" s="208">
        <f>'Office Minor'!G564</f>
        <v>20020000</v>
      </c>
      <c r="H483" s="208">
        <f>'Office Minor'!H564</f>
        <v>2112</v>
      </c>
    </row>
    <row r="484" spans="1:8" s="486" customFormat="1" ht="17.100000000000001" customHeight="1">
      <c r="A484" s="172">
        <v>12</v>
      </c>
      <c r="B484" s="229" t="s">
        <v>107</v>
      </c>
      <c r="C484" s="136">
        <f>'Office Minor'!C518</f>
        <v>2</v>
      </c>
      <c r="D484" s="136">
        <f>'Office Minor'!D518</f>
        <v>9.75</v>
      </c>
      <c r="E484" s="136">
        <f>'Office Minor'!E518</f>
        <v>0</v>
      </c>
      <c r="F484" s="136">
        <f>'Office Minor'!F518</f>
        <v>0</v>
      </c>
      <c r="G484" s="136">
        <f>'Office Minor'!G518</f>
        <v>20566</v>
      </c>
      <c r="H484" s="136">
        <f>'Office Minor'!H518</f>
        <v>2</v>
      </c>
    </row>
    <row r="485" spans="1:8" s="486" customFormat="1" ht="17.100000000000001" customHeight="1">
      <c r="A485" s="172">
        <v>13</v>
      </c>
      <c r="B485" s="229" t="s">
        <v>379</v>
      </c>
      <c r="C485" s="136">
        <f>'Office Minor'!C294</f>
        <v>1</v>
      </c>
      <c r="D485" s="136">
        <f>'Office Minor'!D294</f>
        <v>4.5</v>
      </c>
      <c r="E485" s="136">
        <f>'Office Minor'!E294</f>
        <v>2338</v>
      </c>
      <c r="F485" s="136">
        <f>'Office Minor'!F294</f>
        <v>1052100</v>
      </c>
      <c r="G485" s="136">
        <f>'Office Minor'!G294</f>
        <v>185000</v>
      </c>
      <c r="H485" s="136">
        <f>'Office Minor'!H294</f>
        <v>5</v>
      </c>
    </row>
    <row r="486" spans="1:8" s="486" customFormat="1" ht="17.100000000000001" customHeight="1">
      <c r="A486" s="172">
        <v>14</v>
      </c>
      <c r="B486" s="229" t="s">
        <v>110</v>
      </c>
      <c r="C486" s="172">
        <f>'Office Minor'!C536</f>
        <v>8</v>
      </c>
      <c r="D486" s="172">
        <f>'Office Minor'!D536</f>
        <v>32</v>
      </c>
      <c r="E486" s="172">
        <f>'Office Minor'!E536</f>
        <v>0</v>
      </c>
      <c r="F486" s="172">
        <f>'Office Minor'!F536</f>
        <v>0</v>
      </c>
      <c r="G486" s="172">
        <f>'Office Minor'!G536</f>
        <v>0</v>
      </c>
      <c r="H486" s="172">
        <f>'Office Minor'!H536</f>
        <v>0</v>
      </c>
    </row>
    <row r="487" spans="1:8" s="486" customFormat="1" ht="17.100000000000001" customHeight="1">
      <c r="A487" s="172">
        <v>15</v>
      </c>
      <c r="B487" s="501" t="s">
        <v>372</v>
      </c>
      <c r="C487" s="208">
        <f>'Office Minor'!C644</f>
        <v>63</v>
      </c>
      <c r="D487" s="208">
        <f>'Office Minor'!D644</f>
        <v>613.25</v>
      </c>
      <c r="E487" s="208">
        <f>'Office Minor'!E644</f>
        <v>17935</v>
      </c>
      <c r="F487" s="208">
        <f>'Office Minor'!F644</f>
        <v>9864250</v>
      </c>
      <c r="G487" s="208">
        <f>'Office Minor'!G644</f>
        <v>4748150</v>
      </c>
      <c r="H487" s="208">
        <f>'Office Minor'!H644</f>
        <v>95</v>
      </c>
    </row>
    <row r="488" spans="1:8" s="486" customFormat="1" ht="17.100000000000001" customHeight="1">
      <c r="A488" s="172">
        <v>16</v>
      </c>
      <c r="B488" s="18" t="s">
        <v>90</v>
      </c>
      <c r="C488" s="208">
        <f>'Office Minor'!C683</f>
        <v>19</v>
      </c>
      <c r="D488" s="208">
        <f>'Office Minor'!D683</f>
        <v>86.6</v>
      </c>
      <c r="E488" s="208">
        <f>'Office Minor'!E683</f>
        <v>21500</v>
      </c>
      <c r="F488" s="208">
        <f>'Office Minor'!F683</f>
        <v>5590000</v>
      </c>
      <c r="G488" s="208">
        <f>'Office Minor'!G683</f>
        <v>2017000</v>
      </c>
      <c r="H488" s="208">
        <f>'Office Minor'!H683</f>
        <v>220</v>
      </c>
    </row>
    <row r="489" spans="1:8" s="486" customFormat="1" ht="17.100000000000001" customHeight="1">
      <c r="A489" s="172">
        <v>17</v>
      </c>
      <c r="B489" s="18" t="s">
        <v>99</v>
      </c>
      <c r="C489" s="208">
        <f>'Office Minor'!C658</f>
        <v>28</v>
      </c>
      <c r="D489" s="208">
        <f>'Office Minor'!D658</f>
        <v>317.0009</v>
      </c>
      <c r="E489" s="208">
        <f>'Office Minor'!E658</f>
        <v>116185</v>
      </c>
      <c r="F489" s="208">
        <f>'Office Minor'!F658</f>
        <v>23237000</v>
      </c>
      <c r="G489" s="208">
        <f>'Office Minor'!G658</f>
        <v>20795844</v>
      </c>
      <c r="H489" s="208">
        <f>'Office Minor'!H658</f>
        <v>65</v>
      </c>
    </row>
    <row r="490" spans="1:8" s="486" customFormat="1" ht="17.100000000000001" customHeight="1">
      <c r="A490" s="172">
        <v>18</v>
      </c>
      <c r="B490" s="229" t="s">
        <v>94</v>
      </c>
      <c r="C490" s="172">
        <f>'Office Minor'!C699</f>
        <v>12</v>
      </c>
      <c r="D490" s="172">
        <f>'Office Minor'!D699</f>
        <v>112.38</v>
      </c>
      <c r="E490" s="172">
        <f>'Office Minor'!E699</f>
        <v>6983</v>
      </c>
      <c r="F490" s="172">
        <f>'Office Minor'!F699</f>
        <v>2793200</v>
      </c>
      <c r="G490" s="172">
        <f>'Office Minor'!G699</f>
        <v>419000</v>
      </c>
      <c r="H490" s="172">
        <f>'Office Minor'!H699</f>
        <v>50</v>
      </c>
    </row>
    <row r="491" spans="1:8" s="486" customFormat="1" ht="17.100000000000001" customHeight="1">
      <c r="A491" s="172">
        <v>19</v>
      </c>
      <c r="B491" s="229" t="s">
        <v>124</v>
      </c>
      <c r="C491" s="172">
        <f>'Office Minor'!C627</f>
        <v>7</v>
      </c>
      <c r="D491" s="172">
        <f>'Office Minor'!D627</f>
        <v>545.33000000000004</v>
      </c>
      <c r="E491" s="172">
        <f>'Office Minor'!E627</f>
        <v>10100</v>
      </c>
      <c r="F491" s="172">
        <f>'Office Minor'!F627</f>
        <v>3030000</v>
      </c>
      <c r="G491" s="172">
        <f>'Office Minor'!G627</f>
        <v>124000</v>
      </c>
      <c r="H491" s="172">
        <f>'Office Minor'!H627</f>
        <v>0</v>
      </c>
    </row>
    <row r="492" spans="1:8" s="486" customFormat="1" ht="17.100000000000001" customHeight="1">
      <c r="A492" s="172">
        <v>20</v>
      </c>
      <c r="B492" s="229" t="s">
        <v>115</v>
      </c>
      <c r="C492" s="172">
        <f>'Office Minor'!C722</f>
        <v>59</v>
      </c>
      <c r="D492" s="172">
        <f>'Office Minor'!D722</f>
        <v>302.54750000000001</v>
      </c>
      <c r="E492" s="172">
        <f>'Office Minor'!E722</f>
        <v>254321</v>
      </c>
      <c r="F492" s="172">
        <f>'Office Minor'!F722</f>
        <v>76296300</v>
      </c>
      <c r="G492" s="172">
        <f>'Office Minor'!G722</f>
        <v>14582000</v>
      </c>
      <c r="H492" s="172">
        <f>'Office Minor'!H722</f>
        <v>105</v>
      </c>
    </row>
    <row r="493" spans="1:8" s="486" customFormat="1" ht="17.100000000000001" customHeight="1">
      <c r="A493" s="172">
        <v>21</v>
      </c>
      <c r="B493" s="229" t="s">
        <v>82</v>
      </c>
      <c r="C493" s="172">
        <f>'Office Minor'!C748</f>
        <v>102</v>
      </c>
      <c r="D493" s="172">
        <f>'Office Minor'!D748</f>
        <v>402.5</v>
      </c>
      <c r="E493" s="172">
        <f>'Office Minor'!E748</f>
        <v>12016</v>
      </c>
      <c r="F493" s="172">
        <f>'Office Minor'!F748</f>
        <v>3004000</v>
      </c>
      <c r="G493" s="172">
        <f>'Office Minor'!G748</f>
        <v>846000</v>
      </c>
      <c r="H493" s="172">
        <f>'Office Minor'!H748</f>
        <v>185</v>
      </c>
    </row>
    <row r="494" spans="1:8" s="486" customFormat="1" ht="17.100000000000001" customHeight="1">
      <c r="A494" s="853" t="s">
        <v>49</v>
      </c>
      <c r="B494" s="854"/>
      <c r="C494" s="266">
        <f t="shared" ref="C494:H494" si="29">SUM(C473:C493)</f>
        <v>1234</v>
      </c>
      <c r="D494" s="267">
        <f t="shared" si="29"/>
        <v>6969.677999999999</v>
      </c>
      <c r="E494" s="268">
        <f t="shared" si="29"/>
        <v>1499592.67</v>
      </c>
      <c r="F494" s="268">
        <f t="shared" si="29"/>
        <v>463814783.30000001</v>
      </c>
      <c r="G494" s="268">
        <f t="shared" si="29"/>
        <v>109628268</v>
      </c>
      <c r="H494" s="268">
        <f t="shared" si="29"/>
        <v>6782</v>
      </c>
    </row>
    <row r="495" spans="1:8" s="486" customFormat="1" ht="17.100000000000001" customHeight="1">
      <c r="A495" s="508"/>
      <c r="B495" s="508"/>
      <c r="C495" s="508"/>
      <c r="D495" s="508"/>
      <c r="E495" s="508"/>
      <c r="F495" s="508"/>
      <c r="G495" s="508"/>
      <c r="H495" s="508"/>
    </row>
    <row r="496" spans="1:8" s="486" customFormat="1" ht="17.100000000000001" customHeight="1">
      <c r="A496" s="866" t="s">
        <v>68</v>
      </c>
      <c r="B496" s="866"/>
      <c r="C496" s="866"/>
      <c r="D496" s="866"/>
      <c r="E496" s="866"/>
      <c r="F496" s="866"/>
      <c r="G496" s="866"/>
      <c r="H496" s="866"/>
    </row>
    <row r="497" spans="1:8" s="486" customFormat="1" ht="17.100000000000001" customHeight="1">
      <c r="A497" s="839" t="s">
        <v>2</v>
      </c>
      <c r="B497" s="841" t="s">
        <v>76</v>
      </c>
      <c r="C497" s="731" t="s">
        <v>4</v>
      </c>
      <c r="D497" s="731" t="s">
        <v>5</v>
      </c>
      <c r="E497" s="731" t="s">
        <v>6</v>
      </c>
      <c r="F497" s="731" t="s">
        <v>7</v>
      </c>
      <c r="G497" s="731" t="s">
        <v>8</v>
      </c>
      <c r="H497" s="731" t="s">
        <v>9</v>
      </c>
    </row>
    <row r="498" spans="1:8" s="486" customFormat="1" ht="17.100000000000001" customHeight="1">
      <c r="A498" s="840"/>
      <c r="B498" s="842"/>
      <c r="C498" s="1" t="s">
        <v>10</v>
      </c>
      <c r="D498" s="1" t="s">
        <v>51</v>
      </c>
      <c r="E498" s="1" t="s">
        <v>78</v>
      </c>
      <c r="F498" s="52" t="s">
        <v>79</v>
      </c>
      <c r="G498" s="52" t="s">
        <v>79</v>
      </c>
      <c r="H498" s="1" t="s">
        <v>12</v>
      </c>
    </row>
    <row r="499" spans="1:8" s="486" customFormat="1" ht="17.100000000000001" customHeight="1">
      <c r="A499" s="172">
        <v>1</v>
      </c>
      <c r="B499" s="487" t="s">
        <v>117</v>
      </c>
      <c r="C499" s="62">
        <f>'Office Minor'!C400</f>
        <v>182</v>
      </c>
      <c r="D499" s="62">
        <f>'Office Minor'!D400</f>
        <v>184.86</v>
      </c>
      <c r="E499" s="62">
        <f>'Office Minor'!E400</f>
        <v>1416402</v>
      </c>
      <c r="F499" s="62">
        <f>'Office Minor'!F400</f>
        <v>106230150</v>
      </c>
      <c r="G499" s="62">
        <f>'Office Minor'!G400</f>
        <v>76056000</v>
      </c>
      <c r="H499" s="62">
        <f>'Office Minor'!H400</f>
        <v>705</v>
      </c>
    </row>
    <row r="500" spans="1:8" s="486" customFormat="1" ht="17.100000000000001" customHeight="1">
      <c r="A500" s="172">
        <v>2</v>
      </c>
      <c r="B500" s="487" t="s">
        <v>96</v>
      </c>
      <c r="C500" s="62">
        <f>'Office Minor'!C357</f>
        <v>5</v>
      </c>
      <c r="D500" s="62">
        <f>'Office Minor'!D357</f>
        <v>7.5</v>
      </c>
      <c r="E500" s="62">
        <f>'Office Minor'!E357</f>
        <v>55725</v>
      </c>
      <c r="F500" s="62">
        <f>'Office Minor'!F357</f>
        <v>11702250</v>
      </c>
      <c r="G500" s="62">
        <f>'Office Minor'!G357</f>
        <v>105000</v>
      </c>
      <c r="H500" s="62">
        <f>'Office Minor'!H357</f>
        <v>72</v>
      </c>
    </row>
    <row r="501" spans="1:8" s="486" customFormat="1" ht="17.100000000000001" customHeight="1">
      <c r="A501" s="172">
        <v>3</v>
      </c>
      <c r="B501" s="487" t="s">
        <v>137</v>
      </c>
      <c r="C501" s="144">
        <f>'Office Minor'!C693</f>
        <v>30</v>
      </c>
      <c r="D501" s="144">
        <f>'Office Minor'!D693</f>
        <v>638.04999999999995</v>
      </c>
      <c r="E501" s="144">
        <f>'Office Minor'!E693</f>
        <v>26384</v>
      </c>
      <c r="F501" s="144">
        <f>'Office Minor'!F693</f>
        <v>2110720</v>
      </c>
      <c r="G501" s="144">
        <f>'Office Minor'!G693</f>
        <v>1715000</v>
      </c>
      <c r="H501" s="144">
        <f>'Office Minor'!H693</f>
        <v>60</v>
      </c>
    </row>
    <row r="502" spans="1:8" s="486" customFormat="1" ht="17.100000000000001" customHeight="1">
      <c r="A502" s="853" t="s">
        <v>49</v>
      </c>
      <c r="B502" s="854"/>
      <c r="C502" s="265">
        <f t="shared" ref="C502:H502" si="30">SUM(C499:C501)</f>
        <v>217</v>
      </c>
      <c r="D502" s="483">
        <f t="shared" si="30"/>
        <v>830.41</v>
      </c>
      <c r="E502" s="484">
        <f t="shared" si="30"/>
        <v>1498511</v>
      </c>
      <c r="F502" s="265">
        <f t="shared" si="30"/>
        <v>120043120</v>
      </c>
      <c r="G502" s="484">
        <f t="shared" si="30"/>
        <v>77876000</v>
      </c>
      <c r="H502" s="484">
        <f t="shared" si="30"/>
        <v>837</v>
      </c>
    </row>
    <row r="503" spans="1:8" s="486" customFormat="1" ht="17.100000000000001" customHeight="1">
      <c r="A503" s="508"/>
      <c r="B503" s="508"/>
      <c r="C503" s="508"/>
      <c r="D503" s="508"/>
      <c r="E503" s="508"/>
      <c r="F503" s="508"/>
      <c r="G503" s="508"/>
      <c r="H503" s="508"/>
    </row>
    <row r="504" spans="1:8" s="486" customFormat="1" ht="17.100000000000001" customHeight="1">
      <c r="A504" s="866" t="s">
        <v>69</v>
      </c>
      <c r="B504" s="866"/>
      <c r="C504" s="866"/>
      <c r="D504" s="866"/>
      <c r="E504" s="866"/>
      <c r="F504" s="866"/>
      <c r="G504" s="866"/>
      <c r="H504" s="866"/>
    </row>
    <row r="505" spans="1:8" s="486" customFormat="1" ht="17.100000000000001" customHeight="1">
      <c r="A505" s="839" t="s">
        <v>2</v>
      </c>
      <c r="B505" s="841" t="s">
        <v>76</v>
      </c>
      <c r="C505" s="731" t="s">
        <v>4</v>
      </c>
      <c r="D505" s="731" t="s">
        <v>5</v>
      </c>
      <c r="E505" s="731" t="s">
        <v>6</v>
      </c>
      <c r="F505" s="731" t="s">
        <v>7</v>
      </c>
      <c r="G505" s="731" t="s">
        <v>8</v>
      </c>
      <c r="H505" s="731" t="s">
        <v>9</v>
      </c>
    </row>
    <row r="506" spans="1:8" s="486" customFormat="1" ht="17.100000000000001" customHeight="1">
      <c r="A506" s="840"/>
      <c r="B506" s="842"/>
      <c r="C506" s="1" t="s">
        <v>10</v>
      </c>
      <c r="D506" s="1" t="s">
        <v>51</v>
      </c>
      <c r="E506" s="1" t="s">
        <v>78</v>
      </c>
      <c r="F506" s="52" t="s">
        <v>79</v>
      </c>
      <c r="G506" s="52" t="s">
        <v>79</v>
      </c>
      <c r="H506" s="1" t="s">
        <v>12</v>
      </c>
    </row>
    <row r="507" spans="1:8" s="486" customFormat="1" ht="17.100000000000001" customHeight="1">
      <c r="A507" s="172">
        <v>1</v>
      </c>
      <c r="B507" s="487" t="s">
        <v>116</v>
      </c>
      <c r="C507" s="62">
        <f>'Office Minor'!C303</f>
        <v>0</v>
      </c>
      <c r="D507" s="62">
        <f>'Office Minor'!D303</f>
        <v>0</v>
      </c>
      <c r="E507" s="62">
        <f>'Office Minor'!E303</f>
        <v>0</v>
      </c>
      <c r="F507" s="62">
        <f>'Office Minor'!F303</f>
        <v>0</v>
      </c>
      <c r="G507" s="62">
        <f>'Office Minor'!G303</f>
        <v>0</v>
      </c>
      <c r="H507" s="62">
        <f>'Office Minor'!H303</f>
        <v>0</v>
      </c>
    </row>
    <row r="508" spans="1:8" s="486" customFormat="1" ht="17.100000000000001" customHeight="1">
      <c r="A508" s="853" t="s">
        <v>49</v>
      </c>
      <c r="B508" s="854"/>
      <c r="C508" s="265">
        <f t="shared" ref="C508:H508" si="31">SUM(C507)</f>
        <v>0</v>
      </c>
      <c r="D508" s="483">
        <f t="shared" si="31"/>
        <v>0</v>
      </c>
      <c r="E508" s="484">
        <f t="shared" si="31"/>
        <v>0</v>
      </c>
      <c r="F508" s="265">
        <f t="shared" si="31"/>
        <v>0</v>
      </c>
      <c r="G508" s="484">
        <f t="shared" si="31"/>
        <v>0</v>
      </c>
      <c r="H508" s="484">
        <f t="shared" si="31"/>
        <v>0</v>
      </c>
    </row>
    <row r="509" spans="1:8" s="486" customFormat="1" ht="17.100000000000001" customHeight="1">
      <c r="A509" s="508"/>
      <c r="B509" s="508"/>
      <c r="C509" s="508"/>
      <c r="D509" s="508"/>
      <c r="E509" s="508"/>
      <c r="F509" s="508"/>
      <c r="G509" s="508"/>
      <c r="H509" s="508"/>
    </row>
    <row r="510" spans="1:8" s="486" customFormat="1" ht="17.100000000000001" customHeight="1">
      <c r="A510" s="866" t="s">
        <v>70</v>
      </c>
      <c r="B510" s="866"/>
      <c r="C510" s="866"/>
      <c r="D510" s="866"/>
      <c r="E510" s="866"/>
      <c r="F510" s="866"/>
      <c r="G510" s="866"/>
      <c r="H510" s="866"/>
    </row>
    <row r="511" spans="1:8" s="486" customFormat="1" ht="17.100000000000001" customHeight="1">
      <c r="A511" s="839" t="s">
        <v>2</v>
      </c>
      <c r="B511" s="841" t="s">
        <v>76</v>
      </c>
      <c r="C511" s="731" t="s">
        <v>4</v>
      </c>
      <c r="D511" s="731" t="s">
        <v>5</v>
      </c>
      <c r="E511" s="731" t="s">
        <v>6</v>
      </c>
      <c r="F511" s="731" t="s">
        <v>7</v>
      </c>
      <c r="G511" s="731" t="s">
        <v>8</v>
      </c>
      <c r="H511" s="731" t="s">
        <v>9</v>
      </c>
    </row>
    <row r="512" spans="1:8" s="486" customFormat="1" ht="17.100000000000001" customHeight="1">
      <c r="A512" s="840"/>
      <c r="B512" s="842"/>
      <c r="C512" s="1" t="s">
        <v>10</v>
      </c>
      <c r="D512" s="1" t="s">
        <v>51</v>
      </c>
      <c r="E512" s="1" t="s">
        <v>78</v>
      </c>
      <c r="F512" s="52" t="s">
        <v>79</v>
      </c>
      <c r="G512" s="52" t="s">
        <v>79</v>
      </c>
      <c r="H512" s="1" t="s">
        <v>12</v>
      </c>
    </row>
    <row r="513" spans="1:8" s="486" customFormat="1" ht="17.100000000000001" customHeight="1">
      <c r="A513" s="172">
        <v>1</v>
      </c>
      <c r="B513" s="487" t="s">
        <v>138</v>
      </c>
      <c r="C513" s="218">
        <f>'Office Minor'!C85</f>
        <v>2</v>
      </c>
      <c r="D513" s="218">
        <f>'Office Minor'!D85</f>
        <v>2</v>
      </c>
      <c r="E513" s="218">
        <f>'Office Minor'!E85</f>
        <v>180</v>
      </c>
      <c r="F513" s="218">
        <f>'Office Minor'!F85</f>
        <v>153000</v>
      </c>
      <c r="G513" s="218">
        <f>'Office Minor'!G85</f>
        <v>56252</v>
      </c>
      <c r="H513" s="218">
        <f>'Office Minor'!H85</f>
        <v>10</v>
      </c>
    </row>
    <row r="514" spans="1:8" s="486" customFormat="1" ht="17.100000000000001" customHeight="1">
      <c r="A514" s="172">
        <v>2</v>
      </c>
      <c r="B514" s="509" t="s">
        <v>143</v>
      </c>
      <c r="C514" s="249">
        <f>'Office Minor'!C56</f>
        <v>15</v>
      </c>
      <c r="D514" s="249">
        <f>'Office Minor'!D56</f>
        <v>14.99</v>
      </c>
      <c r="E514" s="249">
        <f>'Office Minor'!E56</f>
        <v>1267932</v>
      </c>
      <c r="F514" s="249">
        <f>'Office Minor'!F56</f>
        <v>1622952960</v>
      </c>
      <c r="G514" s="249">
        <f>'Office Minor'!G56</f>
        <v>164719337</v>
      </c>
      <c r="H514" s="249">
        <f>'Office Minor'!H56</f>
        <v>5680</v>
      </c>
    </row>
    <row r="515" spans="1:8" s="486" customFormat="1" ht="17.100000000000001" customHeight="1">
      <c r="A515" s="172">
        <v>3</v>
      </c>
      <c r="B515" s="487" t="s">
        <v>149</v>
      </c>
      <c r="C515" s="62">
        <f>'Office Minor'!C98</f>
        <v>1</v>
      </c>
      <c r="D515" s="62">
        <f>'Office Minor'!D98</f>
        <v>2</v>
      </c>
      <c r="E515" s="62">
        <f>'Office Minor'!E98</f>
        <v>0</v>
      </c>
      <c r="F515" s="62">
        <f>'Office Minor'!F98</f>
        <v>0</v>
      </c>
      <c r="G515" s="62">
        <f>'Office Minor'!G98</f>
        <v>147000</v>
      </c>
      <c r="H515" s="62">
        <f>'Office Minor'!H98</f>
        <v>1</v>
      </c>
    </row>
    <row r="516" spans="1:8" s="486" customFormat="1" ht="17.100000000000001" customHeight="1">
      <c r="A516" s="172">
        <v>4</v>
      </c>
      <c r="B516" s="487" t="s">
        <v>139</v>
      </c>
      <c r="C516" s="62">
        <f>'Office Minor'!C129</f>
        <v>0</v>
      </c>
      <c r="D516" s="62">
        <f>'Office Minor'!D129</f>
        <v>0</v>
      </c>
      <c r="E516" s="62">
        <f>'Office Minor'!E129</f>
        <v>1142989</v>
      </c>
      <c r="F516" s="62">
        <f>'Office Minor'!F129</f>
        <v>1142989000</v>
      </c>
      <c r="G516" s="62">
        <f>'Office Minor'!G129</f>
        <v>228152000</v>
      </c>
      <c r="H516" s="62">
        <f>'Office Minor'!H129</f>
        <v>12000</v>
      </c>
    </row>
    <row r="517" spans="1:8" s="486" customFormat="1" ht="17.100000000000001" customHeight="1">
      <c r="A517" s="172">
        <v>5</v>
      </c>
      <c r="B517" s="487" t="s">
        <v>95</v>
      </c>
      <c r="C517" s="62">
        <f>'Office Minor'!C181</f>
        <v>0</v>
      </c>
      <c r="D517" s="62">
        <f>'Office Minor'!D181</f>
        <v>0</v>
      </c>
      <c r="E517" s="62">
        <f>'Office Minor'!E181</f>
        <v>27683</v>
      </c>
      <c r="F517" s="62">
        <f>'Office Minor'!F181</f>
        <v>2214640</v>
      </c>
      <c r="G517" s="62">
        <f>'Office Minor'!G181</f>
        <v>559230</v>
      </c>
      <c r="H517" s="62">
        <f>'Office Minor'!H181</f>
        <v>80</v>
      </c>
    </row>
    <row r="518" spans="1:8" s="486" customFormat="1" ht="17.100000000000001" customHeight="1">
      <c r="A518" s="172">
        <v>6</v>
      </c>
      <c r="B518" s="487" t="s">
        <v>146</v>
      </c>
      <c r="C518" s="62">
        <f>'Office Minor'!C191</f>
        <v>318</v>
      </c>
      <c r="D518" s="62">
        <f>'Office Minor'!D191</f>
        <v>1125.0968</v>
      </c>
      <c r="E518" s="62">
        <f>'Office Minor'!E191</f>
        <v>788177</v>
      </c>
      <c r="F518" s="62">
        <f>'Office Minor'!F191</f>
        <v>788177000</v>
      </c>
      <c r="G518" s="62">
        <f>'Office Minor'!G191</f>
        <v>316573000</v>
      </c>
      <c r="H518" s="62">
        <f>'Office Minor'!H191</f>
        <v>3180</v>
      </c>
    </row>
    <row r="519" spans="1:8" s="486" customFormat="1" ht="17.100000000000001" customHeight="1">
      <c r="A519" s="172">
        <v>7</v>
      </c>
      <c r="B519" s="487" t="s">
        <v>140</v>
      </c>
      <c r="C519" s="218">
        <f>'Office Minor'!C199</f>
        <v>462</v>
      </c>
      <c r="D519" s="218">
        <f>'Office Minor'!D199</f>
        <v>806.71690000000001</v>
      </c>
      <c r="E519" s="218">
        <f>'Office Minor'!E199</f>
        <v>283692</v>
      </c>
      <c r="F519" s="218">
        <f>'Office Minor'!F199</f>
        <v>198584400</v>
      </c>
      <c r="G519" s="218">
        <f>'Office Minor'!G199</f>
        <v>46465416</v>
      </c>
      <c r="H519" s="218">
        <f>'Office Minor'!H199</f>
        <v>5700</v>
      </c>
    </row>
    <row r="520" spans="1:8" s="486" customFormat="1" ht="17.100000000000001" customHeight="1">
      <c r="A520" s="172">
        <v>8</v>
      </c>
      <c r="B520" s="487" t="s">
        <v>103</v>
      </c>
      <c r="C520" s="146">
        <f>'Office Minor'!C230</f>
        <v>0</v>
      </c>
      <c r="D520" s="146">
        <f>'Office Minor'!D230</f>
        <v>0</v>
      </c>
      <c r="E520" s="146">
        <f>'Office Minor'!E230</f>
        <v>51977</v>
      </c>
      <c r="F520" s="146">
        <f>'Office Minor'!F230</f>
        <v>25988500</v>
      </c>
      <c r="G520" s="146">
        <f>'Office Minor'!G230</f>
        <v>5197735</v>
      </c>
      <c r="H520" s="146">
        <f>'Office Minor'!H230</f>
        <v>0</v>
      </c>
    </row>
    <row r="521" spans="1:8" s="486" customFormat="1" ht="17.100000000000001" customHeight="1">
      <c r="A521" s="172">
        <v>9</v>
      </c>
      <c r="B521" s="487" t="s">
        <v>373</v>
      </c>
      <c r="C521" s="136">
        <f>'Office Minor'!C218</f>
        <v>0</v>
      </c>
      <c r="D521" s="136">
        <f>'Office Minor'!D218</f>
        <v>0</v>
      </c>
      <c r="E521" s="136">
        <f>'Office Minor'!E218</f>
        <v>137543</v>
      </c>
      <c r="F521" s="136">
        <f>'Office Minor'!F218</f>
        <v>22006880</v>
      </c>
      <c r="G521" s="136">
        <f>'Office Minor'!G218</f>
        <v>3163520</v>
      </c>
      <c r="H521" s="136">
        <f>'Office Minor'!H218</f>
        <v>5</v>
      </c>
    </row>
    <row r="522" spans="1:8" s="486" customFormat="1" ht="17.100000000000001" customHeight="1">
      <c r="A522" s="172">
        <v>10</v>
      </c>
      <c r="B522" s="487" t="s">
        <v>132</v>
      </c>
      <c r="C522" s="511">
        <f>'Office Minor'!C264</f>
        <v>136</v>
      </c>
      <c r="D522" s="511">
        <f>'Office Minor'!D264</f>
        <v>1168.45</v>
      </c>
      <c r="E522" s="511">
        <f>'Office Minor'!E264</f>
        <v>107956</v>
      </c>
      <c r="F522" s="511">
        <f>'Office Minor'!F264</f>
        <v>80967000</v>
      </c>
      <c r="G522" s="511">
        <f>'Office Minor'!G264</f>
        <v>166641729</v>
      </c>
      <c r="H522" s="511">
        <f>'Office Minor'!H264</f>
        <v>750</v>
      </c>
    </row>
    <row r="523" spans="1:8" s="486" customFormat="1" ht="17.100000000000001" customHeight="1">
      <c r="A523" s="172">
        <v>11</v>
      </c>
      <c r="B523" s="487" t="s">
        <v>127</v>
      </c>
      <c r="C523" s="512">
        <f>'Office Minor'!C365</f>
        <v>40</v>
      </c>
      <c r="D523" s="512">
        <f>'Office Minor'!D365</f>
        <v>79.087000000000003</v>
      </c>
      <c r="E523" s="512">
        <f>'Office Minor'!E365</f>
        <v>24160</v>
      </c>
      <c r="F523" s="512">
        <f>'Office Minor'!F365</f>
        <v>19569600</v>
      </c>
      <c r="G523" s="512">
        <f>'Office Minor'!G365</f>
        <v>5068000</v>
      </c>
      <c r="H523" s="512">
        <f>'Office Minor'!H365</f>
        <v>188</v>
      </c>
    </row>
    <row r="524" spans="1:8" s="486" customFormat="1" ht="17.100000000000001" customHeight="1">
      <c r="A524" s="172">
        <v>12</v>
      </c>
      <c r="B524" s="487" t="s">
        <v>117</v>
      </c>
      <c r="C524" s="62">
        <f>'Office Minor'!C402</f>
        <v>24</v>
      </c>
      <c r="D524" s="62">
        <f>'Office Minor'!D402</f>
        <v>45.79</v>
      </c>
      <c r="E524" s="62">
        <f>'Office Minor'!E402</f>
        <v>6487668</v>
      </c>
      <c r="F524" s="62">
        <f>'Office Minor'!F402</f>
        <v>1621917000</v>
      </c>
      <c r="G524" s="62">
        <f>'Office Minor'!G402</f>
        <v>632145000</v>
      </c>
      <c r="H524" s="62">
        <f>'Office Minor'!H402</f>
        <v>18205</v>
      </c>
    </row>
    <row r="525" spans="1:8" s="486" customFormat="1" ht="17.100000000000001" customHeight="1">
      <c r="A525" s="172">
        <v>13</v>
      </c>
      <c r="B525" s="487" t="s">
        <v>134</v>
      </c>
      <c r="C525" s="136">
        <f>'Office Minor'!C413</f>
        <v>125</v>
      </c>
      <c r="D525" s="136">
        <f>'Office Minor'!D413</f>
        <v>2764.72</v>
      </c>
      <c r="E525" s="136">
        <f>'Office Minor'!E413</f>
        <v>808148</v>
      </c>
      <c r="F525" s="136">
        <f>'Office Minor'!F413</f>
        <v>323259200</v>
      </c>
      <c r="G525" s="136">
        <f>'Office Minor'!G413</f>
        <v>125263000</v>
      </c>
      <c r="H525" s="136">
        <f>'Office Minor'!H413</f>
        <v>1500</v>
      </c>
    </row>
    <row r="526" spans="1:8" s="486" customFormat="1" ht="17.100000000000001" customHeight="1">
      <c r="A526" s="172">
        <v>14</v>
      </c>
      <c r="B526" s="487" t="s">
        <v>118</v>
      </c>
      <c r="C526" s="221">
        <f>'Office Minor'!C431</f>
        <v>8</v>
      </c>
      <c r="D526" s="221">
        <f>'Office Minor'!D431</f>
        <v>10.199999999999999</v>
      </c>
      <c r="E526" s="221">
        <f>'Office Minor'!E431</f>
        <v>54194</v>
      </c>
      <c r="F526" s="221">
        <f>'Office Minor'!F431</f>
        <v>121936500</v>
      </c>
      <c r="G526" s="221">
        <f>'Office Minor'!G431</f>
        <v>7076000</v>
      </c>
      <c r="H526" s="221">
        <f>'Office Minor'!H431</f>
        <v>38</v>
      </c>
    </row>
    <row r="527" spans="1:8" s="486" customFormat="1" ht="17.100000000000001" customHeight="1">
      <c r="A527" s="172">
        <v>15</v>
      </c>
      <c r="B527" s="487" t="s">
        <v>106</v>
      </c>
      <c r="C527" s="217">
        <f>'Office Minor'!C478</f>
        <v>0</v>
      </c>
      <c r="D527" s="217">
        <f>'Office Minor'!D478</f>
        <v>0</v>
      </c>
      <c r="E527" s="217">
        <f>'Office Minor'!E478</f>
        <v>822465</v>
      </c>
      <c r="F527" s="217">
        <f>'Office Minor'!F478</f>
        <v>287862750</v>
      </c>
      <c r="G527" s="217">
        <f>'Office Minor'!G478</f>
        <v>12637000</v>
      </c>
      <c r="H527" s="217">
        <f>'Office Minor'!H478</f>
        <v>960</v>
      </c>
    </row>
    <row r="528" spans="1:8" s="486" customFormat="1" ht="17.100000000000001" customHeight="1">
      <c r="A528" s="172">
        <v>16</v>
      </c>
      <c r="B528" s="18" t="s">
        <v>382</v>
      </c>
      <c r="C528" s="172">
        <f>'Office Minor'!C596</f>
        <v>43</v>
      </c>
      <c r="D528" s="172">
        <f>'Office Minor'!D596</f>
        <v>334.3372</v>
      </c>
      <c r="E528" s="172">
        <f>'Office Minor'!E596</f>
        <v>5869</v>
      </c>
      <c r="F528" s="172">
        <f>'Office Minor'!F596</f>
        <v>909695</v>
      </c>
      <c r="G528" s="172">
        <f>'Office Minor'!G596</f>
        <v>909695</v>
      </c>
      <c r="H528" s="172">
        <f>'Office Minor'!H596</f>
        <v>100</v>
      </c>
    </row>
    <row r="529" spans="1:8" s="486" customFormat="1" ht="17.100000000000001" customHeight="1">
      <c r="A529" s="172">
        <v>17</v>
      </c>
      <c r="B529" s="487" t="s">
        <v>119</v>
      </c>
      <c r="C529" s="218">
        <f>'Office Minor'!C574</f>
        <v>2</v>
      </c>
      <c r="D529" s="218">
        <f>'Office Minor'!D574</f>
        <v>0.72</v>
      </c>
      <c r="E529" s="218">
        <f>'Office Minor'!E574</f>
        <v>0</v>
      </c>
      <c r="F529" s="218">
        <f>'Office Minor'!F574</f>
        <v>0</v>
      </c>
      <c r="G529" s="218">
        <f>'Office Minor'!G574</f>
        <v>46000</v>
      </c>
      <c r="H529" s="218">
        <f>'Office Minor'!H574</f>
        <v>0</v>
      </c>
    </row>
    <row r="530" spans="1:8" s="486" customFormat="1" ht="17.100000000000001" customHeight="1">
      <c r="A530" s="853" t="s">
        <v>49</v>
      </c>
      <c r="B530" s="854"/>
      <c r="C530" s="265">
        <f t="shared" ref="C530:H530" si="32">SUM(C513:C529)</f>
        <v>1176</v>
      </c>
      <c r="D530" s="482">
        <f t="shared" si="32"/>
        <v>6354.1079</v>
      </c>
      <c r="E530" s="484">
        <f t="shared" si="32"/>
        <v>12010633</v>
      </c>
      <c r="F530" s="265">
        <f t="shared" si="32"/>
        <v>6259488125</v>
      </c>
      <c r="G530" s="484">
        <f t="shared" si="32"/>
        <v>1714819914</v>
      </c>
      <c r="H530" s="484">
        <f t="shared" si="32"/>
        <v>48397</v>
      </c>
    </row>
    <row r="531" spans="1:8" s="486" customFormat="1" ht="17.100000000000001" customHeight="1">
      <c r="A531" s="508"/>
      <c r="B531" s="508"/>
      <c r="C531" s="508"/>
      <c r="D531" s="508"/>
      <c r="E531" s="508"/>
      <c r="F531" s="508"/>
      <c r="G531" s="508"/>
      <c r="H531" s="508"/>
    </row>
    <row r="532" spans="1:8" s="486" customFormat="1" ht="17.100000000000001" customHeight="1">
      <c r="A532" s="866" t="s">
        <v>71</v>
      </c>
      <c r="B532" s="866"/>
      <c r="C532" s="866"/>
      <c r="D532" s="866"/>
      <c r="E532" s="866"/>
      <c r="F532" s="866"/>
      <c r="G532" s="866"/>
      <c r="H532" s="866"/>
    </row>
    <row r="533" spans="1:8" s="486" customFormat="1" ht="17.100000000000001" customHeight="1">
      <c r="A533" s="839" t="s">
        <v>2</v>
      </c>
      <c r="B533" s="841" t="s">
        <v>76</v>
      </c>
      <c r="C533" s="731" t="s">
        <v>4</v>
      </c>
      <c r="D533" s="731" t="s">
        <v>5</v>
      </c>
      <c r="E533" s="731" t="s">
        <v>6</v>
      </c>
      <c r="F533" s="731" t="s">
        <v>7</v>
      </c>
      <c r="G533" s="731" t="s">
        <v>8</v>
      </c>
      <c r="H533" s="731" t="s">
        <v>9</v>
      </c>
    </row>
    <row r="534" spans="1:8" s="486" customFormat="1" ht="17.100000000000001" customHeight="1">
      <c r="A534" s="840"/>
      <c r="B534" s="842"/>
      <c r="C534" s="1" t="s">
        <v>10</v>
      </c>
      <c r="D534" s="1" t="s">
        <v>51</v>
      </c>
      <c r="E534" s="1" t="s">
        <v>78</v>
      </c>
      <c r="F534" s="52" t="s">
        <v>79</v>
      </c>
      <c r="G534" s="52" t="s">
        <v>79</v>
      </c>
      <c r="H534" s="1" t="s">
        <v>12</v>
      </c>
    </row>
    <row r="535" spans="1:8" s="486" customFormat="1" ht="17.100000000000001" customHeight="1">
      <c r="A535" s="172">
        <v>1</v>
      </c>
      <c r="B535" s="487" t="s">
        <v>151</v>
      </c>
      <c r="C535" s="136">
        <f>'Office Minor'!C275</f>
        <v>96</v>
      </c>
      <c r="D535" s="136">
        <f>'Office Minor'!D275</f>
        <v>125.4084</v>
      </c>
      <c r="E535" s="136">
        <f>'Office Minor'!E275</f>
        <v>377002.03</v>
      </c>
      <c r="F535" s="136">
        <f>'Office Minor'!F275</f>
        <v>565503050</v>
      </c>
      <c r="G535" s="136">
        <f>'Office Minor'!G275</f>
        <v>90480488</v>
      </c>
      <c r="H535" s="136">
        <f>'Office Minor'!H275</f>
        <v>385</v>
      </c>
    </row>
    <row r="536" spans="1:8" s="486" customFormat="1" ht="17.100000000000001" customHeight="1">
      <c r="A536" s="172">
        <v>2</v>
      </c>
      <c r="B536" s="487" t="s">
        <v>126</v>
      </c>
      <c r="C536" s="136">
        <f>'Office Minor'!C584</f>
        <v>162</v>
      </c>
      <c r="D536" s="136">
        <f>'Office Minor'!D584</f>
        <v>184.04</v>
      </c>
      <c r="E536" s="136">
        <f>'Office Minor'!E584</f>
        <v>556589.16599999997</v>
      </c>
      <c r="F536" s="136">
        <f>'Office Minor'!F584</f>
        <v>834883750</v>
      </c>
      <c r="G536" s="136">
        <f>'Office Minor'!G584</f>
        <v>133581400</v>
      </c>
      <c r="H536" s="136">
        <f>'Office Minor'!H584</f>
        <v>1180</v>
      </c>
    </row>
    <row r="537" spans="1:8" s="486" customFormat="1" ht="17.100000000000001" customHeight="1">
      <c r="A537" s="172">
        <v>3</v>
      </c>
      <c r="B537" s="487" t="s">
        <v>82</v>
      </c>
      <c r="C537" s="136">
        <f>'Office Minor'!C740</f>
        <v>16</v>
      </c>
      <c r="D537" s="136">
        <f>'Office Minor'!D740</f>
        <v>28.13</v>
      </c>
      <c r="E537" s="136">
        <f>'Office Minor'!E740</f>
        <v>32788</v>
      </c>
      <c r="F537" s="136">
        <f>'Office Minor'!F740</f>
        <v>48854120</v>
      </c>
      <c r="G537" s="136">
        <f>'Office Minor'!G740</f>
        <v>7879000</v>
      </c>
      <c r="H537" s="136">
        <f>'Office Minor'!H740</f>
        <v>100</v>
      </c>
    </row>
    <row r="538" spans="1:8" s="486" customFormat="1" ht="17.100000000000001" customHeight="1">
      <c r="A538" s="853" t="s">
        <v>49</v>
      </c>
      <c r="B538" s="854"/>
      <c r="C538" s="265">
        <f t="shared" ref="C538:H538" si="33">SUM(C535:C537)</f>
        <v>274</v>
      </c>
      <c r="D538" s="483">
        <f t="shared" si="33"/>
        <v>337.57839999999999</v>
      </c>
      <c r="E538" s="484">
        <f t="shared" si="33"/>
        <v>966379.196</v>
      </c>
      <c r="F538" s="265">
        <f t="shared" si="33"/>
        <v>1449240920</v>
      </c>
      <c r="G538" s="484">
        <f t="shared" si="33"/>
        <v>231940888</v>
      </c>
      <c r="H538" s="484">
        <f t="shared" si="33"/>
        <v>1665</v>
      </c>
    </row>
    <row r="539" spans="1:8" s="486" customFormat="1" ht="17.100000000000001" customHeight="1">
      <c r="A539" s="508"/>
      <c r="B539" s="508"/>
      <c r="C539" s="508"/>
      <c r="D539" s="508"/>
      <c r="E539" s="508"/>
      <c r="F539" s="508"/>
      <c r="G539" s="508"/>
      <c r="H539" s="508"/>
    </row>
    <row r="540" spans="1:8" s="486" customFormat="1" ht="17.100000000000001" customHeight="1">
      <c r="A540" s="855" t="s">
        <v>43</v>
      </c>
      <c r="B540" s="855"/>
      <c r="C540" s="855"/>
      <c r="D540" s="855"/>
      <c r="E540" s="855"/>
      <c r="F540" s="855"/>
      <c r="G540" s="855"/>
      <c r="H540" s="855"/>
    </row>
    <row r="541" spans="1:8" s="486" customFormat="1" ht="17.100000000000001" customHeight="1">
      <c r="A541" s="839" t="s">
        <v>2</v>
      </c>
      <c r="B541" s="841" t="s">
        <v>76</v>
      </c>
      <c r="C541" s="731" t="s">
        <v>4</v>
      </c>
      <c r="D541" s="731" t="s">
        <v>5</v>
      </c>
      <c r="E541" s="731" t="s">
        <v>6</v>
      </c>
      <c r="F541" s="731" t="s">
        <v>7</v>
      </c>
      <c r="G541" s="731" t="s">
        <v>8</v>
      </c>
      <c r="H541" s="731" t="s">
        <v>9</v>
      </c>
    </row>
    <row r="542" spans="1:8" s="486" customFormat="1" ht="17.100000000000001" customHeight="1">
      <c r="A542" s="840"/>
      <c r="B542" s="842"/>
      <c r="C542" s="1" t="s">
        <v>10</v>
      </c>
      <c r="D542" s="1" t="s">
        <v>77</v>
      </c>
      <c r="E542" s="1" t="s">
        <v>78</v>
      </c>
      <c r="F542" s="52" t="s">
        <v>79</v>
      </c>
      <c r="G542" s="52" t="s">
        <v>79</v>
      </c>
      <c r="H542" s="1" t="s">
        <v>12</v>
      </c>
    </row>
    <row r="543" spans="1:8" s="486" customFormat="1" ht="17.100000000000001" customHeight="1">
      <c r="A543" s="172">
        <v>1</v>
      </c>
      <c r="B543" s="229" t="s">
        <v>85</v>
      </c>
      <c r="C543" s="172">
        <f>'Office Minor'!C46</f>
        <v>2</v>
      </c>
      <c r="D543" s="172">
        <f>'Office Minor'!D46</f>
        <v>8.5024999999999995</v>
      </c>
      <c r="E543" s="172">
        <f>'Office Minor'!E46</f>
        <v>62321</v>
      </c>
      <c r="F543" s="172">
        <f>'Office Minor'!F46</f>
        <v>21812350</v>
      </c>
      <c r="G543" s="172">
        <f>'Office Minor'!G46</f>
        <v>4082000</v>
      </c>
      <c r="H543" s="172">
        <f>'Office Minor'!H46</f>
        <v>10</v>
      </c>
    </row>
    <row r="544" spans="1:8" s="486" customFormat="1" ht="17.100000000000001" customHeight="1">
      <c r="A544" s="172">
        <v>2</v>
      </c>
      <c r="B544" s="229" t="s">
        <v>149</v>
      </c>
      <c r="C544" s="172">
        <f>'Office Minor'!C104</f>
        <v>4</v>
      </c>
      <c r="D544" s="172">
        <f>'Office Minor'!D104</f>
        <v>18</v>
      </c>
      <c r="E544" s="172">
        <f>'Office Minor'!E104</f>
        <v>480</v>
      </c>
      <c r="F544" s="172">
        <f>'Office Minor'!F104</f>
        <v>264000</v>
      </c>
      <c r="G544" s="172">
        <f>'Office Minor'!G104</f>
        <v>34000</v>
      </c>
      <c r="H544" s="172">
        <f>'Office Minor'!H104</f>
        <v>10</v>
      </c>
    </row>
    <row r="545" spans="1:8" s="486" customFormat="1" ht="17.100000000000001" customHeight="1">
      <c r="A545" s="172">
        <v>3</v>
      </c>
      <c r="B545" s="229" t="s">
        <v>80</v>
      </c>
      <c r="C545" s="172">
        <f>'Office Minor'!C168</f>
        <v>1</v>
      </c>
      <c r="D545" s="172">
        <f>'Office Minor'!D168</f>
        <v>5</v>
      </c>
      <c r="E545" s="172">
        <f>'Office Minor'!E168</f>
        <v>0</v>
      </c>
      <c r="F545" s="172">
        <f>'Office Minor'!F168</f>
        <v>0</v>
      </c>
      <c r="G545" s="172">
        <f>'Office Minor'!G168</f>
        <v>0</v>
      </c>
      <c r="H545" s="172">
        <f>'Office Minor'!H168</f>
        <v>0</v>
      </c>
    </row>
    <row r="546" spans="1:8" s="486" customFormat="1" ht="17.100000000000001" customHeight="1">
      <c r="A546" s="172">
        <v>4</v>
      </c>
      <c r="B546" s="229" t="s">
        <v>112</v>
      </c>
      <c r="C546" s="172">
        <f>'Office Minor'!C145</f>
        <v>3</v>
      </c>
      <c r="D546" s="172">
        <f>'Office Minor'!D145</f>
        <v>14.0535</v>
      </c>
      <c r="E546" s="172">
        <f>'Office Minor'!E145</f>
        <v>0</v>
      </c>
      <c r="F546" s="172">
        <f>'Office Minor'!F145</f>
        <v>0</v>
      </c>
      <c r="G546" s="172">
        <f>'Office Minor'!G145</f>
        <v>377000</v>
      </c>
      <c r="H546" s="172">
        <f>'Office Minor'!H145</f>
        <v>0</v>
      </c>
    </row>
    <row r="547" spans="1:8" s="486" customFormat="1" ht="17.100000000000001" customHeight="1">
      <c r="A547" s="172">
        <v>5</v>
      </c>
      <c r="B547" s="229" t="s">
        <v>102</v>
      </c>
      <c r="C547" s="218">
        <f>'Office Minor'!C206</f>
        <v>1</v>
      </c>
      <c r="D547" s="218">
        <f>'Office Minor'!D206</f>
        <v>59.511000000000003</v>
      </c>
      <c r="E547" s="218">
        <f>'Office Minor'!E206</f>
        <v>34533</v>
      </c>
      <c r="F547" s="218">
        <f>'Office Minor'!F206</f>
        <v>34533000</v>
      </c>
      <c r="G547" s="218">
        <f>'Office Minor'!G206</f>
        <v>2669000</v>
      </c>
      <c r="H547" s="218">
        <f>'Office Minor'!H206</f>
        <v>143</v>
      </c>
    </row>
    <row r="548" spans="1:8" s="486" customFormat="1" ht="17.100000000000001" customHeight="1">
      <c r="A548" s="172">
        <v>6</v>
      </c>
      <c r="B548" s="229" t="s">
        <v>103</v>
      </c>
      <c r="C548" s="136">
        <f>'Office Minor'!C237</f>
        <v>0</v>
      </c>
      <c r="D548" s="136">
        <f>'Office Minor'!D237</f>
        <v>0</v>
      </c>
      <c r="E548" s="136">
        <f>'Office Minor'!E237</f>
        <v>98500</v>
      </c>
      <c r="F548" s="136">
        <f>'Office Minor'!F237</f>
        <v>49250000</v>
      </c>
      <c r="G548" s="136">
        <f>'Office Minor'!G237</f>
        <v>14925000</v>
      </c>
      <c r="H548" s="136">
        <f>'Office Minor'!H237</f>
        <v>0</v>
      </c>
    </row>
    <row r="549" spans="1:8" s="486" customFormat="1" ht="17.100000000000001" customHeight="1">
      <c r="A549" s="172">
        <v>7</v>
      </c>
      <c r="B549" s="229" t="s">
        <v>109</v>
      </c>
      <c r="C549" s="172">
        <f>'Office Minor'!C256</f>
        <v>8</v>
      </c>
      <c r="D549" s="172">
        <f>'Office Minor'!D256</f>
        <v>165.15</v>
      </c>
      <c r="E549" s="172">
        <f>'Office Minor'!E256</f>
        <v>93560</v>
      </c>
      <c r="F549" s="172">
        <f>'Office Minor'!F256</f>
        <v>65492000</v>
      </c>
      <c r="G549" s="172">
        <f>'Office Minor'!G256</f>
        <v>6579000</v>
      </c>
      <c r="H549" s="172">
        <f>'Office Minor'!H256</f>
        <v>42</v>
      </c>
    </row>
    <row r="550" spans="1:8" s="486" customFormat="1" ht="17.100000000000001" customHeight="1">
      <c r="A550" s="172">
        <v>8</v>
      </c>
      <c r="B550" s="229" t="s">
        <v>86</v>
      </c>
      <c r="C550" s="172">
        <f>'Office Minor'!C338</f>
        <v>4</v>
      </c>
      <c r="D550" s="172">
        <f>'Office Minor'!D338</f>
        <v>169.70679999999999</v>
      </c>
      <c r="E550" s="172">
        <f>'Office Minor'!E338</f>
        <v>1400</v>
      </c>
      <c r="F550" s="172">
        <f>'Office Minor'!F338</f>
        <v>308000</v>
      </c>
      <c r="G550" s="172">
        <f>'Office Minor'!G338</f>
        <v>1431000</v>
      </c>
      <c r="H550" s="172">
        <f>'Office Minor'!H338</f>
        <v>60</v>
      </c>
    </row>
    <row r="551" spans="1:8" s="486" customFormat="1" ht="17.100000000000001" customHeight="1">
      <c r="A551" s="172">
        <v>9</v>
      </c>
      <c r="B551" s="229" t="s">
        <v>152</v>
      </c>
      <c r="C551" s="172">
        <f>'Office Minor'!C318</f>
        <v>1</v>
      </c>
      <c r="D551" s="172">
        <f>'Office Minor'!D318</f>
        <v>4.5</v>
      </c>
      <c r="E551" s="172">
        <f>'Office Minor'!E318</f>
        <v>0</v>
      </c>
      <c r="F551" s="172">
        <f>'Office Minor'!F318</f>
        <v>0</v>
      </c>
      <c r="G551" s="172">
        <f>'Office Minor'!G318</f>
        <v>6300</v>
      </c>
      <c r="H551" s="172">
        <f>'Office Minor'!H318</f>
        <v>0</v>
      </c>
    </row>
    <row r="552" spans="1:8" s="486" customFormat="1" ht="17.100000000000001" customHeight="1">
      <c r="A552" s="172">
        <v>10</v>
      </c>
      <c r="B552" s="229" t="s">
        <v>87</v>
      </c>
      <c r="C552" s="675">
        <f>'Office Minor'!C456</f>
        <v>1</v>
      </c>
      <c r="D552" s="675">
        <f>'Office Minor'!D456</f>
        <v>16.6251</v>
      </c>
      <c r="E552" s="675">
        <f>'Office Minor'!E456</f>
        <v>0</v>
      </c>
      <c r="F552" s="675">
        <f>'Office Minor'!F456</f>
        <v>0</v>
      </c>
      <c r="G552" s="675">
        <f>'Office Minor'!G456</f>
        <v>256000</v>
      </c>
      <c r="H552" s="675">
        <f>'Office Minor'!H456</f>
        <v>0</v>
      </c>
    </row>
    <row r="553" spans="1:8" s="486" customFormat="1" ht="17.100000000000001" customHeight="1">
      <c r="A553" s="172">
        <v>11</v>
      </c>
      <c r="B553" s="487" t="s">
        <v>134</v>
      </c>
      <c r="C553" s="208">
        <f>'Office Minor'!C419</f>
        <v>36</v>
      </c>
      <c r="D553" s="208">
        <f>'Office Minor'!D419</f>
        <v>515.55999999999995</v>
      </c>
      <c r="E553" s="208">
        <f>'Office Minor'!E419</f>
        <v>442029</v>
      </c>
      <c r="F553" s="208">
        <f>'Office Minor'!F419</f>
        <v>198913050</v>
      </c>
      <c r="G553" s="208">
        <f>'Office Minor'!G419</f>
        <v>30942030</v>
      </c>
      <c r="H553" s="208">
        <f>'Office Minor'!H419</f>
        <v>450</v>
      </c>
    </row>
    <row r="554" spans="1:8" s="486" customFormat="1" ht="17.100000000000001" customHeight="1">
      <c r="A554" s="172">
        <v>12</v>
      </c>
      <c r="B554" s="487" t="s">
        <v>88</v>
      </c>
      <c r="C554" s="208">
        <f>'Office Minor'!C501</f>
        <v>77</v>
      </c>
      <c r="D554" s="208">
        <f>'Office Minor'!D501</f>
        <v>551.31590000000006</v>
      </c>
      <c r="E554" s="208">
        <f>'Office Minor'!E501</f>
        <v>49980</v>
      </c>
      <c r="F554" s="208">
        <f>'Office Minor'!F501</f>
        <v>10995600</v>
      </c>
      <c r="G554" s="208">
        <f>'Office Minor'!G501</f>
        <v>3283000</v>
      </c>
      <c r="H554" s="208">
        <f>'Office Minor'!H501</f>
        <v>0</v>
      </c>
    </row>
    <row r="555" spans="1:8" s="486" customFormat="1" ht="17.100000000000001" customHeight="1">
      <c r="A555" s="172">
        <v>13</v>
      </c>
      <c r="B555" s="18" t="s">
        <v>382</v>
      </c>
      <c r="C555" s="208">
        <f>'Office Minor'!C599</f>
        <v>11</v>
      </c>
      <c r="D555" s="208">
        <f>'Office Minor'!D599</f>
        <v>367.34926000000002</v>
      </c>
      <c r="E555" s="208">
        <f>'Office Minor'!E599</f>
        <v>66869</v>
      </c>
      <c r="F555" s="208">
        <f>'Office Minor'!F599</f>
        <v>4680830</v>
      </c>
      <c r="G555" s="208">
        <f>'Office Minor'!G599</f>
        <v>4680830</v>
      </c>
      <c r="H555" s="208">
        <f>'Office Minor'!H599</f>
        <v>150</v>
      </c>
    </row>
    <row r="556" spans="1:8" s="486" customFormat="1" ht="17.100000000000001" customHeight="1">
      <c r="A556" s="172">
        <v>14</v>
      </c>
      <c r="B556" s="229" t="s">
        <v>89</v>
      </c>
      <c r="C556" s="208">
        <f>'Office Minor'!C565</f>
        <v>1</v>
      </c>
      <c r="D556" s="208">
        <f>'Office Minor'!D565</f>
        <v>4.2</v>
      </c>
      <c r="E556" s="208">
        <f>'Office Minor'!E565</f>
        <v>5828.57</v>
      </c>
      <c r="F556" s="208">
        <f>'Office Minor'!F565</f>
        <v>1457143</v>
      </c>
      <c r="G556" s="208">
        <f>'Office Minor'!G565</f>
        <v>408000</v>
      </c>
      <c r="H556" s="208">
        <f>'Office Minor'!H565</f>
        <v>37</v>
      </c>
    </row>
    <row r="557" spans="1:8" s="486" customFormat="1" ht="17.100000000000001" customHeight="1">
      <c r="A557" s="172">
        <v>15</v>
      </c>
      <c r="B557" s="229" t="s">
        <v>115</v>
      </c>
      <c r="C557" s="144">
        <f>'Office Minor'!C724</f>
        <v>4</v>
      </c>
      <c r="D557" s="144">
        <f>'Office Minor'!D724</f>
        <v>37.4129</v>
      </c>
      <c r="E557" s="144">
        <f>'Office Minor'!E724</f>
        <v>0</v>
      </c>
      <c r="F557" s="144">
        <f>'Office Minor'!F724</f>
        <v>0</v>
      </c>
      <c r="G557" s="144">
        <f>'Office Minor'!G724</f>
        <v>0</v>
      </c>
      <c r="H557" s="144">
        <f>'Office Minor'!H724</f>
        <v>5</v>
      </c>
    </row>
    <row r="558" spans="1:8" s="486" customFormat="1" ht="17.100000000000001" customHeight="1">
      <c r="A558" s="172">
        <v>16</v>
      </c>
      <c r="B558" s="499" t="s">
        <v>82</v>
      </c>
      <c r="C558" s="172">
        <f>'Office Minor'!C749</f>
        <v>2</v>
      </c>
      <c r="D558" s="172">
        <f>'Office Minor'!D749</f>
        <v>14</v>
      </c>
      <c r="E558" s="172">
        <f>'Office Minor'!E749</f>
        <v>714</v>
      </c>
      <c r="F558" s="172">
        <f>'Office Minor'!F749</f>
        <v>214200</v>
      </c>
      <c r="G558" s="172">
        <f>'Office Minor'!G749</f>
        <v>50000</v>
      </c>
      <c r="H558" s="172">
        <f>'Office Minor'!H749</f>
        <v>2</v>
      </c>
    </row>
    <row r="559" spans="1:8" s="486" customFormat="1" ht="17.100000000000001" customHeight="1">
      <c r="A559" s="853" t="s">
        <v>49</v>
      </c>
      <c r="B559" s="854"/>
      <c r="C559" s="266">
        <f t="shared" ref="C559:H559" si="34">SUM(C543:C558)</f>
        <v>156</v>
      </c>
      <c r="D559" s="267">
        <f t="shared" si="34"/>
        <v>1950.88696</v>
      </c>
      <c r="E559" s="266">
        <f t="shared" si="34"/>
        <v>856214.57</v>
      </c>
      <c r="F559" s="268">
        <f t="shared" si="34"/>
        <v>387920173</v>
      </c>
      <c r="G559" s="268">
        <f t="shared" si="34"/>
        <v>69723160</v>
      </c>
      <c r="H559" s="266">
        <f t="shared" si="34"/>
        <v>909</v>
      </c>
    </row>
    <row r="560" spans="1:8" s="486" customFormat="1" ht="17.100000000000001" customHeight="1">
      <c r="A560" s="508"/>
      <c r="B560" s="508"/>
      <c r="C560" s="508"/>
      <c r="D560" s="508"/>
      <c r="E560" s="508"/>
      <c r="F560" s="508"/>
      <c r="G560" s="508"/>
      <c r="H560" s="508"/>
    </row>
    <row r="561" spans="1:8" s="486" customFormat="1" ht="17.100000000000001" customHeight="1">
      <c r="A561" s="866" t="s">
        <v>72</v>
      </c>
      <c r="B561" s="866"/>
      <c r="C561" s="866"/>
      <c r="D561" s="866"/>
      <c r="E561" s="866"/>
      <c r="F561" s="866"/>
      <c r="G561" s="866"/>
      <c r="H561" s="866"/>
    </row>
    <row r="562" spans="1:8" s="486" customFormat="1" ht="17.100000000000001" customHeight="1">
      <c r="A562" s="839" t="s">
        <v>2</v>
      </c>
      <c r="B562" s="841" t="s">
        <v>76</v>
      </c>
      <c r="C562" s="731" t="s">
        <v>4</v>
      </c>
      <c r="D562" s="731" t="s">
        <v>5</v>
      </c>
      <c r="E562" s="731" t="s">
        <v>6</v>
      </c>
      <c r="F562" s="731" t="s">
        <v>7</v>
      </c>
      <c r="G562" s="731" t="s">
        <v>8</v>
      </c>
      <c r="H562" s="731" t="s">
        <v>9</v>
      </c>
    </row>
    <row r="563" spans="1:8" s="486" customFormat="1" ht="17.100000000000001" customHeight="1">
      <c r="A563" s="840"/>
      <c r="B563" s="842"/>
      <c r="C563" s="1" t="s">
        <v>10</v>
      </c>
      <c r="D563" s="1" t="s">
        <v>51</v>
      </c>
      <c r="E563" s="1" t="s">
        <v>78</v>
      </c>
      <c r="F563" s="52" t="s">
        <v>79</v>
      </c>
      <c r="G563" s="52" t="s">
        <v>79</v>
      </c>
      <c r="H563" s="1" t="s">
        <v>12</v>
      </c>
    </row>
    <row r="564" spans="1:8" s="486" customFormat="1" ht="17.100000000000001" customHeight="1">
      <c r="A564" s="172">
        <v>1</v>
      </c>
      <c r="B564" s="487" t="s">
        <v>140</v>
      </c>
      <c r="C564" s="218">
        <f>'Office Minor'!C202</f>
        <v>0</v>
      </c>
      <c r="D564" s="218">
        <f>'Office Minor'!D202</f>
        <v>0</v>
      </c>
      <c r="E564" s="218">
        <f>'Office Minor'!E202</f>
        <v>0</v>
      </c>
      <c r="F564" s="218">
        <f>'Office Minor'!F202</f>
        <v>0</v>
      </c>
      <c r="G564" s="218">
        <f>'Office Minor'!G202</f>
        <v>0</v>
      </c>
      <c r="H564" s="218">
        <f>'Office Minor'!H202</f>
        <v>0</v>
      </c>
    </row>
    <row r="565" spans="1:8" s="486" customFormat="1" ht="17.100000000000001" customHeight="1">
      <c r="A565" s="172">
        <v>2</v>
      </c>
      <c r="B565" s="487" t="s">
        <v>87</v>
      </c>
      <c r="C565" s="62">
        <f>'Office Minor'!C448</f>
        <v>13</v>
      </c>
      <c r="D565" s="62">
        <f>'Office Minor'!D448</f>
        <v>32.090000000000003</v>
      </c>
      <c r="E565" s="62">
        <f>'Office Minor'!E448</f>
        <v>0</v>
      </c>
      <c r="F565" s="62">
        <f>'Office Minor'!F448</f>
        <v>0</v>
      </c>
      <c r="G565" s="62">
        <f>'Office Minor'!G448</f>
        <v>814000</v>
      </c>
      <c r="H565" s="62">
        <f>'Office Minor'!H448</f>
        <v>0</v>
      </c>
    </row>
    <row r="566" spans="1:8" s="486" customFormat="1" ht="17.100000000000001" customHeight="1">
      <c r="A566" s="172">
        <v>3</v>
      </c>
      <c r="B566" s="487" t="s">
        <v>115</v>
      </c>
      <c r="C566" s="62">
        <f>'Office Minor'!C720</f>
        <v>2</v>
      </c>
      <c r="D566" s="62">
        <f>'Office Minor'!D720</f>
        <v>1.65</v>
      </c>
      <c r="E566" s="62">
        <f>'Office Minor'!E720</f>
        <v>0</v>
      </c>
      <c r="F566" s="62">
        <f>'Office Minor'!F720</f>
        <v>0</v>
      </c>
      <c r="G566" s="62">
        <f>'Office Minor'!G720</f>
        <v>65000</v>
      </c>
      <c r="H566" s="62">
        <f>'Office Minor'!H720</f>
        <v>3</v>
      </c>
    </row>
    <row r="567" spans="1:8" s="486" customFormat="1" ht="17.100000000000001" customHeight="1">
      <c r="A567" s="853" t="s">
        <v>49</v>
      </c>
      <c r="B567" s="854"/>
      <c r="C567" s="266">
        <f t="shared" ref="C567:H567" si="35">SUM(C564:C566)</f>
        <v>15</v>
      </c>
      <c r="D567" s="460">
        <f>SUM(D564:D566)</f>
        <v>33.74</v>
      </c>
      <c r="E567" s="268">
        <f t="shared" si="35"/>
        <v>0</v>
      </c>
      <c r="F567" s="266">
        <f t="shared" si="35"/>
        <v>0</v>
      </c>
      <c r="G567" s="268">
        <f t="shared" si="35"/>
        <v>879000</v>
      </c>
      <c r="H567" s="268">
        <f t="shared" si="35"/>
        <v>3</v>
      </c>
    </row>
    <row r="568" spans="1:8" s="486" customFormat="1" ht="17.100000000000001" customHeight="1">
      <c r="A568" s="508"/>
      <c r="B568" s="508"/>
      <c r="C568" s="508"/>
      <c r="D568" s="508"/>
      <c r="E568" s="508"/>
      <c r="F568" s="508"/>
      <c r="G568" s="508"/>
      <c r="H568" s="508"/>
    </row>
    <row r="569" spans="1:8" s="486" customFormat="1" ht="17.100000000000001" customHeight="1">
      <c r="A569" s="855" t="s">
        <v>45</v>
      </c>
      <c r="B569" s="855"/>
      <c r="C569" s="855"/>
      <c r="D569" s="855"/>
      <c r="E569" s="855"/>
      <c r="F569" s="855"/>
      <c r="G569" s="855"/>
      <c r="H569" s="855"/>
    </row>
    <row r="570" spans="1:8" s="486" customFormat="1" ht="17.100000000000001" customHeight="1">
      <c r="A570" s="839" t="s">
        <v>2</v>
      </c>
      <c r="B570" s="841" t="s">
        <v>76</v>
      </c>
      <c r="C570" s="731" t="s">
        <v>4</v>
      </c>
      <c r="D570" s="731" t="s">
        <v>5</v>
      </c>
      <c r="E570" s="731" t="s">
        <v>6</v>
      </c>
      <c r="F570" s="731" t="s">
        <v>7</v>
      </c>
      <c r="G570" s="731" t="s">
        <v>8</v>
      </c>
      <c r="H570" s="731" t="s">
        <v>9</v>
      </c>
    </row>
    <row r="571" spans="1:8" s="486" customFormat="1" ht="17.100000000000001" customHeight="1">
      <c r="A571" s="840"/>
      <c r="B571" s="842"/>
      <c r="C571" s="1" t="s">
        <v>10</v>
      </c>
      <c r="D571" s="1" t="s">
        <v>77</v>
      </c>
      <c r="E571" s="1" t="s">
        <v>78</v>
      </c>
      <c r="F571" s="52" t="s">
        <v>79</v>
      </c>
      <c r="G571" s="52" t="s">
        <v>79</v>
      </c>
      <c r="H571" s="1" t="s">
        <v>12</v>
      </c>
    </row>
    <row r="572" spans="1:8" s="486" customFormat="1" ht="17.100000000000001" customHeight="1">
      <c r="A572" s="172">
        <v>1</v>
      </c>
      <c r="B572" s="229" t="s">
        <v>85</v>
      </c>
      <c r="C572" s="172">
        <f>'Office Minor'!C47</f>
        <v>1</v>
      </c>
      <c r="D572" s="172">
        <f>'Office Minor'!D47</f>
        <v>20</v>
      </c>
      <c r="E572" s="172">
        <f>'Office Minor'!E47</f>
        <v>3040.93</v>
      </c>
      <c r="F572" s="172">
        <f>'Office Minor'!F47</f>
        <v>760232.5</v>
      </c>
      <c r="G572" s="172">
        <f>'Office Minor'!G47</f>
        <v>170000</v>
      </c>
      <c r="H572" s="172">
        <f>'Office Minor'!H47</f>
        <v>6</v>
      </c>
    </row>
    <row r="573" spans="1:8" s="486" customFormat="1" ht="17.100000000000001" customHeight="1">
      <c r="A573" s="172">
        <v>2</v>
      </c>
      <c r="B573" s="229" t="s">
        <v>148</v>
      </c>
      <c r="C573" s="172">
        <f>'Office Minor'!C75</f>
        <v>1</v>
      </c>
      <c r="D573" s="172">
        <f>'Office Minor'!D75</f>
        <v>63.38</v>
      </c>
      <c r="E573" s="172">
        <f>'Office Minor'!E75</f>
        <v>0</v>
      </c>
      <c r="F573" s="172">
        <f>'Office Minor'!F75</f>
        <v>0</v>
      </c>
      <c r="G573" s="172">
        <f>'Office Minor'!G75</f>
        <v>0</v>
      </c>
      <c r="H573" s="172">
        <f>'Office Minor'!H75</f>
        <v>20</v>
      </c>
    </row>
    <row r="574" spans="1:8" s="486" customFormat="1" ht="17.100000000000001" customHeight="1">
      <c r="A574" s="172">
        <v>3</v>
      </c>
      <c r="B574" s="229" t="s">
        <v>80</v>
      </c>
      <c r="C574" s="172">
        <f>'Office Minor'!C162</f>
        <v>24</v>
      </c>
      <c r="D574" s="324">
        <f>'Office Minor'!D162</f>
        <v>2828.8501999999999</v>
      </c>
      <c r="E574" s="172">
        <f>'Office Minor'!E162</f>
        <v>568336</v>
      </c>
      <c r="F574" s="172">
        <f>'Office Minor'!F162</f>
        <v>511502400</v>
      </c>
      <c r="G574" s="172">
        <f>'Office Minor'!G162</f>
        <v>103439185</v>
      </c>
      <c r="H574" s="172">
        <f>'Office Minor'!H162</f>
        <v>750</v>
      </c>
    </row>
    <row r="575" spans="1:8" s="486" customFormat="1" ht="17.100000000000001" customHeight="1">
      <c r="A575" s="172">
        <v>4</v>
      </c>
      <c r="B575" s="229" t="s">
        <v>101</v>
      </c>
      <c r="C575" s="144">
        <f>'Office Minor'!C133</f>
        <v>4</v>
      </c>
      <c r="D575" s="314">
        <f>'Office Minor'!D133</f>
        <v>192.1525</v>
      </c>
      <c r="E575" s="144">
        <f>'Office Minor'!E133</f>
        <v>31746</v>
      </c>
      <c r="F575" s="144">
        <f>'Office Minor'!F133</f>
        <v>14285700</v>
      </c>
      <c r="G575" s="144">
        <f>'Office Minor'!G133</f>
        <v>3365000</v>
      </c>
      <c r="H575" s="144">
        <f>'Office Minor'!H133</f>
        <v>16</v>
      </c>
    </row>
    <row r="576" spans="1:8" s="486" customFormat="1" ht="17.100000000000001" customHeight="1">
      <c r="A576" s="172">
        <v>5</v>
      </c>
      <c r="B576" s="229" t="s">
        <v>113</v>
      </c>
      <c r="C576" s="172">
        <f>'Office Minor'!C280</f>
        <v>22</v>
      </c>
      <c r="D576" s="172">
        <f>'Office Minor'!D280</f>
        <v>363.58510000000001</v>
      </c>
      <c r="E576" s="172">
        <f>'Office Minor'!E280</f>
        <v>108625.75</v>
      </c>
      <c r="F576" s="172">
        <f>'Office Minor'!F280</f>
        <v>27156437.5</v>
      </c>
      <c r="G576" s="172">
        <f>'Office Minor'!G280</f>
        <v>5757165</v>
      </c>
      <c r="H576" s="172">
        <f>'Office Minor'!H280</f>
        <v>65</v>
      </c>
    </row>
    <row r="577" spans="1:8" s="486" customFormat="1" ht="17.100000000000001" customHeight="1">
      <c r="A577" s="172">
        <v>6</v>
      </c>
      <c r="B577" s="229" t="s">
        <v>109</v>
      </c>
      <c r="C577" s="172">
        <f>'Office Minor'!C255</f>
        <v>4</v>
      </c>
      <c r="D577" s="172">
        <f>'Office Minor'!D255</f>
        <v>72.05</v>
      </c>
      <c r="E577" s="172">
        <f>'Office Minor'!E255</f>
        <v>0</v>
      </c>
      <c r="F577" s="172">
        <f>'Office Minor'!F255</f>
        <v>0</v>
      </c>
      <c r="G577" s="172">
        <f>'Office Minor'!G255</f>
        <v>0</v>
      </c>
      <c r="H577" s="172">
        <f>'Office Minor'!H255</f>
        <v>0</v>
      </c>
    </row>
    <row r="578" spans="1:8" s="486" customFormat="1" ht="17.100000000000001" customHeight="1">
      <c r="A578" s="172">
        <v>7</v>
      </c>
      <c r="B578" s="229" t="s">
        <v>86</v>
      </c>
      <c r="C578" s="208">
        <f>'Office Minor'!C342</f>
        <v>5</v>
      </c>
      <c r="D578" s="712">
        <f>'Office Minor'!D342</f>
        <v>510.18729999999999</v>
      </c>
      <c r="E578" s="208">
        <f>'Office Minor'!E342</f>
        <v>0</v>
      </c>
      <c r="F578" s="208">
        <f>'Office Minor'!F342</f>
        <v>0</v>
      </c>
      <c r="G578" s="208">
        <f>'Office Minor'!G342</f>
        <v>2735000</v>
      </c>
      <c r="H578" s="208">
        <f>'Office Minor'!H342</f>
        <v>15</v>
      </c>
    </row>
    <row r="579" spans="1:8" s="486" customFormat="1" ht="17.100000000000001" customHeight="1">
      <c r="A579" s="172">
        <v>8</v>
      </c>
      <c r="B579" s="18" t="s">
        <v>83</v>
      </c>
      <c r="C579" s="228">
        <f>'Office Minor'!C390</f>
        <v>3</v>
      </c>
      <c r="D579" s="713">
        <f>'Office Minor'!D390</f>
        <v>132.81</v>
      </c>
      <c r="E579" s="228">
        <f>'Office Minor'!E390</f>
        <v>0</v>
      </c>
      <c r="F579" s="228">
        <f>'Office Minor'!F390</f>
        <v>0</v>
      </c>
      <c r="G579" s="228">
        <f>'Office Minor'!G390</f>
        <v>0</v>
      </c>
      <c r="H579" s="228">
        <f>'Office Minor'!H390</f>
        <v>0</v>
      </c>
    </row>
    <row r="580" spans="1:8" s="486" customFormat="1" ht="17.100000000000001" customHeight="1">
      <c r="A580" s="172">
        <v>9</v>
      </c>
      <c r="B580" s="229" t="s">
        <v>105</v>
      </c>
      <c r="C580" s="172">
        <f>'Office Minor'!C423</f>
        <v>7</v>
      </c>
      <c r="D580" s="324">
        <f>'Office Minor'!D423</f>
        <v>268.73</v>
      </c>
      <c r="E580" s="172">
        <f>'Office Minor'!E423</f>
        <v>68547</v>
      </c>
      <c r="F580" s="172">
        <f>'Office Minor'!F423</f>
        <v>102820500</v>
      </c>
      <c r="G580" s="172">
        <f>'Office Minor'!G423</f>
        <v>5141025</v>
      </c>
      <c r="H580" s="172">
        <f>'Office Minor'!H423</f>
        <v>80</v>
      </c>
    </row>
    <row r="581" spans="1:8" s="486" customFormat="1" ht="17.100000000000001" customHeight="1">
      <c r="A581" s="172">
        <v>10</v>
      </c>
      <c r="B581" s="229" t="s">
        <v>110</v>
      </c>
      <c r="C581" s="136">
        <f>'Office Minor'!C533</f>
        <v>25</v>
      </c>
      <c r="D581" s="332">
        <f>'Office Minor'!D533</f>
        <v>1063.3399999999999</v>
      </c>
      <c r="E581" s="136">
        <f>'Office Minor'!E533</f>
        <v>141677</v>
      </c>
      <c r="F581" s="136">
        <f>'Office Minor'!F533</f>
        <v>148760850</v>
      </c>
      <c r="G581" s="136">
        <f>'Office Minor'!G533</f>
        <v>33685000</v>
      </c>
      <c r="H581" s="136">
        <f>'Office Minor'!H533</f>
        <v>344</v>
      </c>
    </row>
    <row r="582" spans="1:8" s="486" customFormat="1" ht="17.100000000000001" customHeight="1">
      <c r="A582" s="172">
        <v>11</v>
      </c>
      <c r="B582" s="229" t="s">
        <v>89</v>
      </c>
      <c r="C582" s="147">
        <f>'Office Minor'!C561</f>
        <v>12</v>
      </c>
      <c r="D582" s="714">
        <f>'Office Minor'!D561</f>
        <v>572.15</v>
      </c>
      <c r="E582" s="147">
        <f>'Office Minor'!E561</f>
        <v>64173.33</v>
      </c>
      <c r="F582" s="147">
        <f>'Office Minor'!F561</f>
        <v>80216667</v>
      </c>
      <c r="G582" s="147">
        <f>'Office Minor'!G561</f>
        <v>4813000</v>
      </c>
      <c r="H582" s="147">
        <f>'Office Minor'!H561</f>
        <v>406</v>
      </c>
    </row>
    <row r="583" spans="1:8" s="486" customFormat="1" ht="17.100000000000001" customHeight="1">
      <c r="A583" s="172">
        <v>12</v>
      </c>
      <c r="B583" s="229" t="s">
        <v>126</v>
      </c>
      <c r="C583" s="172">
        <f>'Office Minor'!C587</f>
        <v>36</v>
      </c>
      <c r="D583" s="324">
        <f>'Office Minor'!D587</f>
        <v>589.15800000000002</v>
      </c>
      <c r="E583" s="172">
        <f>'Office Minor'!E587</f>
        <v>82961.710000000006</v>
      </c>
      <c r="F583" s="172">
        <f>'Office Minor'!F587</f>
        <v>19910810</v>
      </c>
      <c r="G583" s="172">
        <f>'Office Minor'!G587</f>
        <v>5807320</v>
      </c>
      <c r="H583" s="172">
        <f>'Office Minor'!H587</f>
        <v>225</v>
      </c>
    </row>
    <row r="584" spans="1:8" s="486" customFormat="1" ht="17.100000000000001" customHeight="1">
      <c r="A584" s="172">
        <v>13</v>
      </c>
      <c r="B584" s="229" t="s">
        <v>98</v>
      </c>
      <c r="C584" s="172">
        <f>'Office Minor'!C614</f>
        <v>13</v>
      </c>
      <c r="D584" s="324">
        <f>'Office Minor'!D614</f>
        <v>895.18</v>
      </c>
      <c r="E584" s="172">
        <f>'Office Minor'!E614</f>
        <v>26217</v>
      </c>
      <c r="F584" s="172">
        <f>'Office Minor'!F614</f>
        <v>24495300</v>
      </c>
      <c r="G584" s="172">
        <f>'Office Minor'!G614</f>
        <v>15689100</v>
      </c>
      <c r="H584" s="172">
        <f>'Office Minor'!H614</f>
        <v>725</v>
      </c>
    </row>
    <row r="585" spans="1:8" s="486" customFormat="1" ht="17.100000000000001" customHeight="1">
      <c r="A585" s="172">
        <v>14</v>
      </c>
      <c r="B585" s="229" t="s">
        <v>99</v>
      </c>
      <c r="C585" s="147">
        <f>'Office Minor'!C666</f>
        <v>2</v>
      </c>
      <c r="D585" s="147">
        <f>'Office Minor'!D666</f>
        <v>9.4749999999999996</v>
      </c>
      <c r="E585" s="147">
        <f>'Office Minor'!E666</f>
        <v>0</v>
      </c>
      <c r="F585" s="147">
        <f>'Office Minor'!F666</f>
        <v>0</v>
      </c>
      <c r="G585" s="147">
        <f>'Office Minor'!G666</f>
        <v>18950</v>
      </c>
      <c r="H585" s="147">
        <f>'Office Minor'!H666</f>
        <v>0</v>
      </c>
    </row>
    <row r="586" spans="1:8" s="486" customFormat="1" ht="17.100000000000001" customHeight="1">
      <c r="A586" s="172">
        <v>15</v>
      </c>
      <c r="B586" s="229" t="s">
        <v>82</v>
      </c>
      <c r="C586" s="172">
        <f>'Office Minor'!C741</f>
        <v>29</v>
      </c>
      <c r="D586" s="172">
        <f>'Office Minor'!D741</f>
        <v>819.91</v>
      </c>
      <c r="E586" s="172">
        <f>'Office Minor'!E741</f>
        <v>106089</v>
      </c>
      <c r="F586" s="172">
        <f>'Office Minor'!F741</f>
        <v>68957850</v>
      </c>
      <c r="G586" s="172">
        <f>'Office Minor'!G741</f>
        <v>16709000</v>
      </c>
      <c r="H586" s="172">
        <f>'Office Minor'!H741</f>
        <v>102</v>
      </c>
    </row>
    <row r="587" spans="1:8" s="486" customFormat="1" ht="17.100000000000001" customHeight="1">
      <c r="A587" s="853" t="s">
        <v>49</v>
      </c>
      <c r="B587" s="854"/>
      <c r="C587" s="266">
        <f t="shared" ref="C587:H587" si="36">SUM(C572:C586)</f>
        <v>188</v>
      </c>
      <c r="D587" s="267">
        <f t="shared" si="36"/>
        <v>8400.9581000000017</v>
      </c>
      <c r="E587" s="268">
        <f t="shared" si="36"/>
        <v>1201413.72</v>
      </c>
      <c r="F587" s="268">
        <f t="shared" si="36"/>
        <v>998866747</v>
      </c>
      <c r="G587" s="268">
        <f t="shared" si="36"/>
        <v>197329745</v>
      </c>
      <c r="H587" s="266">
        <f t="shared" si="36"/>
        <v>2754</v>
      </c>
    </row>
    <row r="588" spans="1:8" s="486" customFormat="1" ht="17.100000000000001" customHeight="1">
      <c r="A588" s="508"/>
      <c r="B588" s="508"/>
      <c r="C588" s="508"/>
      <c r="D588" s="508"/>
      <c r="E588" s="508"/>
      <c r="F588" s="508"/>
      <c r="G588" s="508"/>
      <c r="H588" s="508"/>
    </row>
    <row r="589" spans="1:8" s="486" customFormat="1" ht="17.100000000000001" customHeight="1">
      <c r="A589" s="866" t="s">
        <v>147</v>
      </c>
      <c r="B589" s="866"/>
      <c r="C589" s="866"/>
      <c r="D589" s="866"/>
      <c r="E589" s="866"/>
      <c r="F589" s="866"/>
      <c r="G589" s="866"/>
      <c r="H589" s="866"/>
    </row>
    <row r="590" spans="1:8" s="486" customFormat="1" ht="17.100000000000001" customHeight="1">
      <c r="A590" s="839" t="s">
        <v>2</v>
      </c>
      <c r="B590" s="841" t="s">
        <v>76</v>
      </c>
      <c r="C590" s="731" t="s">
        <v>4</v>
      </c>
      <c r="D590" s="731" t="s">
        <v>5</v>
      </c>
      <c r="E590" s="731" t="s">
        <v>6</v>
      </c>
      <c r="F590" s="731" t="s">
        <v>7</v>
      </c>
      <c r="G590" s="731" t="s">
        <v>8</v>
      </c>
      <c r="H590" s="731" t="s">
        <v>9</v>
      </c>
    </row>
    <row r="591" spans="1:8" s="486" customFormat="1" ht="17.100000000000001" customHeight="1">
      <c r="A591" s="840"/>
      <c r="B591" s="842"/>
      <c r="C591" s="1" t="s">
        <v>10</v>
      </c>
      <c r="D591" s="1" t="s">
        <v>51</v>
      </c>
      <c r="E591" s="1" t="s">
        <v>78</v>
      </c>
      <c r="F591" s="52" t="s">
        <v>79</v>
      </c>
      <c r="G591" s="52" t="s">
        <v>79</v>
      </c>
      <c r="H591" s="1" t="s">
        <v>12</v>
      </c>
    </row>
    <row r="592" spans="1:8" s="486" customFormat="1" ht="17.100000000000001" customHeight="1">
      <c r="A592" s="172">
        <v>1</v>
      </c>
      <c r="B592" s="487" t="s">
        <v>103</v>
      </c>
      <c r="C592" s="144">
        <v>0</v>
      </c>
      <c r="D592" s="144">
        <v>0</v>
      </c>
      <c r="E592" s="218">
        <v>0</v>
      </c>
      <c r="F592" s="144">
        <v>0</v>
      </c>
      <c r="G592" s="218">
        <v>0</v>
      </c>
      <c r="H592" s="218">
        <v>0</v>
      </c>
    </row>
    <row r="593" spans="1:8" s="486" customFormat="1" ht="17.100000000000001" customHeight="1">
      <c r="A593" s="853" t="s">
        <v>49</v>
      </c>
      <c r="B593" s="870"/>
      <c r="C593" s="266">
        <f t="shared" ref="C593:H593" si="37">SUM(C592:C592)</f>
        <v>0</v>
      </c>
      <c r="D593" s="460">
        <f t="shared" si="37"/>
        <v>0</v>
      </c>
      <c r="E593" s="266">
        <f t="shared" si="37"/>
        <v>0</v>
      </c>
      <c r="F593" s="266">
        <f t="shared" si="37"/>
        <v>0</v>
      </c>
      <c r="G593" s="266">
        <f t="shared" si="37"/>
        <v>0</v>
      </c>
      <c r="H593" s="266">
        <f t="shared" si="37"/>
        <v>0</v>
      </c>
    </row>
    <row r="594" spans="1:8" s="486" customFormat="1" ht="17.100000000000001" customHeight="1">
      <c r="A594" s="508"/>
      <c r="B594" s="508"/>
      <c r="C594" s="508"/>
      <c r="D594" s="508"/>
      <c r="E594" s="508"/>
      <c r="F594" s="508"/>
      <c r="G594" s="508"/>
      <c r="H594" s="508"/>
    </row>
    <row r="595" spans="1:8" s="486" customFormat="1" ht="17.100000000000001" customHeight="1">
      <c r="A595" s="866" t="s">
        <v>74</v>
      </c>
      <c r="B595" s="866"/>
      <c r="C595" s="866"/>
      <c r="D595" s="866"/>
      <c r="E595" s="866"/>
      <c r="F595" s="866"/>
      <c r="G595" s="866"/>
      <c r="H595" s="866"/>
    </row>
    <row r="596" spans="1:8" s="486" customFormat="1" ht="17.100000000000001" customHeight="1">
      <c r="A596" s="839" t="s">
        <v>2</v>
      </c>
      <c r="B596" s="841" t="s">
        <v>76</v>
      </c>
      <c r="C596" s="731" t="s">
        <v>4</v>
      </c>
      <c r="D596" s="731" t="s">
        <v>5</v>
      </c>
      <c r="E596" s="731" t="s">
        <v>6</v>
      </c>
      <c r="F596" s="731" t="s">
        <v>7</v>
      </c>
      <c r="G596" s="731" t="s">
        <v>8</v>
      </c>
      <c r="H596" s="731" t="s">
        <v>9</v>
      </c>
    </row>
    <row r="597" spans="1:8" s="486" customFormat="1" ht="17.100000000000001" customHeight="1">
      <c r="A597" s="874"/>
      <c r="B597" s="874"/>
      <c r="C597" s="1" t="s">
        <v>10</v>
      </c>
      <c r="D597" s="1" t="s">
        <v>51</v>
      </c>
      <c r="E597" s="1" t="s">
        <v>78</v>
      </c>
      <c r="F597" s="52" t="s">
        <v>79</v>
      </c>
      <c r="G597" s="52" t="s">
        <v>79</v>
      </c>
      <c r="H597" s="1" t="s">
        <v>12</v>
      </c>
    </row>
    <row r="598" spans="1:8" s="486" customFormat="1" ht="17.100000000000001" customHeight="1">
      <c r="A598" s="172">
        <v>1</v>
      </c>
      <c r="B598" s="487" t="s">
        <v>136</v>
      </c>
      <c r="C598" s="232">
        <v>0</v>
      </c>
      <c r="D598" s="231">
        <v>0</v>
      </c>
      <c r="E598" s="231">
        <v>0</v>
      </c>
      <c r="F598" s="62">
        <v>0</v>
      </c>
      <c r="G598" s="228">
        <f>'Office Minor'!G14</f>
        <v>4407000</v>
      </c>
      <c r="H598" s="232">
        <v>0</v>
      </c>
    </row>
    <row r="599" spans="1:8" s="486" customFormat="1" ht="17.100000000000001" customHeight="1">
      <c r="A599" s="172">
        <v>2</v>
      </c>
      <c r="B599" s="487" t="s">
        <v>91</v>
      </c>
      <c r="C599" s="232">
        <v>0</v>
      </c>
      <c r="D599" s="231">
        <v>0</v>
      </c>
      <c r="E599" s="232">
        <v>0</v>
      </c>
      <c r="F599" s="232">
        <v>0</v>
      </c>
      <c r="G599" s="232">
        <f>'Office Minor'!G31</f>
        <v>19106000</v>
      </c>
      <c r="H599" s="144">
        <v>0</v>
      </c>
    </row>
    <row r="600" spans="1:8" s="486" customFormat="1" ht="17.100000000000001" customHeight="1">
      <c r="A600" s="172">
        <v>3</v>
      </c>
      <c r="B600" s="487" t="s">
        <v>85</v>
      </c>
      <c r="C600" s="235">
        <v>0</v>
      </c>
      <c r="D600" s="235">
        <v>0</v>
      </c>
      <c r="E600" s="231">
        <v>0</v>
      </c>
      <c r="F600" s="62">
        <v>0</v>
      </c>
      <c r="G600" s="235">
        <f>'Office Minor'!G48</f>
        <v>41493000</v>
      </c>
      <c r="H600" s="136">
        <v>0</v>
      </c>
    </row>
    <row r="601" spans="1:8" s="486" customFormat="1" ht="17.100000000000001" customHeight="1">
      <c r="A601" s="172">
        <v>4</v>
      </c>
      <c r="B601" s="487" t="s">
        <v>190</v>
      </c>
      <c r="C601" s="235">
        <v>0</v>
      </c>
      <c r="D601" s="235">
        <v>0</v>
      </c>
      <c r="E601" s="231">
        <v>0</v>
      </c>
      <c r="F601" s="62">
        <v>0</v>
      </c>
      <c r="G601" s="513">
        <f>'Office Minor'!G122</f>
        <v>27909000</v>
      </c>
      <c r="H601" s="136">
        <v>0</v>
      </c>
    </row>
    <row r="602" spans="1:8" s="486" customFormat="1" ht="17.100000000000001" customHeight="1">
      <c r="A602" s="172">
        <v>5</v>
      </c>
      <c r="B602" s="487" t="s">
        <v>138</v>
      </c>
      <c r="C602" s="235">
        <v>0</v>
      </c>
      <c r="D602" s="235">
        <v>0</v>
      </c>
      <c r="E602" s="231">
        <v>0</v>
      </c>
      <c r="F602" s="62">
        <v>0</v>
      </c>
      <c r="G602" s="221">
        <f>'Office Minor'!G89</f>
        <v>14005000</v>
      </c>
      <c r="H602" s="136">
        <v>0</v>
      </c>
    </row>
    <row r="603" spans="1:8" s="486" customFormat="1" ht="17.100000000000001" customHeight="1">
      <c r="A603" s="172">
        <v>6</v>
      </c>
      <c r="B603" s="509" t="s">
        <v>143</v>
      </c>
      <c r="C603" s="235">
        <v>0</v>
      </c>
      <c r="D603" s="235">
        <v>0</v>
      </c>
      <c r="E603" s="231">
        <v>0</v>
      </c>
      <c r="F603" s="62">
        <v>0</v>
      </c>
      <c r="G603" s="232">
        <f>'Office Minor'!G62</f>
        <v>12651390</v>
      </c>
      <c r="H603" s="235">
        <v>0</v>
      </c>
    </row>
    <row r="604" spans="1:8" s="486" customFormat="1" ht="17.100000000000001" customHeight="1">
      <c r="A604" s="172">
        <v>7</v>
      </c>
      <c r="B604" s="487" t="s">
        <v>148</v>
      </c>
      <c r="C604" s="235">
        <v>0</v>
      </c>
      <c r="D604" s="235">
        <v>0</v>
      </c>
      <c r="E604" s="231">
        <v>0</v>
      </c>
      <c r="F604" s="62">
        <v>0</v>
      </c>
      <c r="G604" s="235">
        <f>'Office Minor'!G76</f>
        <v>41240000</v>
      </c>
      <c r="H604" s="235">
        <v>0</v>
      </c>
    </row>
    <row r="605" spans="1:8" s="486" customFormat="1" ht="17.100000000000001" customHeight="1">
      <c r="A605" s="172">
        <v>8</v>
      </c>
      <c r="B605" s="487" t="s">
        <v>100</v>
      </c>
      <c r="C605" s="232">
        <v>0</v>
      </c>
      <c r="D605" s="231">
        <v>0</v>
      </c>
      <c r="E605" s="231">
        <v>0</v>
      </c>
      <c r="F605" s="62">
        <v>0</v>
      </c>
      <c r="G605" s="232">
        <f>'Office Minor'!G105</f>
        <v>82657000</v>
      </c>
      <c r="H605" s="232">
        <v>0</v>
      </c>
    </row>
    <row r="606" spans="1:8" s="486" customFormat="1" ht="17.100000000000001" customHeight="1">
      <c r="A606" s="172">
        <v>9</v>
      </c>
      <c r="B606" s="487" t="s">
        <v>139</v>
      </c>
      <c r="C606" s="235">
        <v>0</v>
      </c>
      <c r="D606" s="235">
        <v>0</v>
      </c>
      <c r="E606" s="231">
        <v>0</v>
      </c>
      <c r="F606" s="62">
        <v>0</v>
      </c>
      <c r="G606" s="232">
        <f>'Office Minor'!G136</f>
        <v>0</v>
      </c>
      <c r="H606" s="235">
        <v>0</v>
      </c>
    </row>
    <row r="607" spans="1:8" s="486" customFormat="1" ht="17.100000000000001" customHeight="1">
      <c r="A607" s="172">
        <v>10</v>
      </c>
      <c r="B607" s="487" t="s">
        <v>112</v>
      </c>
      <c r="C607" s="232">
        <v>0</v>
      </c>
      <c r="D607" s="231">
        <v>0</v>
      </c>
      <c r="E607" s="231">
        <v>0</v>
      </c>
      <c r="F607" s="365">
        <v>0</v>
      </c>
      <c r="G607" s="232">
        <f>'Office Minor'!G146</f>
        <v>19268000</v>
      </c>
      <c r="H607" s="232">
        <v>0</v>
      </c>
    </row>
    <row r="608" spans="1:8" s="486" customFormat="1" ht="17.100000000000001" customHeight="1">
      <c r="A608" s="172">
        <v>11</v>
      </c>
      <c r="B608" s="487" t="s">
        <v>80</v>
      </c>
      <c r="C608" s="235">
        <v>0</v>
      </c>
      <c r="D608" s="235">
        <v>0</v>
      </c>
      <c r="E608" s="231">
        <v>0</v>
      </c>
      <c r="F608" s="62">
        <v>0</v>
      </c>
      <c r="G608" s="235">
        <f>'Office Minor'!G169</f>
        <v>37298877</v>
      </c>
      <c r="H608" s="235">
        <v>0</v>
      </c>
    </row>
    <row r="609" spans="1:8" s="486" customFormat="1" ht="17.100000000000001" customHeight="1">
      <c r="A609" s="172">
        <v>12</v>
      </c>
      <c r="B609" s="487" t="s">
        <v>95</v>
      </c>
      <c r="C609" s="232">
        <v>0</v>
      </c>
      <c r="D609" s="231">
        <v>0</v>
      </c>
      <c r="E609" s="231">
        <v>0</v>
      </c>
      <c r="F609" s="62">
        <v>0</v>
      </c>
      <c r="G609" s="232">
        <f>'Office Minor'!G184</f>
        <v>1572425</v>
      </c>
      <c r="H609" s="235">
        <v>0</v>
      </c>
    </row>
    <row r="610" spans="1:8" s="486" customFormat="1" ht="17.100000000000001" customHeight="1">
      <c r="A610" s="172">
        <v>13</v>
      </c>
      <c r="B610" s="487" t="s">
        <v>146</v>
      </c>
      <c r="C610" s="235">
        <v>0</v>
      </c>
      <c r="D610" s="235">
        <v>0</v>
      </c>
      <c r="E610" s="231">
        <v>0</v>
      </c>
      <c r="F610" s="62">
        <v>0</v>
      </c>
      <c r="G610" s="235">
        <f>'Office Minor'!G192</f>
        <v>0</v>
      </c>
      <c r="H610" s="235">
        <v>0</v>
      </c>
    </row>
    <row r="611" spans="1:8" s="486" customFormat="1" ht="17.100000000000001" customHeight="1">
      <c r="A611" s="172">
        <v>14</v>
      </c>
      <c r="B611" s="487" t="s">
        <v>140</v>
      </c>
      <c r="C611" s="232">
        <v>0</v>
      </c>
      <c r="D611" s="231">
        <v>0</v>
      </c>
      <c r="E611" s="231">
        <v>0</v>
      </c>
      <c r="F611" s="62">
        <v>0</v>
      </c>
      <c r="G611" s="228">
        <f>'Office Minor'!G208</f>
        <v>25770000</v>
      </c>
      <c r="H611" s="235">
        <v>0</v>
      </c>
    </row>
    <row r="612" spans="1:8" s="486" customFormat="1" ht="17.100000000000001" customHeight="1">
      <c r="A612" s="172">
        <v>15</v>
      </c>
      <c r="B612" s="487" t="s">
        <v>103</v>
      </c>
      <c r="C612" s="738">
        <v>0</v>
      </c>
      <c r="D612" s="738">
        <v>0</v>
      </c>
      <c r="E612" s="660">
        <v>0</v>
      </c>
      <c r="F612" s="217">
        <v>0</v>
      </c>
      <c r="G612" s="398">
        <f>'Office Minor'!G242</f>
        <v>4002885</v>
      </c>
      <c r="H612" s="660">
        <v>0</v>
      </c>
    </row>
    <row r="613" spans="1:8" s="486" customFormat="1" ht="17.100000000000001" customHeight="1">
      <c r="A613" s="172">
        <v>16</v>
      </c>
      <c r="B613" s="514" t="s">
        <v>373</v>
      </c>
      <c r="C613" s="235">
        <v>0</v>
      </c>
      <c r="D613" s="235">
        <v>0</v>
      </c>
      <c r="E613" s="235">
        <v>0</v>
      </c>
      <c r="F613" s="172">
        <v>0</v>
      </c>
      <c r="G613" s="258">
        <f>'Office Minor'!G219</f>
        <v>3452512</v>
      </c>
      <c r="H613" s="235">
        <v>0</v>
      </c>
    </row>
    <row r="614" spans="1:8" s="486" customFormat="1" ht="17.100000000000001" customHeight="1">
      <c r="A614" s="172">
        <v>17</v>
      </c>
      <c r="B614" s="487" t="s">
        <v>109</v>
      </c>
      <c r="C614" s="323">
        <v>0</v>
      </c>
      <c r="D614" s="668">
        <v>0</v>
      </c>
      <c r="E614" s="668">
        <v>0</v>
      </c>
      <c r="F614" s="249">
        <v>0</v>
      </c>
      <c r="G614" s="515">
        <f>'Office Minor'!G257</f>
        <v>4240490</v>
      </c>
      <c r="H614" s="515">
        <v>0</v>
      </c>
    </row>
    <row r="615" spans="1:8" s="486" customFormat="1" ht="17.100000000000001" customHeight="1">
      <c r="A615" s="172">
        <v>18</v>
      </c>
      <c r="B615" s="487" t="s">
        <v>132</v>
      </c>
      <c r="C615" s="235">
        <v>0</v>
      </c>
      <c r="D615" s="235">
        <v>0</v>
      </c>
      <c r="E615" s="231">
        <v>0</v>
      </c>
      <c r="F615" s="62">
        <v>0</v>
      </c>
      <c r="G615" s="218">
        <f>'Office Minor'!G268</f>
        <v>20432853</v>
      </c>
      <c r="H615" s="235">
        <v>0</v>
      </c>
    </row>
    <row r="616" spans="1:8" s="486" customFormat="1" ht="17.100000000000001" customHeight="1">
      <c r="A616" s="172">
        <v>19</v>
      </c>
      <c r="B616" s="487" t="s">
        <v>151</v>
      </c>
      <c r="C616" s="232">
        <v>0</v>
      </c>
      <c r="D616" s="231">
        <v>0</v>
      </c>
      <c r="E616" s="231">
        <v>0</v>
      </c>
      <c r="F616" s="62">
        <v>0</v>
      </c>
      <c r="G616" s="668">
        <f>'Office Minor'!G281</f>
        <v>51423262</v>
      </c>
      <c r="H616" s="235">
        <v>0</v>
      </c>
    </row>
    <row r="617" spans="1:8" s="486" customFormat="1" ht="17.100000000000001" customHeight="1">
      <c r="A617" s="172">
        <v>20</v>
      </c>
      <c r="B617" s="487" t="s">
        <v>104</v>
      </c>
      <c r="C617" s="738">
        <v>0</v>
      </c>
      <c r="D617" s="738">
        <v>0</v>
      </c>
      <c r="E617" s="660">
        <v>0</v>
      </c>
      <c r="F617" s="217">
        <v>0</v>
      </c>
      <c r="G617" s="232">
        <f>'Office Minor'!G295</f>
        <v>337000</v>
      </c>
      <c r="H617" s="738">
        <v>0</v>
      </c>
    </row>
    <row r="618" spans="1:8" s="486" customFormat="1" ht="17.100000000000001" customHeight="1">
      <c r="A618" s="172">
        <v>21</v>
      </c>
      <c r="B618" s="487" t="s">
        <v>116</v>
      </c>
      <c r="C618" s="235">
        <v>0</v>
      </c>
      <c r="D618" s="235">
        <v>0</v>
      </c>
      <c r="E618" s="235">
        <v>0</v>
      </c>
      <c r="F618" s="172">
        <v>0</v>
      </c>
      <c r="G618" s="232">
        <f>'Office Minor'!G305</f>
        <v>5450423</v>
      </c>
      <c r="H618" s="235">
        <v>0</v>
      </c>
    </row>
    <row r="619" spans="1:8" s="486" customFormat="1" ht="17.100000000000001" customHeight="1">
      <c r="A619" s="172">
        <v>22</v>
      </c>
      <c r="B619" s="487" t="s">
        <v>152</v>
      </c>
      <c r="C619" s="323">
        <v>0</v>
      </c>
      <c r="D619" s="668">
        <v>0</v>
      </c>
      <c r="E619" s="668">
        <v>0</v>
      </c>
      <c r="F619" s="249">
        <v>0</v>
      </c>
      <c r="G619" s="232">
        <f>'Office Minor'!G325</f>
        <v>38515900</v>
      </c>
      <c r="H619" s="515">
        <v>0</v>
      </c>
    </row>
    <row r="620" spans="1:8" s="486" customFormat="1" ht="17.100000000000001" customHeight="1">
      <c r="A620" s="172">
        <v>23</v>
      </c>
      <c r="B620" s="487" t="s">
        <v>86</v>
      </c>
      <c r="C620" s="235">
        <v>0</v>
      </c>
      <c r="D620" s="235">
        <v>0</v>
      </c>
      <c r="E620" s="231">
        <v>0</v>
      </c>
      <c r="F620" s="62">
        <v>0</v>
      </c>
      <c r="G620" s="235">
        <f>'Office Minor'!G345</f>
        <v>69074000</v>
      </c>
      <c r="H620" s="235">
        <v>0</v>
      </c>
    </row>
    <row r="621" spans="1:8" s="486" customFormat="1" ht="17.100000000000001" customHeight="1">
      <c r="A621" s="172">
        <v>24</v>
      </c>
      <c r="B621" s="487" t="s">
        <v>114</v>
      </c>
      <c r="C621" s="232">
        <v>0</v>
      </c>
      <c r="D621" s="231">
        <v>0</v>
      </c>
      <c r="E621" s="231">
        <v>0</v>
      </c>
      <c r="F621" s="62">
        <v>0</v>
      </c>
      <c r="G621" s="409">
        <f>'Office Minor'!G358</f>
        <v>27603990</v>
      </c>
      <c r="H621" s="235">
        <v>0</v>
      </c>
    </row>
    <row r="622" spans="1:8" s="486" customFormat="1" ht="17.100000000000001" customHeight="1">
      <c r="A622" s="172">
        <v>25</v>
      </c>
      <c r="B622" s="487" t="s">
        <v>127</v>
      </c>
      <c r="C622" s="416">
        <v>0</v>
      </c>
      <c r="D622" s="416">
        <v>0</v>
      </c>
      <c r="E622" s="236">
        <v>0</v>
      </c>
      <c r="F622" s="297">
        <v>0</v>
      </c>
      <c r="G622" s="418">
        <f>'Office Minor'!G373</f>
        <v>49278000</v>
      </c>
      <c r="H622" s="419">
        <v>0</v>
      </c>
    </row>
    <row r="623" spans="1:8" s="486" customFormat="1" ht="17.100000000000001" customHeight="1">
      <c r="A623" s="172">
        <v>26</v>
      </c>
      <c r="B623" s="487" t="s">
        <v>83</v>
      </c>
      <c r="C623" s="231">
        <v>0</v>
      </c>
      <c r="D623" s="231">
        <v>0</v>
      </c>
      <c r="E623" s="231">
        <v>0</v>
      </c>
      <c r="F623" s="144">
        <v>0</v>
      </c>
      <c r="G623" s="516">
        <f>'Office Minor'!G392</f>
        <v>5569000</v>
      </c>
      <c r="H623" s="668">
        <v>0</v>
      </c>
    </row>
    <row r="624" spans="1:8" s="486" customFormat="1" ht="17.100000000000001" customHeight="1">
      <c r="A624" s="172">
        <v>27</v>
      </c>
      <c r="B624" s="487" t="s">
        <v>117</v>
      </c>
      <c r="C624" s="232">
        <v>0</v>
      </c>
      <c r="D624" s="231">
        <v>0</v>
      </c>
      <c r="E624" s="231">
        <v>0</v>
      </c>
      <c r="F624" s="62">
        <v>0</v>
      </c>
      <c r="G624" s="232">
        <f>'Office Minor'!G406</f>
        <v>49672000</v>
      </c>
      <c r="H624" s="232">
        <v>0</v>
      </c>
    </row>
    <row r="625" spans="1:8" s="486" customFormat="1" ht="17.100000000000001" customHeight="1">
      <c r="A625" s="172">
        <v>28</v>
      </c>
      <c r="B625" s="487" t="s">
        <v>134</v>
      </c>
      <c r="C625" s="235">
        <v>0</v>
      </c>
      <c r="D625" s="235">
        <v>0</v>
      </c>
      <c r="E625" s="231">
        <v>0</v>
      </c>
      <c r="F625" s="62">
        <v>0</v>
      </c>
      <c r="G625" s="235">
        <f>'Office Minor'!G424</f>
        <v>16655000</v>
      </c>
      <c r="H625" s="235">
        <v>0</v>
      </c>
    </row>
    <row r="626" spans="1:8" s="486" customFormat="1" ht="17.100000000000001" customHeight="1">
      <c r="A626" s="172">
        <v>29</v>
      </c>
      <c r="B626" s="487" t="s">
        <v>118</v>
      </c>
      <c r="C626" s="232">
        <v>0</v>
      </c>
      <c r="D626" s="231">
        <v>0</v>
      </c>
      <c r="E626" s="231">
        <v>0</v>
      </c>
      <c r="F626" s="62">
        <v>0</v>
      </c>
      <c r="G626" s="424">
        <f>'Office Minor'!G438</f>
        <v>98583000</v>
      </c>
      <c r="H626" s="232">
        <v>0</v>
      </c>
    </row>
    <row r="627" spans="1:8" s="486" customFormat="1" ht="17.100000000000001" customHeight="1">
      <c r="A627" s="172">
        <v>30</v>
      </c>
      <c r="B627" s="487" t="s">
        <v>87</v>
      </c>
      <c r="C627" s="320">
        <v>0</v>
      </c>
      <c r="D627" s="320">
        <v>0</v>
      </c>
      <c r="E627" s="660">
        <v>0</v>
      </c>
      <c r="F627" s="320">
        <v>0</v>
      </c>
      <c r="G627" s="320">
        <f>'Office Minor'!G459</f>
        <v>459000</v>
      </c>
      <c r="H627" s="320">
        <v>0</v>
      </c>
    </row>
    <row r="628" spans="1:8" s="486" customFormat="1" ht="17.100000000000001" customHeight="1">
      <c r="A628" s="172">
        <v>31</v>
      </c>
      <c r="B628" s="487" t="s">
        <v>123</v>
      </c>
      <c r="C628" s="241">
        <v>0</v>
      </c>
      <c r="D628" s="241">
        <v>0</v>
      </c>
      <c r="E628" s="235">
        <v>0</v>
      </c>
      <c r="F628" s="241">
        <v>0</v>
      </c>
      <c r="G628" s="241">
        <f>'Office Minor'!G469</f>
        <v>3700000</v>
      </c>
      <c r="H628" s="241">
        <v>0</v>
      </c>
    </row>
    <row r="629" spans="1:8" s="486" customFormat="1" ht="17.100000000000001" customHeight="1">
      <c r="A629" s="172">
        <v>32</v>
      </c>
      <c r="B629" s="487" t="s">
        <v>106</v>
      </c>
      <c r="C629" s="241">
        <v>0</v>
      </c>
      <c r="D629" s="235">
        <v>0</v>
      </c>
      <c r="E629" s="235">
        <v>0</v>
      </c>
      <c r="F629" s="172">
        <v>0</v>
      </c>
      <c r="G629" s="515">
        <f>'Office Minor'!G484</f>
        <v>6644000</v>
      </c>
      <c r="H629" s="515">
        <v>0</v>
      </c>
    </row>
    <row r="630" spans="1:8" s="486" customFormat="1" ht="17.100000000000001" customHeight="1">
      <c r="A630" s="172">
        <v>33</v>
      </c>
      <c r="B630" s="487" t="s">
        <v>88</v>
      </c>
      <c r="C630" s="241">
        <v>0</v>
      </c>
      <c r="D630" s="241">
        <v>0</v>
      </c>
      <c r="E630" s="241">
        <v>0</v>
      </c>
      <c r="F630" s="241">
        <v>0</v>
      </c>
      <c r="G630" s="336">
        <f>'Office Minor'!G502</f>
        <v>1315000</v>
      </c>
      <c r="H630" s="228">
        <v>0</v>
      </c>
    </row>
    <row r="631" spans="1:8" s="486" customFormat="1" ht="17.100000000000001" customHeight="1">
      <c r="A631" s="172">
        <v>34</v>
      </c>
      <c r="B631" s="487" t="s">
        <v>107</v>
      </c>
      <c r="C631" s="232">
        <v>0</v>
      </c>
      <c r="D631" s="232">
        <v>0</v>
      </c>
      <c r="E631" s="231">
        <v>0</v>
      </c>
      <c r="F631" s="62">
        <v>0</v>
      </c>
      <c r="G631" s="232">
        <f>'Office Minor'!G519</f>
        <v>3033918</v>
      </c>
      <c r="H631" s="232">
        <v>0</v>
      </c>
    </row>
    <row r="632" spans="1:8" s="486" customFormat="1" ht="17.100000000000001" customHeight="1">
      <c r="A632" s="172">
        <v>35</v>
      </c>
      <c r="B632" s="229" t="s">
        <v>110</v>
      </c>
      <c r="C632" s="232">
        <v>0</v>
      </c>
      <c r="D632" s="231">
        <v>0</v>
      </c>
      <c r="E632" s="231">
        <v>0</v>
      </c>
      <c r="F632" s="62">
        <v>0</v>
      </c>
      <c r="G632" s="235">
        <f>'Office Minor'!G538</f>
        <v>9784000</v>
      </c>
      <c r="H632" s="235">
        <v>0</v>
      </c>
    </row>
    <row r="633" spans="1:8" s="486" customFormat="1" ht="17.100000000000001" customHeight="1">
      <c r="A633" s="172">
        <v>36</v>
      </c>
      <c r="B633" s="487" t="s">
        <v>97</v>
      </c>
      <c r="C633" s="235">
        <v>0</v>
      </c>
      <c r="D633" s="235">
        <v>0</v>
      </c>
      <c r="E633" s="231">
        <v>0</v>
      </c>
      <c r="F633" s="62">
        <v>0</v>
      </c>
      <c r="G633" s="235">
        <f>'Office Minor'!G549</f>
        <v>0</v>
      </c>
      <c r="H633" s="235">
        <v>0</v>
      </c>
    </row>
    <row r="634" spans="1:8" s="486" customFormat="1" ht="17.100000000000001" customHeight="1">
      <c r="A634" s="172">
        <v>37</v>
      </c>
      <c r="B634" s="487" t="s">
        <v>89</v>
      </c>
      <c r="C634" s="232">
        <v>0</v>
      </c>
      <c r="D634" s="231">
        <v>0</v>
      </c>
      <c r="E634" s="231">
        <v>0</v>
      </c>
      <c r="F634" s="62">
        <v>0</v>
      </c>
      <c r="G634" s="235">
        <f>'Office Minor'!G566</f>
        <v>2048000</v>
      </c>
      <c r="H634" s="235">
        <v>0</v>
      </c>
    </row>
    <row r="635" spans="1:8" s="486" customFormat="1" ht="17.100000000000001" customHeight="1">
      <c r="A635" s="172">
        <v>38</v>
      </c>
      <c r="B635" s="487" t="s">
        <v>119</v>
      </c>
      <c r="C635" s="430">
        <v>0</v>
      </c>
      <c r="D635" s="660">
        <v>0</v>
      </c>
      <c r="E635" s="238">
        <v>0</v>
      </c>
      <c r="F635" s="293">
        <v>0</v>
      </c>
      <c r="G635" s="292">
        <f>'Office Minor'!G577</f>
        <v>4994000</v>
      </c>
      <c r="H635" s="430">
        <v>0</v>
      </c>
    </row>
    <row r="636" spans="1:8" s="486" customFormat="1" ht="17.100000000000001" customHeight="1">
      <c r="A636" s="172">
        <v>39</v>
      </c>
      <c r="B636" s="487" t="s">
        <v>126</v>
      </c>
      <c r="C636" s="320">
        <v>0</v>
      </c>
      <c r="D636" s="660">
        <v>0</v>
      </c>
      <c r="E636" s="660">
        <v>0</v>
      </c>
      <c r="F636" s="217">
        <v>0</v>
      </c>
      <c r="G636" s="235">
        <f>'Office Minor'!G588</f>
        <v>2624100</v>
      </c>
      <c r="H636" s="235">
        <v>0</v>
      </c>
    </row>
    <row r="637" spans="1:8" s="486" customFormat="1" ht="17.100000000000001" customHeight="1">
      <c r="A637" s="172">
        <v>40</v>
      </c>
      <c r="B637" s="487" t="s">
        <v>382</v>
      </c>
      <c r="C637" s="241">
        <v>0</v>
      </c>
      <c r="D637" s="235">
        <v>0</v>
      </c>
      <c r="E637" s="235">
        <v>0</v>
      </c>
      <c r="F637" s="172">
        <v>0</v>
      </c>
      <c r="G637" s="513">
        <f>'Office Minor'!G602</f>
        <v>0</v>
      </c>
      <c r="H637" s="235"/>
    </row>
    <row r="638" spans="1:8" s="486" customFormat="1" ht="17.100000000000001" customHeight="1">
      <c r="A638" s="172">
        <v>41</v>
      </c>
      <c r="B638" s="517" t="s">
        <v>98</v>
      </c>
      <c r="C638" s="518">
        <v>0</v>
      </c>
      <c r="D638" s="518">
        <v>0</v>
      </c>
      <c r="E638" s="240">
        <v>0</v>
      </c>
      <c r="F638" s="249">
        <v>0</v>
      </c>
      <c r="G638" s="232">
        <f>'Office Minor'!G617</f>
        <v>6015000</v>
      </c>
      <c r="H638" s="235">
        <v>0</v>
      </c>
    </row>
    <row r="639" spans="1:8" s="486" customFormat="1" ht="17.100000000000001" customHeight="1">
      <c r="A639" s="172">
        <v>42</v>
      </c>
      <c r="B639" s="519" t="s">
        <v>372</v>
      </c>
      <c r="C639" s="235">
        <v>0</v>
      </c>
      <c r="D639" s="235">
        <v>0</v>
      </c>
      <c r="E639" s="235">
        <v>0</v>
      </c>
      <c r="F639" s="520">
        <v>0</v>
      </c>
      <c r="G639" s="521">
        <f>'Office Minor'!G646</f>
        <v>1590000</v>
      </c>
      <c r="H639" s="235">
        <v>0</v>
      </c>
    </row>
    <row r="640" spans="1:8" s="486" customFormat="1" ht="17.100000000000001" customHeight="1">
      <c r="A640" s="172">
        <v>43</v>
      </c>
      <c r="B640" s="522" t="s">
        <v>99</v>
      </c>
      <c r="C640" s="323">
        <v>0</v>
      </c>
      <c r="D640" s="668">
        <v>0</v>
      </c>
      <c r="E640" s="668">
        <v>0</v>
      </c>
      <c r="F640" s="62">
        <v>0</v>
      </c>
      <c r="G640" s="523">
        <f>'Office Minor'!G668</f>
        <v>4446000</v>
      </c>
      <c r="H640" s="235">
        <v>0</v>
      </c>
    </row>
    <row r="641" spans="1:8" s="486" customFormat="1" ht="17.100000000000001" customHeight="1">
      <c r="A641" s="172">
        <v>44</v>
      </c>
      <c r="B641" s="487" t="s">
        <v>90</v>
      </c>
      <c r="C641" s="235">
        <v>0</v>
      </c>
      <c r="D641" s="235">
        <v>0</v>
      </c>
      <c r="E641" s="231">
        <v>0</v>
      </c>
      <c r="F641" s="62">
        <v>0</v>
      </c>
      <c r="G641" s="452">
        <f>'Office Minor'!G684</f>
        <v>31994000</v>
      </c>
      <c r="H641" s="136">
        <v>0</v>
      </c>
    </row>
    <row r="642" spans="1:8" s="486" customFormat="1" ht="17.100000000000001" customHeight="1">
      <c r="A642" s="172">
        <v>45</v>
      </c>
      <c r="B642" s="487" t="s">
        <v>137</v>
      </c>
      <c r="C642" s="231">
        <v>0</v>
      </c>
      <c r="D642" s="524">
        <v>0</v>
      </c>
      <c r="E642" s="241">
        <v>0</v>
      </c>
      <c r="F642" s="241">
        <v>0</v>
      </c>
      <c r="G642" s="319">
        <f>'Office Minor'!G701</f>
        <v>1559521</v>
      </c>
      <c r="H642" s="144">
        <v>0</v>
      </c>
    </row>
    <row r="643" spans="1:8" s="486" customFormat="1" ht="17.100000000000001" customHeight="1">
      <c r="A643" s="172">
        <v>46</v>
      </c>
      <c r="B643" s="487" t="s">
        <v>208</v>
      </c>
      <c r="C643" s="738">
        <v>0</v>
      </c>
      <c r="D643" s="738">
        <v>0</v>
      </c>
      <c r="E643" s="660">
        <v>0</v>
      </c>
      <c r="F643" s="217">
        <v>0</v>
      </c>
      <c r="G643" s="398">
        <f>'Office Minor'!G710</f>
        <v>7653000</v>
      </c>
      <c r="H643" s="146">
        <v>0</v>
      </c>
    </row>
    <row r="644" spans="1:8" s="486" customFormat="1" ht="17.100000000000001" customHeight="1">
      <c r="A644" s="172">
        <v>47</v>
      </c>
      <c r="B644" s="487" t="s">
        <v>398</v>
      </c>
      <c r="C644" s="235">
        <v>0</v>
      </c>
      <c r="D644" s="235">
        <v>0</v>
      </c>
      <c r="E644" s="235">
        <v>0</v>
      </c>
      <c r="F644" s="172">
        <v>0</v>
      </c>
      <c r="G644" s="258">
        <f>'Office Minor'!G630</f>
        <v>0</v>
      </c>
      <c r="H644" s="136">
        <v>0</v>
      </c>
    </row>
    <row r="645" spans="1:8" s="486" customFormat="1" ht="17.100000000000001" customHeight="1">
      <c r="A645" s="172">
        <v>48</v>
      </c>
      <c r="B645" s="487" t="s">
        <v>115</v>
      </c>
      <c r="C645" s="424">
        <v>0</v>
      </c>
      <c r="D645" s="424">
        <v>0</v>
      </c>
      <c r="E645" s="240">
        <v>0</v>
      </c>
      <c r="F645" s="240">
        <v>0</v>
      </c>
      <c r="G645" s="343">
        <f>'Office Minor'!G725</f>
        <v>11944000</v>
      </c>
      <c r="H645" s="424">
        <v>0</v>
      </c>
    </row>
    <row r="646" spans="1:8" s="486" customFormat="1" ht="17.100000000000001" customHeight="1">
      <c r="A646" s="172">
        <v>49</v>
      </c>
      <c r="B646" s="487" t="s">
        <v>82</v>
      </c>
      <c r="C646" s="235">
        <v>0</v>
      </c>
      <c r="D646" s="235">
        <v>0</v>
      </c>
      <c r="E646" s="231">
        <v>0</v>
      </c>
      <c r="F646" s="62">
        <v>0</v>
      </c>
      <c r="G646" s="136">
        <f>'Office Minor'!G750</f>
        <v>55646000</v>
      </c>
      <c r="H646" s="235">
        <v>0</v>
      </c>
    </row>
    <row r="647" spans="1:8" s="486" customFormat="1" ht="17.100000000000001" customHeight="1">
      <c r="A647" s="732"/>
      <c r="B647" s="733" t="s">
        <v>49</v>
      </c>
      <c r="C647" s="266"/>
      <c r="D647" s="460"/>
      <c r="E647" s="266"/>
      <c r="F647" s="266"/>
      <c r="G647" s="266">
        <f>SUM(G598:G646)</f>
        <v>927117546</v>
      </c>
      <c r="H647" s="266"/>
    </row>
    <row r="648" spans="1:8" s="486" customFormat="1" ht="17.100000000000001" customHeight="1">
      <c r="A648" s="508"/>
      <c r="B648" s="508"/>
      <c r="C648" s="508"/>
      <c r="D648" s="508"/>
      <c r="E648" s="508"/>
      <c r="F648" s="508"/>
      <c r="G648" s="508"/>
      <c r="H648" s="508"/>
    </row>
    <row r="649" spans="1:8" s="486" customFormat="1" ht="17.100000000000001" customHeight="1">
      <c r="A649" s="866" t="s">
        <v>48</v>
      </c>
      <c r="B649" s="866"/>
      <c r="C649" s="866"/>
      <c r="D649" s="866"/>
      <c r="E649" s="866"/>
      <c r="F649" s="866"/>
      <c r="G649" s="866"/>
      <c r="H649" s="866"/>
    </row>
    <row r="650" spans="1:8" s="486" customFormat="1" ht="17.100000000000001" customHeight="1">
      <c r="A650" s="839" t="s">
        <v>2</v>
      </c>
      <c r="B650" s="841" t="s">
        <v>76</v>
      </c>
      <c r="C650" s="731" t="s">
        <v>4</v>
      </c>
      <c r="D650" s="731" t="s">
        <v>5</v>
      </c>
      <c r="E650" s="731" t="s">
        <v>6</v>
      </c>
      <c r="F650" s="731" t="s">
        <v>7</v>
      </c>
      <c r="G650" s="731" t="s">
        <v>8</v>
      </c>
      <c r="H650" s="731" t="s">
        <v>9</v>
      </c>
    </row>
    <row r="651" spans="1:8" s="486" customFormat="1" ht="17.100000000000001" customHeight="1">
      <c r="A651" s="840"/>
      <c r="B651" s="842"/>
      <c r="C651" s="1" t="s">
        <v>10</v>
      </c>
      <c r="D651" s="1" t="s">
        <v>51</v>
      </c>
      <c r="E651" s="1" t="s">
        <v>78</v>
      </c>
      <c r="F651" s="52" t="s">
        <v>79</v>
      </c>
      <c r="G651" s="52" t="s">
        <v>79</v>
      </c>
      <c r="H651" s="1" t="s">
        <v>12</v>
      </c>
    </row>
    <row r="652" spans="1:8" s="486" customFormat="1" ht="17.100000000000001" customHeight="1">
      <c r="A652" s="525">
        <v>1</v>
      </c>
      <c r="B652" s="526" t="s">
        <v>136</v>
      </c>
      <c r="C652" s="62">
        <v>0</v>
      </c>
      <c r="D652" s="231">
        <v>0</v>
      </c>
      <c r="E652" s="231">
        <v>0</v>
      </c>
      <c r="F652" s="232">
        <v>0</v>
      </c>
      <c r="G652" s="259">
        <f>'Office Minor'!G15</f>
        <v>18089000</v>
      </c>
      <c r="H652" s="232">
        <v>0</v>
      </c>
    </row>
    <row r="653" spans="1:8" s="486" customFormat="1" ht="17.100000000000001" customHeight="1">
      <c r="A653" s="525">
        <v>2</v>
      </c>
      <c r="B653" s="526" t="s">
        <v>91</v>
      </c>
      <c r="C653" s="62">
        <v>0</v>
      </c>
      <c r="D653" s="231">
        <v>0</v>
      </c>
      <c r="E653" s="232">
        <v>0</v>
      </c>
      <c r="F653" s="232">
        <v>0</v>
      </c>
      <c r="G653" s="232">
        <f>'Office Minor'!G32</f>
        <v>19434834</v>
      </c>
      <c r="H653" s="144">
        <v>0</v>
      </c>
    </row>
    <row r="654" spans="1:8" s="486" customFormat="1" ht="17.100000000000001" customHeight="1">
      <c r="A654" s="525">
        <v>3</v>
      </c>
      <c r="B654" s="526" t="s">
        <v>85</v>
      </c>
      <c r="C654" s="172">
        <v>0</v>
      </c>
      <c r="D654" s="241">
        <v>0</v>
      </c>
      <c r="E654" s="241">
        <v>0</v>
      </c>
      <c r="F654" s="241">
        <v>0</v>
      </c>
      <c r="G654" s="241">
        <f>'Office Minor'!G49</f>
        <v>53861750</v>
      </c>
      <c r="H654" s="172">
        <v>0</v>
      </c>
    </row>
    <row r="655" spans="1:8" s="486" customFormat="1" ht="17.100000000000001" customHeight="1">
      <c r="A655" s="525">
        <v>4</v>
      </c>
      <c r="B655" s="526" t="s">
        <v>190</v>
      </c>
      <c r="C655" s="172"/>
      <c r="D655" s="241"/>
      <c r="E655" s="241"/>
      <c r="F655" s="241"/>
      <c r="G655" s="241">
        <f>'Office Minor'!G123</f>
        <v>20116000</v>
      </c>
      <c r="H655" s="172"/>
    </row>
    <row r="656" spans="1:8" s="486" customFormat="1" ht="17.100000000000001" customHeight="1">
      <c r="A656" s="525">
        <v>5</v>
      </c>
      <c r="B656" s="526" t="s">
        <v>143</v>
      </c>
      <c r="C656" s="172">
        <v>0</v>
      </c>
      <c r="D656" s="241">
        <v>0</v>
      </c>
      <c r="E656" s="235">
        <v>0</v>
      </c>
      <c r="F656" s="241">
        <v>0</v>
      </c>
      <c r="G656" s="293">
        <f>'Office Minor'!G63</f>
        <v>13917520</v>
      </c>
      <c r="H656" s="241">
        <v>0</v>
      </c>
    </row>
    <row r="657" spans="1:8" s="486" customFormat="1" ht="17.100000000000001" customHeight="1">
      <c r="A657" s="525">
        <v>6</v>
      </c>
      <c r="B657" s="526" t="s">
        <v>148</v>
      </c>
      <c r="C657" s="172">
        <v>0</v>
      </c>
      <c r="D657" s="235">
        <v>0</v>
      </c>
      <c r="E657" s="235">
        <v>0</v>
      </c>
      <c r="F657" s="241">
        <v>0</v>
      </c>
      <c r="G657" s="241">
        <f>'Office Minor'!G77</f>
        <v>17639000</v>
      </c>
      <c r="H657" s="241">
        <v>0</v>
      </c>
    </row>
    <row r="658" spans="1:8" s="486" customFormat="1" ht="17.100000000000001" customHeight="1">
      <c r="A658" s="525">
        <v>7</v>
      </c>
      <c r="B658" s="526" t="s">
        <v>138</v>
      </c>
      <c r="C658" s="136">
        <v>0</v>
      </c>
      <c r="D658" s="235">
        <v>0</v>
      </c>
      <c r="E658" s="235">
        <v>0</v>
      </c>
      <c r="F658" s="235">
        <v>0</v>
      </c>
      <c r="G658" s="218">
        <f>'Office Minor'!G90</f>
        <v>6099000</v>
      </c>
      <c r="H658" s="136">
        <v>0</v>
      </c>
    </row>
    <row r="659" spans="1:8" s="486" customFormat="1" ht="17.100000000000001" customHeight="1">
      <c r="A659" s="525">
        <v>8</v>
      </c>
      <c r="B659" s="526" t="s">
        <v>149</v>
      </c>
      <c r="C659" s="172">
        <v>0</v>
      </c>
      <c r="D659" s="235">
        <v>0</v>
      </c>
      <c r="E659" s="235">
        <v>0</v>
      </c>
      <c r="F659" s="241">
        <v>0</v>
      </c>
      <c r="G659" s="241">
        <f>'Office Minor'!G106</f>
        <v>4944000</v>
      </c>
      <c r="H659" s="241">
        <v>0</v>
      </c>
    </row>
    <row r="660" spans="1:8" s="486" customFormat="1" ht="17.100000000000001" customHeight="1">
      <c r="A660" s="525">
        <v>9</v>
      </c>
      <c r="B660" s="526" t="s">
        <v>139</v>
      </c>
      <c r="C660" s="172">
        <v>0</v>
      </c>
      <c r="D660" s="241">
        <v>0</v>
      </c>
      <c r="E660" s="235">
        <v>0</v>
      </c>
      <c r="F660" s="241">
        <v>0</v>
      </c>
      <c r="G660" s="241">
        <f>'Office Minor'!G137</f>
        <v>7726000</v>
      </c>
      <c r="H660" s="241">
        <v>0</v>
      </c>
    </row>
    <row r="661" spans="1:8" s="486" customFormat="1" ht="17.100000000000001" customHeight="1">
      <c r="A661" s="525">
        <v>10</v>
      </c>
      <c r="B661" s="526" t="s">
        <v>112</v>
      </c>
      <c r="C661" s="172">
        <v>0</v>
      </c>
      <c r="D661" s="235">
        <v>0</v>
      </c>
      <c r="E661" s="235">
        <v>0</v>
      </c>
      <c r="F661" s="527">
        <v>0</v>
      </c>
      <c r="G661" s="241">
        <f>'Office Minor'!G147</f>
        <v>7806000</v>
      </c>
      <c r="H661" s="241">
        <v>0</v>
      </c>
    </row>
    <row r="662" spans="1:8" s="486" customFormat="1" ht="17.100000000000001" customHeight="1">
      <c r="A662" s="525">
        <v>11</v>
      </c>
      <c r="B662" s="526" t="s">
        <v>80</v>
      </c>
      <c r="C662" s="172">
        <v>0</v>
      </c>
      <c r="D662" s="241">
        <v>0</v>
      </c>
      <c r="E662" s="241">
        <v>0</v>
      </c>
      <c r="F662" s="241">
        <v>0</v>
      </c>
      <c r="G662" s="241">
        <f>'Office Minor'!G170</f>
        <v>22962142</v>
      </c>
      <c r="H662" s="136">
        <v>0</v>
      </c>
    </row>
    <row r="663" spans="1:8" s="486" customFormat="1" ht="17.100000000000001" customHeight="1">
      <c r="A663" s="525">
        <v>12</v>
      </c>
      <c r="B663" s="526" t="s">
        <v>95</v>
      </c>
      <c r="C663" s="172">
        <v>0</v>
      </c>
      <c r="D663" s="235">
        <v>0</v>
      </c>
      <c r="E663" s="235">
        <v>0</v>
      </c>
      <c r="F663" s="241">
        <v>0</v>
      </c>
      <c r="G663" s="241">
        <f>'Office Minor'!G185</f>
        <v>37522262</v>
      </c>
      <c r="H663" s="241">
        <v>0</v>
      </c>
    </row>
    <row r="664" spans="1:8" s="486" customFormat="1" ht="17.100000000000001" customHeight="1">
      <c r="A664" s="525">
        <v>13</v>
      </c>
      <c r="B664" s="526" t="s">
        <v>150</v>
      </c>
      <c r="C664" s="62">
        <v>0</v>
      </c>
      <c r="D664" s="231">
        <v>0</v>
      </c>
      <c r="E664" s="231">
        <v>0</v>
      </c>
      <c r="F664" s="232">
        <v>0</v>
      </c>
      <c r="G664" s="232">
        <f>'Office Minor'!G193</f>
        <v>9682000</v>
      </c>
      <c r="H664" s="232">
        <v>0</v>
      </c>
    </row>
    <row r="665" spans="1:8" s="486" customFormat="1" ht="17.100000000000001" customHeight="1">
      <c r="A665" s="525">
        <v>14</v>
      </c>
      <c r="B665" s="526" t="s">
        <v>102</v>
      </c>
      <c r="C665" s="62">
        <v>0</v>
      </c>
      <c r="D665" s="231">
        <v>0</v>
      </c>
      <c r="E665" s="231">
        <v>0</v>
      </c>
      <c r="F665" s="232">
        <v>0</v>
      </c>
      <c r="G665" s="259">
        <f>'Office Minor'!G209</f>
        <v>11220054</v>
      </c>
      <c r="H665" s="232">
        <v>0</v>
      </c>
    </row>
    <row r="666" spans="1:8" s="486" customFormat="1" ht="17.100000000000001" customHeight="1">
      <c r="A666" s="525">
        <v>15</v>
      </c>
      <c r="B666" s="526" t="s">
        <v>103</v>
      </c>
      <c r="C666" s="144">
        <v>0</v>
      </c>
      <c r="D666" s="231">
        <v>0</v>
      </c>
      <c r="E666" s="231">
        <v>0</v>
      </c>
      <c r="F666" s="231">
        <v>0</v>
      </c>
      <c r="G666" s="221">
        <f>'Office Minor'!G243</f>
        <v>1869184</v>
      </c>
      <c r="H666" s="231">
        <v>0</v>
      </c>
    </row>
    <row r="667" spans="1:8" s="486" customFormat="1" ht="17.100000000000001" customHeight="1">
      <c r="A667" s="525">
        <v>16</v>
      </c>
      <c r="B667" s="526" t="s">
        <v>373</v>
      </c>
      <c r="C667" s="144">
        <v>0</v>
      </c>
      <c r="D667" s="231">
        <v>0</v>
      </c>
      <c r="E667" s="231">
        <v>0</v>
      </c>
      <c r="F667" s="231">
        <v>0</v>
      </c>
      <c r="G667" s="308">
        <f>'Office Minor'!G220</f>
        <v>9177948</v>
      </c>
      <c r="H667" s="231">
        <v>0</v>
      </c>
    </row>
    <row r="668" spans="1:8" s="486" customFormat="1" ht="17.100000000000001" customHeight="1">
      <c r="A668" s="525">
        <v>17</v>
      </c>
      <c r="B668" s="526" t="s">
        <v>109</v>
      </c>
      <c r="C668" s="62">
        <v>0</v>
      </c>
      <c r="D668" s="232">
        <v>0</v>
      </c>
      <c r="E668" s="231">
        <v>0</v>
      </c>
      <c r="F668" s="232">
        <v>0</v>
      </c>
      <c r="G668" s="232">
        <f>'Office Minor'!G258</f>
        <v>22872998</v>
      </c>
      <c r="H668" s="232">
        <v>0</v>
      </c>
    </row>
    <row r="669" spans="1:8" s="486" customFormat="1" ht="17.100000000000001" customHeight="1">
      <c r="A669" s="525">
        <v>18</v>
      </c>
      <c r="B669" s="526" t="s">
        <v>132</v>
      </c>
      <c r="C669" s="144">
        <v>0</v>
      </c>
      <c r="D669" s="231">
        <v>0</v>
      </c>
      <c r="E669" s="231">
        <v>0</v>
      </c>
      <c r="F669" s="231">
        <v>0</v>
      </c>
      <c r="G669" s="221">
        <f>'Office Minor'!G269</f>
        <v>4497333</v>
      </c>
      <c r="H669" s="231">
        <v>0</v>
      </c>
    </row>
    <row r="670" spans="1:8" s="486" customFormat="1" ht="17.100000000000001" customHeight="1">
      <c r="A670" s="525">
        <v>19</v>
      </c>
      <c r="B670" s="526" t="s">
        <v>151</v>
      </c>
      <c r="C670" s="144">
        <v>0</v>
      </c>
      <c r="D670" s="231">
        <v>0</v>
      </c>
      <c r="E670" s="231">
        <v>0</v>
      </c>
      <c r="F670" s="231">
        <v>0</v>
      </c>
      <c r="G670" s="231">
        <f>'Office Minor'!G282</f>
        <v>3352144</v>
      </c>
      <c r="H670" s="231">
        <v>0</v>
      </c>
    </row>
    <row r="671" spans="1:8" s="486" customFormat="1" ht="17.100000000000001" customHeight="1">
      <c r="A671" s="525">
        <v>20</v>
      </c>
      <c r="B671" s="526" t="s">
        <v>104</v>
      </c>
      <c r="C671" s="62">
        <v>0</v>
      </c>
      <c r="D671" s="231">
        <v>0</v>
      </c>
      <c r="E671" s="235">
        <v>0</v>
      </c>
      <c r="F671" s="241">
        <v>0</v>
      </c>
      <c r="G671" s="232">
        <f>'Office Minor'!G296</f>
        <v>23544000</v>
      </c>
      <c r="H671" s="232">
        <v>0</v>
      </c>
    </row>
    <row r="672" spans="1:8" s="486" customFormat="1" ht="17.100000000000001" customHeight="1">
      <c r="A672" s="525">
        <v>21</v>
      </c>
      <c r="B672" s="526" t="s">
        <v>116</v>
      </c>
      <c r="C672" s="62">
        <v>0</v>
      </c>
      <c r="D672" s="231">
        <v>0</v>
      </c>
      <c r="E672" s="231">
        <v>0</v>
      </c>
      <c r="F672" s="232">
        <v>0</v>
      </c>
      <c r="G672" s="232">
        <f>'Office Minor'!G306</f>
        <v>1877351</v>
      </c>
      <c r="H672" s="232">
        <v>0</v>
      </c>
    </row>
    <row r="673" spans="1:8" s="486" customFormat="1" ht="17.100000000000001" customHeight="1">
      <c r="A673" s="525">
        <v>22</v>
      </c>
      <c r="B673" s="526" t="s">
        <v>152</v>
      </c>
      <c r="C673" s="62">
        <v>0</v>
      </c>
      <c r="D673" s="231">
        <v>0</v>
      </c>
      <c r="E673" s="231">
        <v>0</v>
      </c>
      <c r="F673" s="232">
        <v>0</v>
      </c>
      <c r="G673" s="232">
        <f>'Office Minor'!G326</f>
        <v>24833506</v>
      </c>
      <c r="H673" s="232">
        <v>0</v>
      </c>
    </row>
    <row r="674" spans="1:8" s="486" customFormat="1" ht="17.100000000000001" customHeight="1">
      <c r="A674" s="525">
        <v>23</v>
      </c>
      <c r="B674" s="526" t="s">
        <v>86</v>
      </c>
      <c r="C674" s="62">
        <v>0</v>
      </c>
      <c r="D674" s="232">
        <v>0</v>
      </c>
      <c r="E674" s="231">
        <v>0</v>
      </c>
      <c r="F674" s="232">
        <v>0</v>
      </c>
      <c r="G674" s="232">
        <f>'Office Minor'!G346</f>
        <v>18412000</v>
      </c>
      <c r="H674" s="232">
        <v>0</v>
      </c>
    </row>
    <row r="675" spans="1:8" s="486" customFormat="1" ht="17.100000000000001" customHeight="1">
      <c r="A675" s="525">
        <v>24</v>
      </c>
      <c r="B675" s="526" t="s">
        <v>96</v>
      </c>
      <c r="C675" s="62">
        <v>0</v>
      </c>
      <c r="D675" s="231">
        <v>0</v>
      </c>
      <c r="E675" s="242">
        <v>0</v>
      </c>
      <c r="F675" s="419">
        <v>0</v>
      </c>
      <c r="G675" s="409">
        <f>'Office Minor'!G359</f>
        <v>43751025</v>
      </c>
      <c r="H675" s="232">
        <v>0</v>
      </c>
    </row>
    <row r="676" spans="1:8" s="486" customFormat="1" ht="17.100000000000001" customHeight="1">
      <c r="A676" s="525">
        <v>25</v>
      </c>
      <c r="B676" s="526" t="s">
        <v>127</v>
      </c>
      <c r="C676" s="297">
        <v>0</v>
      </c>
      <c r="D676" s="236">
        <v>0</v>
      </c>
      <c r="E676" s="236">
        <v>0</v>
      </c>
      <c r="F676" s="418">
        <v>0</v>
      </c>
      <c r="G676" s="418">
        <f>'Office Minor'!G374</f>
        <v>7182000</v>
      </c>
      <c r="H676" s="419">
        <v>0</v>
      </c>
    </row>
    <row r="677" spans="1:8" s="486" customFormat="1" ht="17.100000000000001" customHeight="1">
      <c r="A677" s="525">
        <v>26</v>
      </c>
      <c r="B677" s="526" t="s">
        <v>83</v>
      </c>
      <c r="C677" s="144">
        <v>0</v>
      </c>
      <c r="D677" s="231">
        <v>0</v>
      </c>
      <c r="E677" s="231">
        <v>0</v>
      </c>
      <c r="F677" s="231">
        <v>0</v>
      </c>
      <c r="G677" s="528">
        <f>'Office Minor'!G393</f>
        <v>225669000</v>
      </c>
      <c r="H677" s="231">
        <v>0</v>
      </c>
    </row>
    <row r="678" spans="1:8" s="486" customFormat="1" ht="17.100000000000001" customHeight="1">
      <c r="A678" s="525">
        <v>27</v>
      </c>
      <c r="B678" s="526" t="s">
        <v>117</v>
      </c>
      <c r="C678" s="62">
        <v>0</v>
      </c>
      <c r="D678" s="231">
        <v>0</v>
      </c>
      <c r="E678" s="231">
        <v>0</v>
      </c>
      <c r="F678" s="232">
        <v>0</v>
      </c>
      <c r="G678" s="232">
        <f>'Office Minor'!G407</f>
        <v>29918000</v>
      </c>
      <c r="H678" s="428">
        <v>0</v>
      </c>
    </row>
    <row r="679" spans="1:8" s="486" customFormat="1" ht="17.100000000000001" customHeight="1">
      <c r="A679" s="525">
        <v>28</v>
      </c>
      <c r="B679" s="526" t="s">
        <v>134</v>
      </c>
      <c r="C679" s="62">
        <v>0</v>
      </c>
      <c r="D679" s="231">
        <v>0</v>
      </c>
      <c r="E679" s="231">
        <v>0</v>
      </c>
      <c r="F679" s="232">
        <v>0</v>
      </c>
      <c r="G679" s="232">
        <f>'Office Minor'!G425</f>
        <v>6298924</v>
      </c>
      <c r="H679" s="232">
        <v>0</v>
      </c>
    </row>
    <row r="680" spans="1:8" s="486" customFormat="1" ht="17.100000000000001" customHeight="1">
      <c r="A680" s="525">
        <v>29</v>
      </c>
      <c r="B680" s="526" t="s">
        <v>118</v>
      </c>
      <c r="C680" s="62">
        <v>0</v>
      </c>
      <c r="D680" s="231">
        <v>0</v>
      </c>
      <c r="E680" s="231">
        <v>0</v>
      </c>
      <c r="F680" s="232">
        <v>0</v>
      </c>
      <c r="G680" s="320">
        <f>'Office Minor'!G439</f>
        <v>8027000</v>
      </c>
      <c r="H680" s="320">
        <v>0</v>
      </c>
    </row>
    <row r="681" spans="1:8" s="486" customFormat="1" ht="17.100000000000001" customHeight="1">
      <c r="A681" s="525">
        <v>30</v>
      </c>
      <c r="B681" s="526" t="s">
        <v>87</v>
      </c>
      <c r="C681" s="217">
        <v>0</v>
      </c>
      <c r="D681" s="320">
        <v>0</v>
      </c>
      <c r="E681" s="660">
        <v>0</v>
      </c>
      <c r="F681" s="454">
        <v>0</v>
      </c>
      <c r="G681" s="529">
        <f>'Office Minor'!G460</f>
        <v>96338000</v>
      </c>
      <c r="H681" s="530">
        <v>0</v>
      </c>
    </row>
    <row r="682" spans="1:8" s="486" customFormat="1" ht="17.100000000000001" customHeight="1">
      <c r="A682" s="525">
        <v>31</v>
      </c>
      <c r="B682" s="514" t="s">
        <v>381</v>
      </c>
      <c r="C682" s="172">
        <v>0</v>
      </c>
      <c r="D682" s="172">
        <v>0</v>
      </c>
      <c r="E682" s="172">
        <v>0</v>
      </c>
      <c r="F682" s="172">
        <v>0</v>
      </c>
      <c r="G682" s="241">
        <f>'Office Minor'!G470</f>
        <v>2179000</v>
      </c>
      <c r="H682" s="172">
        <v>0</v>
      </c>
    </row>
    <row r="683" spans="1:8" s="486" customFormat="1" ht="17.100000000000001" customHeight="1">
      <c r="A683" s="525">
        <v>32</v>
      </c>
      <c r="B683" s="526" t="s">
        <v>106</v>
      </c>
      <c r="C683" s="249">
        <v>0</v>
      </c>
      <c r="D683" s="668">
        <v>0</v>
      </c>
      <c r="E683" s="668">
        <v>0</v>
      </c>
      <c r="F683" s="323">
        <v>0</v>
      </c>
      <c r="G683" s="323">
        <f>'Office Minor'!G485</f>
        <v>95329000</v>
      </c>
      <c r="H683" s="323">
        <v>0</v>
      </c>
    </row>
    <row r="684" spans="1:8" s="486" customFormat="1" ht="17.100000000000001" customHeight="1">
      <c r="A684" s="525">
        <v>33</v>
      </c>
      <c r="B684" s="526" t="s">
        <v>88</v>
      </c>
      <c r="C684" s="62">
        <v>0</v>
      </c>
      <c r="D684" s="232">
        <v>0</v>
      </c>
      <c r="E684" s="232">
        <v>0</v>
      </c>
      <c r="F684" s="232">
        <v>0</v>
      </c>
      <c r="G684" s="259">
        <f>'Office Minor'!G503</f>
        <v>31677000</v>
      </c>
      <c r="H684" s="259">
        <v>0</v>
      </c>
    </row>
    <row r="685" spans="1:8" s="486" customFormat="1" ht="17.100000000000001" customHeight="1">
      <c r="A685" s="525">
        <v>34</v>
      </c>
      <c r="B685" s="526" t="s">
        <v>107</v>
      </c>
      <c r="C685" s="217">
        <v>0</v>
      </c>
      <c r="D685" s="320">
        <v>0</v>
      </c>
      <c r="E685" s="320">
        <v>0</v>
      </c>
      <c r="F685" s="320">
        <v>0</v>
      </c>
      <c r="G685" s="320">
        <f>'Office Minor'!G520</f>
        <v>21086435</v>
      </c>
      <c r="H685" s="146">
        <v>0</v>
      </c>
    </row>
    <row r="686" spans="1:8" s="486" customFormat="1" ht="17.100000000000001" customHeight="1">
      <c r="A686" s="525">
        <v>35</v>
      </c>
      <c r="B686" s="526" t="s">
        <v>110</v>
      </c>
      <c r="C686" s="217">
        <v>0</v>
      </c>
      <c r="D686" s="320">
        <v>0</v>
      </c>
      <c r="E686" s="660">
        <v>0</v>
      </c>
      <c r="F686" s="320">
        <v>0</v>
      </c>
      <c r="G686" s="320">
        <f>'Office Minor'!G539</f>
        <v>10214000</v>
      </c>
      <c r="H686" s="320">
        <v>0</v>
      </c>
    </row>
    <row r="687" spans="1:8" s="486" customFormat="1" ht="17.100000000000001" customHeight="1">
      <c r="A687" s="525">
        <v>36</v>
      </c>
      <c r="B687" s="526" t="s">
        <v>97</v>
      </c>
      <c r="C687" s="62">
        <v>0</v>
      </c>
      <c r="D687" s="231">
        <v>0</v>
      </c>
      <c r="E687" s="231">
        <v>0</v>
      </c>
      <c r="F687" s="232">
        <v>0</v>
      </c>
      <c r="G687" s="232">
        <f>'Office Minor'!G550</f>
        <v>12285800</v>
      </c>
      <c r="H687" s="232">
        <v>0</v>
      </c>
    </row>
    <row r="688" spans="1:8" s="486" customFormat="1" ht="17.100000000000001" customHeight="1">
      <c r="A688" s="525">
        <v>37</v>
      </c>
      <c r="B688" s="526" t="s">
        <v>89</v>
      </c>
      <c r="C688" s="62">
        <v>0</v>
      </c>
      <c r="D688" s="231">
        <v>0</v>
      </c>
      <c r="E688" s="235">
        <v>0</v>
      </c>
      <c r="F688" s="232">
        <v>0</v>
      </c>
      <c r="G688" s="232">
        <f>'Office Minor'!G567</f>
        <v>12481000</v>
      </c>
      <c r="H688" s="232">
        <v>0</v>
      </c>
    </row>
    <row r="689" spans="1:8" s="486" customFormat="1" ht="17.100000000000001" customHeight="1">
      <c r="A689" s="525">
        <v>38</v>
      </c>
      <c r="B689" s="526" t="s">
        <v>119</v>
      </c>
      <c r="C689" s="62">
        <v>0</v>
      </c>
      <c r="D689" s="231">
        <v>0</v>
      </c>
      <c r="E689" s="231">
        <v>0</v>
      </c>
      <c r="F689" s="232">
        <v>0</v>
      </c>
      <c r="G689" s="531">
        <f>'Office Minor'!G578</f>
        <v>616000</v>
      </c>
      <c r="H689" s="232">
        <v>0</v>
      </c>
    </row>
    <row r="690" spans="1:8" s="486" customFormat="1" ht="17.100000000000001" customHeight="1">
      <c r="A690" s="525">
        <v>39</v>
      </c>
      <c r="B690" s="526" t="s">
        <v>126</v>
      </c>
      <c r="C690" s="62">
        <v>0</v>
      </c>
      <c r="D690" s="231">
        <v>0</v>
      </c>
      <c r="E690" s="231">
        <v>0</v>
      </c>
      <c r="F690" s="232">
        <v>0</v>
      </c>
      <c r="G690" s="232">
        <f>'Office Minor'!G589</f>
        <v>0</v>
      </c>
      <c r="H690" s="232">
        <v>0</v>
      </c>
    </row>
    <row r="691" spans="1:8" s="486" customFormat="1" ht="17.100000000000001" customHeight="1">
      <c r="A691" s="525">
        <v>40</v>
      </c>
      <c r="B691" s="526" t="s">
        <v>382</v>
      </c>
      <c r="C691" s="62">
        <v>0</v>
      </c>
      <c r="D691" s="231">
        <v>0</v>
      </c>
      <c r="E691" s="231">
        <v>0</v>
      </c>
      <c r="F691" s="232">
        <v>0</v>
      </c>
      <c r="G691" s="232">
        <f>'Office Minor'!G603</f>
        <v>0</v>
      </c>
      <c r="H691" s="232">
        <v>0</v>
      </c>
    </row>
    <row r="692" spans="1:8" s="486" customFormat="1" ht="17.100000000000001" customHeight="1">
      <c r="A692" s="525">
        <v>41</v>
      </c>
      <c r="B692" s="501" t="s">
        <v>372</v>
      </c>
      <c r="C692" s="62">
        <v>0</v>
      </c>
      <c r="D692" s="231">
        <v>0</v>
      </c>
      <c r="E692" s="231">
        <v>0</v>
      </c>
      <c r="F692" s="232">
        <v>0</v>
      </c>
      <c r="G692" s="232">
        <f>'Office Minor'!G647</f>
        <v>1115678</v>
      </c>
      <c r="H692" s="232">
        <v>0</v>
      </c>
    </row>
    <row r="693" spans="1:8" s="486" customFormat="1" ht="17.100000000000001" customHeight="1">
      <c r="A693" s="525">
        <v>42</v>
      </c>
      <c r="B693" s="526" t="s">
        <v>98</v>
      </c>
      <c r="C693" s="62">
        <v>0</v>
      </c>
      <c r="D693" s="231">
        <v>0</v>
      </c>
      <c r="E693" s="231">
        <v>0</v>
      </c>
      <c r="F693" s="232">
        <v>0</v>
      </c>
      <c r="G693" s="232">
        <f>'Office Minor'!G618</f>
        <v>4522700</v>
      </c>
      <c r="H693" s="232">
        <v>0</v>
      </c>
    </row>
    <row r="694" spans="1:8" s="486" customFormat="1" ht="17.100000000000001" customHeight="1">
      <c r="A694" s="525">
        <v>43</v>
      </c>
      <c r="B694" s="526" t="s">
        <v>99</v>
      </c>
      <c r="C694" s="217">
        <v>0</v>
      </c>
      <c r="D694" s="660">
        <v>0</v>
      </c>
      <c r="E694" s="660">
        <v>0</v>
      </c>
      <c r="F694" s="320">
        <v>0</v>
      </c>
      <c r="G694" s="532">
        <f>'Office Minor'!G669</f>
        <v>42630000</v>
      </c>
      <c r="H694" s="320">
        <v>0</v>
      </c>
    </row>
    <row r="695" spans="1:8" s="486" customFormat="1" ht="17.100000000000001" customHeight="1">
      <c r="A695" s="525">
        <v>44</v>
      </c>
      <c r="B695" s="526" t="s">
        <v>90</v>
      </c>
      <c r="C695" s="217">
        <v>0</v>
      </c>
      <c r="D695" s="320">
        <v>0</v>
      </c>
      <c r="E695" s="320">
        <v>0</v>
      </c>
      <c r="F695" s="533">
        <v>0</v>
      </c>
      <c r="G695" s="534">
        <f>'Office Minor'!G685</f>
        <v>13636984</v>
      </c>
      <c r="H695" s="217">
        <v>0</v>
      </c>
    </row>
    <row r="696" spans="1:8" s="486" customFormat="1" ht="17.100000000000001" customHeight="1">
      <c r="A696" s="525">
        <v>45</v>
      </c>
      <c r="B696" s="526" t="s">
        <v>94</v>
      </c>
      <c r="C696" s="136">
        <v>0</v>
      </c>
      <c r="D696" s="241">
        <v>0</v>
      </c>
      <c r="E696" s="232">
        <v>0</v>
      </c>
      <c r="F696" s="232">
        <v>0</v>
      </c>
      <c r="G696" s="235">
        <f>'Office Minor'!G702</f>
        <v>4568000</v>
      </c>
      <c r="H696" s="136"/>
    </row>
    <row r="697" spans="1:8" s="486" customFormat="1" ht="17.100000000000001" customHeight="1">
      <c r="A697" s="525">
        <v>46</v>
      </c>
      <c r="B697" s="487" t="s">
        <v>398</v>
      </c>
      <c r="C697" s="136">
        <v>0</v>
      </c>
      <c r="D697" s="241">
        <v>0</v>
      </c>
      <c r="E697" s="232">
        <v>0</v>
      </c>
      <c r="F697" s="232">
        <v>0</v>
      </c>
      <c r="G697" s="235">
        <f>'Office Minor'!G631</f>
        <v>0</v>
      </c>
      <c r="H697" s="136">
        <v>0</v>
      </c>
    </row>
    <row r="698" spans="1:8" s="486" customFormat="1" ht="17.100000000000001" customHeight="1">
      <c r="A698" s="525">
        <v>47</v>
      </c>
      <c r="B698" s="526" t="s">
        <v>153</v>
      </c>
      <c r="C698" s="535">
        <v>0</v>
      </c>
      <c r="D698" s="243">
        <v>0</v>
      </c>
      <c r="E698" s="236">
        <v>0</v>
      </c>
      <c r="F698" s="418">
        <v>0</v>
      </c>
      <c r="G698" s="218">
        <f>'Office Minor'!G711</f>
        <v>2616000</v>
      </c>
      <c r="H698" s="241">
        <v>0</v>
      </c>
    </row>
    <row r="699" spans="1:8" s="486" customFormat="1" ht="17.100000000000001" customHeight="1">
      <c r="A699" s="525">
        <v>48</v>
      </c>
      <c r="B699" s="526" t="s">
        <v>115</v>
      </c>
      <c r="C699" s="172">
        <v>0</v>
      </c>
      <c r="D699" s="241">
        <v>0</v>
      </c>
      <c r="E699" s="231">
        <v>0</v>
      </c>
      <c r="F699" s="231">
        <v>0</v>
      </c>
      <c r="G699" s="217">
        <f>'Office Minor'!G726</f>
        <v>184736000</v>
      </c>
      <c r="H699" s="241">
        <v>0</v>
      </c>
    </row>
    <row r="700" spans="1:8" s="486" customFormat="1" ht="17.100000000000001" customHeight="1">
      <c r="A700" s="525">
        <v>49</v>
      </c>
      <c r="B700" s="536" t="s">
        <v>82</v>
      </c>
      <c r="C700" s="172">
        <v>0</v>
      </c>
      <c r="D700" s="241">
        <v>0</v>
      </c>
      <c r="E700" s="231">
        <v>0</v>
      </c>
      <c r="F700" s="660">
        <v>0</v>
      </c>
      <c r="G700" s="432">
        <f>'Office Minor'!G751</f>
        <v>24834000</v>
      </c>
      <c r="H700" s="241">
        <v>0</v>
      </c>
    </row>
    <row r="701" spans="1:8" s="486" customFormat="1" ht="17.100000000000001" customHeight="1">
      <c r="A701" s="843" t="s">
        <v>49</v>
      </c>
      <c r="B701" s="843"/>
      <c r="C701" s="266"/>
      <c r="D701" s="460"/>
      <c r="E701" s="266"/>
      <c r="F701" s="266"/>
      <c r="G701" s="266">
        <f>SUM(G652:G700)</f>
        <v>1243167572</v>
      </c>
      <c r="H701" s="266"/>
    </row>
    <row r="702" spans="1:8">
      <c r="A702" s="244"/>
      <c r="B702" s="244"/>
      <c r="C702" s="244"/>
      <c r="D702" s="244"/>
      <c r="E702" s="244"/>
      <c r="F702" s="244"/>
      <c r="G702" s="244"/>
      <c r="H702" s="244"/>
    </row>
    <row r="703" spans="1:8" ht="30.75">
      <c r="A703" s="875" t="s">
        <v>0</v>
      </c>
      <c r="B703" s="875"/>
      <c r="C703" s="875"/>
      <c r="D703" s="875"/>
      <c r="E703" s="875"/>
      <c r="F703" s="875"/>
      <c r="G703" s="875"/>
      <c r="H703" s="875"/>
    </row>
    <row r="704" spans="1:8" ht="25.5">
      <c r="A704" s="876" t="s">
        <v>154</v>
      </c>
      <c r="B704" s="876"/>
      <c r="C704" s="876"/>
      <c r="D704" s="876"/>
      <c r="E704" s="876"/>
      <c r="F704" s="876"/>
      <c r="G704" s="876"/>
      <c r="H704" s="876"/>
    </row>
    <row r="705" spans="1:8" ht="22.5">
      <c r="A705" s="871" t="s">
        <v>433</v>
      </c>
      <c r="B705" s="871"/>
      <c r="C705" s="871"/>
      <c r="D705" s="871"/>
      <c r="E705" s="871"/>
      <c r="F705" s="871"/>
      <c r="G705" s="871"/>
      <c r="H705" s="871"/>
    </row>
    <row r="706" spans="1:8">
      <c r="A706" s="245"/>
      <c r="B706" s="245"/>
      <c r="C706" s="245"/>
      <c r="D706" s="245"/>
      <c r="E706" s="245"/>
      <c r="F706" s="245"/>
      <c r="G706" s="245"/>
      <c r="H706" s="245"/>
    </row>
    <row r="707" spans="1:8" s="486" customFormat="1" ht="17.100000000000001" customHeight="1">
      <c r="A707" s="844" t="s">
        <v>2</v>
      </c>
      <c r="B707" s="846" t="s">
        <v>3</v>
      </c>
      <c r="C707" s="128" t="s">
        <v>4</v>
      </c>
      <c r="D707" s="128" t="s">
        <v>5</v>
      </c>
      <c r="E707" s="128" t="s">
        <v>6</v>
      </c>
      <c r="F707" s="128" t="s">
        <v>7</v>
      </c>
      <c r="G707" s="128" t="s">
        <v>8</v>
      </c>
      <c r="H707" s="128" t="s">
        <v>9</v>
      </c>
    </row>
    <row r="708" spans="1:8" s="486" customFormat="1" ht="17.100000000000001" customHeight="1">
      <c r="A708" s="872"/>
      <c r="B708" s="873"/>
      <c r="C708" s="171" t="s">
        <v>10</v>
      </c>
      <c r="D708" s="171" t="s">
        <v>51</v>
      </c>
      <c r="E708" s="171" t="s">
        <v>78</v>
      </c>
      <c r="F708" s="595" t="s">
        <v>79</v>
      </c>
      <c r="G708" s="595" t="s">
        <v>79</v>
      </c>
      <c r="H708" s="171" t="s">
        <v>12</v>
      </c>
    </row>
    <row r="709" spans="1:8" s="649" customFormat="1" ht="17.100000000000001" customHeight="1">
      <c r="A709" s="647">
        <v>1</v>
      </c>
      <c r="B709" s="648" t="s">
        <v>22</v>
      </c>
      <c r="C709" s="598">
        <f>C11</f>
        <v>116</v>
      </c>
      <c r="D709" s="598">
        <f t="shared" ref="D709:H709" si="38">D11</f>
        <v>5362.75</v>
      </c>
      <c r="E709" s="598">
        <f t="shared" si="38"/>
        <v>3437288</v>
      </c>
      <c r="F709" s="598">
        <f t="shared" si="38"/>
        <v>2406101600</v>
      </c>
      <c r="G709" s="598">
        <f t="shared" si="38"/>
        <v>222332808</v>
      </c>
      <c r="H709" s="598">
        <f t="shared" si="38"/>
        <v>700</v>
      </c>
    </row>
    <row r="710" spans="1:8" s="649" customFormat="1" ht="17.100000000000001" customHeight="1">
      <c r="A710" s="647">
        <v>2</v>
      </c>
      <c r="B710" s="648" t="s">
        <v>23</v>
      </c>
      <c r="C710" s="598">
        <f>C18</f>
        <v>2</v>
      </c>
      <c r="D710" s="598">
        <f t="shared" ref="D710:H710" si="39">D18</f>
        <v>69.849999999999994</v>
      </c>
      <c r="E710" s="598">
        <f t="shared" si="39"/>
        <v>2624.14</v>
      </c>
      <c r="F710" s="598">
        <f t="shared" si="39"/>
        <v>3232543</v>
      </c>
      <c r="G710" s="598">
        <f t="shared" si="39"/>
        <v>163000</v>
      </c>
      <c r="H710" s="598">
        <f t="shared" si="39"/>
        <v>15</v>
      </c>
    </row>
    <row r="711" spans="1:8" s="649" customFormat="1" ht="17.100000000000001" customHeight="1">
      <c r="A711" s="647">
        <v>3</v>
      </c>
      <c r="B711" s="192" t="s">
        <v>52</v>
      </c>
      <c r="C711" s="194">
        <f>C25</f>
        <v>28</v>
      </c>
      <c r="D711" s="194">
        <f t="shared" ref="D711:H711" si="40">D25</f>
        <v>53.31</v>
      </c>
      <c r="E711" s="194">
        <f t="shared" si="40"/>
        <v>140962</v>
      </c>
      <c r="F711" s="194">
        <f t="shared" si="40"/>
        <v>64854250</v>
      </c>
      <c r="G711" s="194">
        <f t="shared" si="40"/>
        <v>17980000</v>
      </c>
      <c r="H711" s="194">
        <f t="shared" si="40"/>
        <v>162</v>
      </c>
    </row>
    <row r="712" spans="1:8" s="649" customFormat="1" ht="17.100000000000001" customHeight="1">
      <c r="A712" s="647">
        <v>4</v>
      </c>
      <c r="B712" s="192" t="s">
        <v>53</v>
      </c>
      <c r="C712" s="192">
        <f>C54</f>
        <v>10</v>
      </c>
      <c r="D712" s="192">
        <f t="shared" ref="D712:H712" si="41">D54</f>
        <v>936.05</v>
      </c>
      <c r="E712" s="192">
        <f t="shared" si="41"/>
        <v>15587084.800000001</v>
      </c>
      <c r="F712" s="192">
        <f t="shared" si="41"/>
        <v>10697774715</v>
      </c>
      <c r="G712" s="192">
        <f t="shared" si="41"/>
        <v>419477673</v>
      </c>
      <c r="H712" s="192">
        <f t="shared" si="41"/>
        <v>11530</v>
      </c>
    </row>
    <row r="713" spans="1:8" s="649" customFormat="1" ht="17.100000000000001" customHeight="1">
      <c r="A713" s="647">
        <v>5</v>
      </c>
      <c r="B713" s="192" t="s">
        <v>24</v>
      </c>
      <c r="C713" s="192">
        <f>C69</f>
        <v>39</v>
      </c>
      <c r="D713" s="192">
        <f t="shared" ref="D713:H713" si="42">D69</f>
        <v>774.42549999999994</v>
      </c>
      <c r="E713" s="192">
        <f t="shared" si="42"/>
        <v>93443</v>
      </c>
      <c r="F713" s="192">
        <f t="shared" si="42"/>
        <v>58562840</v>
      </c>
      <c r="G713" s="192">
        <f t="shared" si="42"/>
        <v>11107625</v>
      </c>
      <c r="H713" s="192">
        <f t="shared" si="42"/>
        <v>234</v>
      </c>
    </row>
    <row r="714" spans="1:8" s="649" customFormat="1" ht="17.100000000000001" customHeight="1">
      <c r="A714" s="647">
        <v>6</v>
      </c>
      <c r="B714" s="192" t="s">
        <v>170</v>
      </c>
      <c r="C714" s="192">
        <f>C88</f>
        <v>265</v>
      </c>
      <c r="D714" s="192">
        <f t="shared" ref="D714:H714" si="43">D88</f>
        <v>4060.1045999999997</v>
      </c>
      <c r="E714" s="192">
        <f t="shared" si="43"/>
        <v>2855197.7</v>
      </c>
      <c r="F714" s="192">
        <f t="shared" si="43"/>
        <v>1106765760</v>
      </c>
      <c r="G714" s="192">
        <f t="shared" si="43"/>
        <v>135016351</v>
      </c>
      <c r="H714" s="192">
        <f t="shared" si="43"/>
        <v>2932</v>
      </c>
    </row>
    <row r="715" spans="1:8" s="649" customFormat="1" ht="17.100000000000001" customHeight="1">
      <c r="A715" s="647">
        <v>7</v>
      </c>
      <c r="B715" s="192" t="s">
        <v>54</v>
      </c>
      <c r="C715" s="192">
        <f>C95</f>
        <v>2</v>
      </c>
      <c r="D715" s="192">
        <f t="shared" ref="D715:H715" si="44">D95</f>
        <v>1.71</v>
      </c>
      <c r="E715" s="192">
        <f t="shared" si="44"/>
        <v>494</v>
      </c>
      <c r="F715" s="192">
        <f t="shared" si="44"/>
        <v>172900</v>
      </c>
      <c r="G715" s="192">
        <f t="shared" si="44"/>
        <v>49000</v>
      </c>
      <c r="H715" s="192">
        <f t="shared" si="44"/>
        <v>0</v>
      </c>
    </row>
    <row r="716" spans="1:8" s="649" customFormat="1" ht="17.100000000000001" customHeight="1">
      <c r="A716" s="647">
        <v>8</v>
      </c>
      <c r="B716" s="192" t="s">
        <v>55</v>
      </c>
      <c r="C716" s="192">
        <f>C102</f>
        <v>33</v>
      </c>
      <c r="D716" s="192">
        <f t="shared" ref="D716:H716" si="45">D102</f>
        <v>33.550000000000004</v>
      </c>
      <c r="E716" s="192">
        <f t="shared" si="45"/>
        <v>85675.92</v>
      </c>
      <c r="F716" s="192">
        <f t="shared" si="45"/>
        <v>21418981</v>
      </c>
      <c r="G716" s="192">
        <f t="shared" si="45"/>
        <v>5745360</v>
      </c>
      <c r="H716" s="192">
        <f t="shared" si="45"/>
        <v>41</v>
      </c>
    </row>
    <row r="717" spans="1:8" s="649" customFormat="1" ht="17.100000000000001" customHeight="1">
      <c r="A717" s="647">
        <v>9</v>
      </c>
      <c r="B717" s="192" t="s">
        <v>26</v>
      </c>
      <c r="C717" s="192">
        <f>C116</f>
        <v>15</v>
      </c>
      <c r="D717" s="192">
        <f t="shared" ref="D717:H717" si="46">D116</f>
        <v>1163.0742</v>
      </c>
      <c r="E717" s="192">
        <f t="shared" si="46"/>
        <v>475565.28</v>
      </c>
      <c r="F717" s="192">
        <f t="shared" si="46"/>
        <v>195241904</v>
      </c>
      <c r="G717" s="192">
        <f t="shared" si="46"/>
        <v>38751440</v>
      </c>
      <c r="H717" s="192">
        <f t="shared" si="46"/>
        <v>1469</v>
      </c>
    </row>
    <row r="718" spans="1:8" s="649" customFormat="1" ht="17.100000000000001" customHeight="1">
      <c r="A718" s="647">
        <v>10</v>
      </c>
      <c r="B718" s="192" t="s">
        <v>40</v>
      </c>
      <c r="C718" s="192">
        <f>C135</f>
        <v>1332</v>
      </c>
      <c r="D718" s="192">
        <f t="shared" ref="D718:H718" si="47">D135</f>
        <v>6791.2686000000012</v>
      </c>
      <c r="E718" s="192">
        <f t="shared" si="47"/>
        <v>5611216.6600000001</v>
      </c>
      <c r="F718" s="192">
        <f t="shared" si="47"/>
        <v>1810116214.74</v>
      </c>
      <c r="G718" s="192">
        <f t="shared" si="47"/>
        <v>215323503</v>
      </c>
      <c r="H718" s="192">
        <f t="shared" si="47"/>
        <v>5730</v>
      </c>
    </row>
    <row r="719" spans="1:8" s="649" customFormat="1" ht="17.100000000000001" customHeight="1">
      <c r="A719" s="647">
        <v>11</v>
      </c>
      <c r="B719" s="192" t="s">
        <v>27</v>
      </c>
      <c r="C719" s="192">
        <f>C142</f>
        <v>3</v>
      </c>
      <c r="D719" s="192">
        <f t="shared" ref="D719:H719" si="48">D142</f>
        <v>59.987299999999998</v>
      </c>
      <c r="E719" s="192">
        <f t="shared" si="48"/>
        <v>0</v>
      </c>
      <c r="F719" s="192">
        <f t="shared" si="48"/>
        <v>0</v>
      </c>
      <c r="G719" s="192">
        <f t="shared" si="48"/>
        <v>0</v>
      </c>
      <c r="H719" s="192">
        <f t="shared" si="48"/>
        <v>0</v>
      </c>
    </row>
    <row r="720" spans="1:8" s="649" customFormat="1" ht="17.100000000000001" customHeight="1">
      <c r="A720" s="647">
        <v>12</v>
      </c>
      <c r="B720" s="192" t="s">
        <v>56</v>
      </c>
      <c r="C720" s="192">
        <f>C153</f>
        <v>20</v>
      </c>
      <c r="D720" s="192">
        <f t="shared" ref="D720:H720" si="49">D153</f>
        <v>206.20999999999998</v>
      </c>
      <c r="E720" s="192">
        <f t="shared" si="49"/>
        <v>19365</v>
      </c>
      <c r="F720" s="192">
        <f t="shared" si="49"/>
        <v>8241375</v>
      </c>
      <c r="G720" s="192">
        <f t="shared" si="49"/>
        <v>2321968</v>
      </c>
      <c r="H720" s="192">
        <f t="shared" si="49"/>
        <v>63</v>
      </c>
    </row>
    <row r="721" spans="1:8" s="649" customFormat="1" ht="17.100000000000001" customHeight="1">
      <c r="A721" s="647">
        <v>13</v>
      </c>
      <c r="B721" s="650" t="s">
        <v>31</v>
      </c>
      <c r="C721" s="192">
        <f>C161</f>
        <v>1</v>
      </c>
      <c r="D721" s="192">
        <f t="shared" ref="D721:H721" si="50">D161</f>
        <v>24.5</v>
      </c>
      <c r="E721" s="192">
        <f t="shared" si="50"/>
        <v>350</v>
      </c>
      <c r="F721" s="192">
        <f t="shared" si="50"/>
        <v>35000</v>
      </c>
      <c r="G721" s="192">
        <f t="shared" si="50"/>
        <v>24500</v>
      </c>
      <c r="H721" s="192">
        <f t="shared" si="50"/>
        <v>5</v>
      </c>
    </row>
    <row r="722" spans="1:8" s="649" customFormat="1" ht="17.100000000000001" customHeight="1">
      <c r="A722" s="647">
        <v>14</v>
      </c>
      <c r="B722" s="192" t="s">
        <v>57</v>
      </c>
      <c r="C722" s="192">
        <f>C187</f>
        <v>962</v>
      </c>
      <c r="D722" s="192">
        <f t="shared" ref="D722:H722" si="51">D187</f>
        <v>2327.0259999999998</v>
      </c>
      <c r="E722" s="192">
        <f t="shared" si="51"/>
        <v>3842846.3299999996</v>
      </c>
      <c r="F722" s="192">
        <f t="shared" si="51"/>
        <v>10617944511</v>
      </c>
      <c r="G722" s="192">
        <f t="shared" si="51"/>
        <v>814959657</v>
      </c>
      <c r="H722" s="192">
        <f t="shared" si="51"/>
        <v>7447</v>
      </c>
    </row>
    <row r="723" spans="1:8" s="649" customFormat="1" ht="17.100000000000001" customHeight="1">
      <c r="A723" s="647">
        <v>15</v>
      </c>
      <c r="B723" s="192" t="s">
        <v>30</v>
      </c>
      <c r="C723" s="192">
        <f>C199</f>
        <v>63</v>
      </c>
      <c r="D723" s="192">
        <f t="shared" ref="D723:H723" si="52">D199</f>
        <v>12782.437000000002</v>
      </c>
      <c r="E723" s="192">
        <f t="shared" si="52"/>
        <v>1816834.42</v>
      </c>
      <c r="F723" s="192">
        <f t="shared" si="52"/>
        <v>979314231.5</v>
      </c>
      <c r="G723" s="192">
        <f t="shared" si="52"/>
        <v>312662114</v>
      </c>
      <c r="H723" s="192">
        <f t="shared" si="52"/>
        <v>2485</v>
      </c>
    </row>
    <row r="724" spans="1:8" s="649" customFormat="1" ht="17.100000000000001" customHeight="1">
      <c r="A724" s="647">
        <v>16</v>
      </c>
      <c r="B724" s="192" t="s">
        <v>31</v>
      </c>
      <c r="C724" s="192">
        <f>C206</f>
        <v>2</v>
      </c>
      <c r="D724" s="192">
        <f t="shared" ref="D724:H724" si="53">D206</f>
        <v>8</v>
      </c>
      <c r="E724" s="192">
        <f t="shared" si="53"/>
        <v>1325</v>
      </c>
      <c r="F724" s="192">
        <f t="shared" si="53"/>
        <v>357750</v>
      </c>
      <c r="G724" s="192">
        <f t="shared" si="53"/>
        <v>70000</v>
      </c>
      <c r="H724" s="192">
        <f t="shared" si="53"/>
        <v>30</v>
      </c>
    </row>
    <row r="725" spans="1:8" s="649" customFormat="1" ht="17.100000000000001" customHeight="1">
      <c r="A725" s="647">
        <v>17</v>
      </c>
      <c r="B725" s="192" t="s">
        <v>58</v>
      </c>
      <c r="C725" s="194">
        <f>C251</f>
        <v>108</v>
      </c>
      <c r="D725" s="194">
        <f t="shared" ref="D725:H725" si="54">D251</f>
        <v>98074.484400000001</v>
      </c>
      <c r="E725" s="194">
        <f t="shared" si="54"/>
        <v>56840620</v>
      </c>
      <c r="F725" s="194">
        <f t="shared" si="54"/>
        <v>9747812550</v>
      </c>
      <c r="G725" s="194">
        <f t="shared" si="54"/>
        <v>2359422080</v>
      </c>
      <c r="H725" s="194">
        <f t="shared" si="54"/>
        <v>21600</v>
      </c>
    </row>
    <row r="726" spans="1:8" s="649" customFormat="1" ht="17.100000000000001" customHeight="1">
      <c r="A726" s="647">
        <v>18</v>
      </c>
      <c r="B726" s="192" t="s">
        <v>59</v>
      </c>
      <c r="C726" s="194">
        <f>C276</f>
        <v>438</v>
      </c>
      <c r="D726" s="194">
        <f t="shared" ref="D726:H726" si="55">D276</f>
        <v>8368.9886999999999</v>
      </c>
      <c r="E726" s="194">
        <f t="shared" si="55"/>
        <v>8584862.1099999994</v>
      </c>
      <c r="F726" s="194">
        <f t="shared" si="55"/>
        <v>1706614476.5</v>
      </c>
      <c r="G726" s="194">
        <f t="shared" si="55"/>
        <v>1104605280</v>
      </c>
      <c r="H726" s="194">
        <f t="shared" si="55"/>
        <v>7434</v>
      </c>
    </row>
    <row r="727" spans="1:8" s="649" customFormat="1" ht="17.100000000000001" customHeight="1">
      <c r="A727" s="647">
        <v>19</v>
      </c>
      <c r="B727" s="192" t="s">
        <v>60</v>
      </c>
      <c r="C727" s="194">
        <f>C287</f>
        <v>466</v>
      </c>
      <c r="D727" s="194">
        <f t="shared" ref="D727:H727" si="56">D287</f>
        <v>2056.5</v>
      </c>
      <c r="E727" s="194">
        <f t="shared" si="56"/>
        <v>3925951.16</v>
      </c>
      <c r="F727" s="194">
        <f t="shared" si="56"/>
        <v>4582362632</v>
      </c>
      <c r="G727" s="194">
        <f t="shared" si="56"/>
        <v>654409181</v>
      </c>
      <c r="H727" s="194">
        <f t="shared" si="56"/>
        <v>5311</v>
      </c>
    </row>
    <row r="728" spans="1:8" s="649" customFormat="1" ht="17.100000000000001" customHeight="1">
      <c r="A728" s="647">
        <v>20</v>
      </c>
      <c r="B728" s="192" t="s">
        <v>61</v>
      </c>
      <c r="C728" s="193">
        <f>C320</f>
        <v>1772</v>
      </c>
      <c r="D728" s="193">
        <f t="shared" ref="D728:H728" si="57">D320</f>
        <v>3015.4920000000002</v>
      </c>
      <c r="E728" s="193">
        <f t="shared" si="57"/>
        <v>13523758.83</v>
      </c>
      <c r="F728" s="193">
        <f t="shared" si="57"/>
        <v>17762476656</v>
      </c>
      <c r="G728" s="193">
        <f t="shared" si="57"/>
        <v>2805471353</v>
      </c>
      <c r="H728" s="193">
        <f t="shared" si="57"/>
        <v>17469</v>
      </c>
    </row>
    <row r="729" spans="1:8" s="649" customFormat="1" ht="17.100000000000001" customHeight="1">
      <c r="A729" s="647">
        <v>21</v>
      </c>
      <c r="B729" s="192" t="s">
        <v>62</v>
      </c>
      <c r="C729" s="192">
        <f>C371</f>
        <v>5576</v>
      </c>
      <c r="D729" s="192">
        <f t="shared" ref="D729:H729" si="58">D371</f>
        <v>6181.0527000000002</v>
      </c>
      <c r="E729" s="192">
        <f t="shared" si="58"/>
        <v>92983507.660999998</v>
      </c>
      <c r="F729" s="192">
        <f t="shared" si="58"/>
        <v>15015047786.949999</v>
      </c>
      <c r="G729" s="192">
        <f t="shared" si="58"/>
        <v>2853315848</v>
      </c>
      <c r="H729" s="192">
        <f t="shared" si="58"/>
        <v>52308</v>
      </c>
    </row>
    <row r="730" spans="1:8" s="649" customFormat="1" ht="17.100000000000001" customHeight="1">
      <c r="A730" s="647">
        <v>22</v>
      </c>
      <c r="B730" s="192" t="s">
        <v>158</v>
      </c>
      <c r="C730" s="192">
        <f>C380</f>
        <v>15</v>
      </c>
      <c r="D730" s="192">
        <f t="shared" ref="D730:H730" si="59">D380</f>
        <v>208.10999999999999</v>
      </c>
      <c r="E730" s="192">
        <f t="shared" si="59"/>
        <v>3124</v>
      </c>
      <c r="F730" s="192">
        <f t="shared" si="59"/>
        <v>4176400</v>
      </c>
      <c r="G730" s="192">
        <f t="shared" si="59"/>
        <v>150051</v>
      </c>
      <c r="H730" s="192">
        <f t="shared" si="59"/>
        <v>22</v>
      </c>
    </row>
    <row r="731" spans="1:8" s="649" customFormat="1" ht="17.100000000000001" customHeight="1">
      <c r="A731" s="647">
        <v>23</v>
      </c>
      <c r="B731" s="192" t="s">
        <v>63</v>
      </c>
      <c r="C731" s="192">
        <f>C387</f>
        <v>6</v>
      </c>
      <c r="D731" s="192">
        <f t="shared" ref="D731:H731" si="60">D387</f>
        <v>989.5</v>
      </c>
      <c r="E731" s="192">
        <f t="shared" si="60"/>
        <v>930</v>
      </c>
      <c r="F731" s="192">
        <f t="shared" si="60"/>
        <v>271500</v>
      </c>
      <c r="G731" s="192">
        <f t="shared" si="60"/>
        <v>91500</v>
      </c>
      <c r="H731" s="192">
        <f t="shared" si="60"/>
        <v>27</v>
      </c>
    </row>
    <row r="732" spans="1:8" s="649" customFormat="1" ht="17.100000000000001" customHeight="1">
      <c r="A732" s="647">
        <v>24</v>
      </c>
      <c r="B732" s="192" t="s">
        <v>64</v>
      </c>
      <c r="C732" s="192">
        <f>C405</f>
        <v>7</v>
      </c>
      <c r="D732" s="192">
        <f t="shared" ref="D732:H732" si="61">D405</f>
        <v>7</v>
      </c>
      <c r="E732" s="192">
        <f t="shared" si="61"/>
        <v>6696843</v>
      </c>
      <c r="F732" s="192">
        <f t="shared" si="61"/>
        <v>360595960</v>
      </c>
      <c r="G732" s="192">
        <f t="shared" si="61"/>
        <v>82557423</v>
      </c>
      <c r="H732" s="192">
        <f t="shared" si="61"/>
        <v>1255</v>
      </c>
    </row>
    <row r="733" spans="1:8" s="649" customFormat="1" ht="17.100000000000001" customHeight="1">
      <c r="A733" s="647">
        <v>25</v>
      </c>
      <c r="B733" s="651" t="s">
        <v>65</v>
      </c>
      <c r="C733" s="192">
        <f>C417</f>
        <v>0</v>
      </c>
      <c r="D733" s="192">
        <f t="shared" ref="D733:H733" si="62">D417</f>
        <v>0</v>
      </c>
      <c r="E733" s="192">
        <f t="shared" si="62"/>
        <v>840861</v>
      </c>
      <c r="F733" s="192">
        <f t="shared" si="62"/>
        <v>115270220</v>
      </c>
      <c r="G733" s="192">
        <f t="shared" si="62"/>
        <v>34111559</v>
      </c>
      <c r="H733" s="192">
        <f t="shared" si="62"/>
        <v>1925</v>
      </c>
    </row>
    <row r="734" spans="1:8" s="649" customFormat="1" ht="17.100000000000001" customHeight="1">
      <c r="A734" s="647">
        <v>26</v>
      </c>
      <c r="B734" s="651" t="s">
        <v>37</v>
      </c>
      <c r="C734" s="192">
        <f>C432</f>
        <v>96</v>
      </c>
      <c r="D734" s="192">
        <f t="shared" ref="D734:H734" si="63">D432</f>
        <v>1257.645</v>
      </c>
      <c r="E734" s="192">
        <f t="shared" si="63"/>
        <v>1706411.75</v>
      </c>
      <c r="F734" s="192">
        <f t="shared" si="63"/>
        <v>375543213.5</v>
      </c>
      <c r="G734" s="192">
        <f t="shared" si="63"/>
        <v>82737724</v>
      </c>
      <c r="H734" s="192">
        <f t="shared" si="63"/>
        <v>569</v>
      </c>
    </row>
    <row r="735" spans="1:8" s="649" customFormat="1" ht="17.100000000000001" customHeight="1">
      <c r="A735" s="647">
        <v>27</v>
      </c>
      <c r="B735" s="651" t="s">
        <v>66</v>
      </c>
      <c r="C735" s="192">
        <f t="shared" ref="C735" si="64">C451</f>
        <v>55</v>
      </c>
      <c r="D735" s="192">
        <f t="shared" ref="D735:H735" si="65">D451</f>
        <v>123.58749999999999</v>
      </c>
      <c r="E735" s="192">
        <f t="shared" si="65"/>
        <v>5761960.5290000001</v>
      </c>
      <c r="F735" s="192">
        <f t="shared" si="65"/>
        <v>268686868.33000004</v>
      </c>
      <c r="G735" s="192">
        <f t="shared" si="65"/>
        <v>102062056</v>
      </c>
      <c r="H735" s="192">
        <f t="shared" si="65"/>
        <v>3831</v>
      </c>
    </row>
    <row r="736" spans="1:8" s="649" customFormat="1" ht="17.100000000000001" customHeight="1">
      <c r="A736" s="647">
        <v>28</v>
      </c>
      <c r="B736" s="651" t="s">
        <v>38</v>
      </c>
      <c r="C736" s="192">
        <f>C457</f>
        <v>8</v>
      </c>
      <c r="D736" s="192">
        <f t="shared" ref="D736:H736" si="66">D457</f>
        <v>58.66</v>
      </c>
      <c r="E736" s="192">
        <f t="shared" si="66"/>
        <v>4413</v>
      </c>
      <c r="F736" s="192">
        <f t="shared" si="66"/>
        <v>1566615</v>
      </c>
      <c r="G736" s="192">
        <f t="shared" si="66"/>
        <v>321000</v>
      </c>
      <c r="H736" s="192">
        <f t="shared" si="66"/>
        <v>18</v>
      </c>
    </row>
    <row r="737" spans="1:8" s="649" customFormat="1" ht="17.100000000000001" customHeight="1">
      <c r="A737" s="647">
        <v>29</v>
      </c>
      <c r="B737" s="192" t="s">
        <v>67</v>
      </c>
      <c r="C737" s="194">
        <f t="shared" ref="C737" si="67">C468</f>
        <v>45</v>
      </c>
      <c r="D737" s="194">
        <f t="shared" ref="D737:H737" si="68">D468</f>
        <v>56.221699999999998</v>
      </c>
      <c r="E737" s="194">
        <f t="shared" si="68"/>
        <v>13906</v>
      </c>
      <c r="F737" s="194">
        <f t="shared" si="68"/>
        <v>3441500</v>
      </c>
      <c r="G737" s="194">
        <f t="shared" si="68"/>
        <v>1387550</v>
      </c>
      <c r="H737" s="194">
        <f t="shared" si="68"/>
        <v>20</v>
      </c>
    </row>
    <row r="738" spans="1:8" s="649" customFormat="1" ht="17.100000000000001" customHeight="1">
      <c r="A738" s="647">
        <v>30</v>
      </c>
      <c r="B738" s="192" t="s">
        <v>39</v>
      </c>
      <c r="C738" s="194">
        <f>C494</f>
        <v>1234</v>
      </c>
      <c r="D738" s="194">
        <f t="shared" ref="D738:H738" si="69">D494</f>
        <v>6969.677999999999</v>
      </c>
      <c r="E738" s="194">
        <f t="shared" si="69"/>
        <v>1499592.67</v>
      </c>
      <c r="F738" s="194">
        <f t="shared" si="69"/>
        <v>463814783.30000001</v>
      </c>
      <c r="G738" s="194">
        <f t="shared" si="69"/>
        <v>109628268</v>
      </c>
      <c r="H738" s="194">
        <f t="shared" si="69"/>
        <v>6782</v>
      </c>
    </row>
    <row r="739" spans="1:8" s="649" customFormat="1" ht="17.100000000000001" customHeight="1">
      <c r="A739" s="647">
        <v>31</v>
      </c>
      <c r="B739" s="651" t="s">
        <v>68</v>
      </c>
      <c r="C739" s="192">
        <f t="shared" ref="C739" si="70">C502</f>
        <v>217</v>
      </c>
      <c r="D739" s="192">
        <f t="shared" ref="D739:H739" si="71">D502</f>
        <v>830.41</v>
      </c>
      <c r="E739" s="192">
        <f t="shared" si="71"/>
        <v>1498511</v>
      </c>
      <c r="F739" s="192">
        <f t="shared" si="71"/>
        <v>120043120</v>
      </c>
      <c r="G739" s="192">
        <f t="shared" si="71"/>
        <v>77876000</v>
      </c>
      <c r="H739" s="192">
        <f t="shared" si="71"/>
        <v>837</v>
      </c>
    </row>
    <row r="740" spans="1:8" s="649" customFormat="1" ht="17.100000000000001" customHeight="1">
      <c r="A740" s="647">
        <v>32</v>
      </c>
      <c r="B740" s="192" t="s">
        <v>69</v>
      </c>
      <c r="C740" s="192">
        <f t="shared" ref="C740" si="72">C508</f>
        <v>0</v>
      </c>
      <c r="D740" s="192">
        <f t="shared" ref="D740:H740" si="73">D508</f>
        <v>0</v>
      </c>
      <c r="E740" s="192">
        <f t="shared" si="73"/>
        <v>0</v>
      </c>
      <c r="F740" s="192">
        <f t="shared" si="73"/>
        <v>0</v>
      </c>
      <c r="G740" s="192">
        <f t="shared" si="73"/>
        <v>0</v>
      </c>
      <c r="H740" s="192">
        <f t="shared" si="73"/>
        <v>0</v>
      </c>
    </row>
    <row r="741" spans="1:8" s="649" customFormat="1" ht="17.100000000000001" customHeight="1">
      <c r="A741" s="647">
        <v>33</v>
      </c>
      <c r="B741" s="192" t="s">
        <v>70</v>
      </c>
      <c r="C741" s="192">
        <f t="shared" ref="C741" si="74">C530</f>
        <v>1176</v>
      </c>
      <c r="D741" s="192">
        <f t="shared" ref="D741:H741" si="75">D530</f>
        <v>6354.1079</v>
      </c>
      <c r="E741" s="192">
        <f t="shared" si="75"/>
        <v>12010633</v>
      </c>
      <c r="F741" s="192">
        <f t="shared" si="75"/>
        <v>6259488125</v>
      </c>
      <c r="G741" s="192">
        <f t="shared" si="75"/>
        <v>1714819914</v>
      </c>
      <c r="H741" s="192">
        <f t="shared" si="75"/>
        <v>48397</v>
      </c>
    </row>
    <row r="742" spans="1:8" s="649" customFormat="1" ht="17.100000000000001" customHeight="1">
      <c r="A742" s="647">
        <v>34</v>
      </c>
      <c r="B742" s="192" t="s">
        <v>71</v>
      </c>
      <c r="C742" s="192">
        <f t="shared" ref="C742:H742" si="76">C538</f>
        <v>274</v>
      </c>
      <c r="D742" s="192">
        <f t="shared" si="76"/>
        <v>337.57839999999999</v>
      </c>
      <c r="E742" s="192">
        <f t="shared" si="76"/>
        <v>966379.196</v>
      </c>
      <c r="F742" s="192">
        <f t="shared" si="76"/>
        <v>1449240920</v>
      </c>
      <c r="G742" s="192">
        <f t="shared" si="76"/>
        <v>231940888</v>
      </c>
      <c r="H742" s="192">
        <f t="shared" si="76"/>
        <v>1665</v>
      </c>
    </row>
    <row r="743" spans="1:8" s="649" customFormat="1" ht="17.100000000000001" customHeight="1">
      <c r="A743" s="647">
        <v>35</v>
      </c>
      <c r="B743" s="192" t="s">
        <v>43</v>
      </c>
      <c r="C743" s="192">
        <f>C559</f>
        <v>156</v>
      </c>
      <c r="D743" s="192">
        <f t="shared" ref="D743:H743" si="77">D559</f>
        <v>1950.88696</v>
      </c>
      <c r="E743" s="192">
        <f t="shared" si="77"/>
        <v>856214.57</v>
      </c>
      <c r="F743" s="192">
        <f t="shared" si="77"/>
        <v>387920173</v>
      </c>
      <c r="G743" s="192">
        <f t="shared" si="77"/>
        <v>69723160</v>
      </c>
      <c r="H743" s="192">
        <f t="shared" si="77"/>
        <v>909</v>
      </c>
    </row>
    <row r="744" spans="1:8" s="649" customFormat="1" ht="17.100000000000001" customHeight="1">
      <c r="A744" s="647">
        <v>36</v>
      </c>
      <c r="B744" s="192" t="s">
        <v>72</v>
      </c>
      <c r="C744" s="192">
        <f t="shared" ref="C744" si="78">C567</f>
        <v>15</v>
      </c>
      <c r="D744" s="192">
        <f t="shared" ref="D744:H744" si="79">D567</f>
        <v>33.74</v>
      </c>
      <c r="E744" s="192">
        <f t="shared" si="79"/>
        <v>0</v>
      </c>
      <c r="F744" s="192">
        <f t="shared" si="79"/>
        <v>0</v>
      </c>
      <c r="G744" s="192">
        <f t="shared" si="79"/>
        <v>879000</v>
      </c>
      <c r="H744" s="192">
        <f t="shared" si="79"/>
        <v>3</v>
      </c>
    </row>
    <row r="745" spans="1:8" s="649" customFormat="1" ht="17.100000000000001" customHeight="1">
      <c r="A745" s="647">
        <v>37</v>
      </c>
      <c r="B745" s="192" t="s">
        <v>45</v>
      </c>
      <c r="C745" s="192">
        <f>C587</f>
        <v>188</v>
      </c>
      <c r="D745" s="192">
        <f t="shared" ref="D745:G745" si="80">D587</f>
        <v>8400.9581000000017</v>
      </c>
      <c r="E745" s="192">
        <f t="shared" si="80"/>
        <v>1201413.72</v>
      </c>
      <c r="F745" s="192">
        <f t="shared" si="80"/>
        <v>998866747</v>
      </c>
      <c r="G745" s="192">
        <f t="shared" si="80"/>
        <v>197329745</v>
      </c>
      <c r="H745" s="192">
        <f>H587</f>
        <v>2754</v>
      </c>
    </row>
    <row r="746" spans="1:8" s="649" customFormat="1" ht="17.100000000000001" customHeight="1">
      <c r="A746" s="192"/>
      <c r="B746" s="192" t="s">
        <v>74</v>
      </c>
      <c r="C746" s="192">
        <f>C647</f>
        <v>0</v>
      </c>
      <c r="D746" s="192">
        <f t="shared" ref="D746:H746" si="81">D647</f>
        <v>0</v>
      </c>
      <c r="E746" s="192">
        <f t="shared" si="81"/>
        <v>0</v>
      </c>
      <c r="F746" s="192">
        <f t="shared" si="81"/>
        <v>0</v>
      </c>
      <c r="G746" s="192">
        <f t="shared" si="81"/>
        <v>927117546</v>
      </c>
      <c r="H746" s="192">
        <f t="shared" si="81"/>
        <v>0</v>
      </c>
    </row>
    <row r="747" spans="1:8" s="649" customFormat="1" ht="17.100000000000001" customHeight="1">
      <c r="A747" s="192"/>
      <c r="B747" s="192" t="s">
        <v>48</v>
      </c>
      <c r="C747" s="194">
        <f>C701</f>
        <v>0</v>
      </c>
      <c r="D747" s="194">
        <f t="shared" ref="D747:H747" si="82">D701</f>
        <v>0</v>
      </c>
      <c r="E747" s="194">
        <f t="shared" si="82"/>
        <v>0</v>
      </c>
      <c r="F747" s="194">
        <f t="shared" si="82"/>
        <v>0</v>
      </c>
      <c r="G747" s="194">
        <f t="shared" si="82"/>
        <v>1243167572</v>
      </c>
      <c r="H747" s="194">
        <f t="shared" si="82"/>
        <v>0</v>
      </c>
    </row>
    <row r="748" spans="1:8" s="486" customFormat="1" ht="17.100000000000001" customHeight="1">
      <c r="A748" s="864" t="s">
        <v>49</v>
      </c>
      <c r="B748" s="865"/>
      <c r="C748" s="646">
        <f t="shared" ref="C748:H748" si="83">SUM(C709:C747)</f>
        <v>14745</v>
      </c>
      <c r="D748" s="646">
        <f t="shared" si="83"/>
        <v>179928.85455999992</v>
      </c>
      <c r="E748" s="646">
        <f t="shared" si="83"/>
        <v>242890165.44599998</v>
      </c>
      <c r="F748" s="646">
        <f t="shared" si="83"/>
        <v>87593374821.820007</v>
      </c>
      <c r="G748" s="646">
        <f t="shared" si="83"/>
        <v>16849109697</v>
      </c>
      <c r="H748" s="646">
        <f t="shared" si="83"/>
        <v>205979</v>
      </c>
    </row>
  </sheetData>
  <mergeCells count="167">
    <mergeCell ref="A20:H20"/>
    <mergeCell ref="A27:H27"/>
    <mergeCell ref="A322:H322"/>
    <mergeCell ref="A389:H389"/>
    <mergeCell ref="A383:A384"/>
    <mergeCell ref="B383:B384"/>
    <mergeCell ref="A387:B387"/>
    <mergeCell ref="A407:H407"/>
    <mergeCell ref="A494:B494"/>
    <mergeCell ref="A373:H373"/>
    <mergeCell ref="A374:A375"/>
    <mergeCell ref="B374:B375"/>
    <mergeCell ref="A382:H382"/>
    <mergeCell ref="B190:B191"/>
    <mergeCell ref="A199:B199"/>
    <mergeCell ref="A202:A203"/>
    <mergeCell ref="B202:B203"/>
    <mergeCell ref="A320:B320"/>
    <mergeCell ref="A255:A256"/>
    <mergeCell ref="B255:B256"/>
    <mergeCell ref="A276:B276"/>
    <mergeCell ref="A279:A280"/>
    <mergeCell ref="B279:B280"/>
    <mergeCell ref="A287:B287"/>
    <mergeCell ref="B209:B210"/>
    <mergeCell ref="A254:H254"/>
    <mergeCell ref="A278:H278"/>
    <mergeCell ref="A289:H289"/>
    <mergeCell ref="A206:B206"/>
    <mergeCell ref="A201:H201"/>
    <mergeCell ref="A541:A542"/>
    <mergeCell ref="B541:B542"/>
    <mergeCell ref="B454:B455"/>
    <mergeCell ref="A457:B457"/>
    <mergeCell ref="A453:H453"/>
    <mergeCell ref="A470:H470"/>
    <mergeCell ref="A471:A472"/>
    <mergeCell ref="B471:B472"/>
    <mergeCell ref="A419:H419"/>
    <mergeCell ref="A420:A421"/>
    <mergeCell ref="B420:B421"/>
    <mergeCell ref="A432:B432"/>
    <mergeCell ref="A508:B508"/>
    <mergeCell ref="B460:B461"/>
    <mergeCell ref="A468:B468"/>
    <mergeCell ref="A497:A498"/>
    <mergeCell ref="A208:H208"/>
    <mergeCell ref="B57:B58"/>
    <mergeCell ref="A88:B88"/>
    <mergeCell ref="A104:H104"/>
    <mergeCell ref="A105:A106"/>
    <mergeCell ref="B105:B106"/>
    <mergeCell ref="A116:B116"/>
    <mergeCell ref="A98:A99"/>
    <mergeCell ref="B98:B99"/>
    <mergeCell ref="A102:B102"/>
    <mergeCell ref="A95:B95"/>
    <mergeCell ref="A91:A92"/>
    <mergeCell ref="B91:B92"/>
    <mergeCell ref="A90:H90"/>
    <mergeCell ref="A97:H97"/>
    <mergeCell ref="A705:H705"/>
    <mergeCell ref="A707:A708"/>
    <mergeCell ref="B707:B708"/>
    <mergeCell ref="A596:A597"/>
    <mergeCell ref="B596:B597"/>
    <mergeCell ref="A650:A651"/>
    <mergeCell ref="B650:B651"/>
    <mergeCell ref="A703:H703"/>
    <mergeCell ref="A704:H704"/>
    <mergeCell ref="A701:B701"/>
    <mergeCell ref="A145:A146"/>
    <mergeCell ref="B145:B146"/>
    <mergeCell ref="A593:B593"/>
    <mergeCell ref="A511:A512"/>
    <mergeCell ref="B511:B512"/>
    <mergeCell ref="A530:B530"/>
    <mergeCell ref="A533:A534"/>
    <mergeCell ref="B533:B534"/>
    <mergeCell ref="A538:B538"/>
    <mergeCell ref="A562:A563"/>
    <mergeCell ref="B562:B563"/>
    <mergeCell ref="A567:B567"/>
    <mergeCell ref="A590:A591"/>
    <mergeCell ref="B590:B591"/>
    <mergeCell ref="A570:A571"/>
    <mergeCell ref="B570:B571"/>
    <mergeCell ref="A587:B587"/>
    <mergeCell ref="A589:H589"/>
    <mergeCell ref="A559:B559"/>
    <mergeCell ref="A189:H189"/>
    <mergeCell ref="A190:A191"/>
    <mergeCell ref="A290:A291"/>
    <mergeCell ref="B290:B291"/>
    <mergeCell ref="A209:A210"/>
    <mergeCell ref="A142:B142"/>
    <mergeCell ref="A157:A158"/>
    <mergeCell ref="B157:B158"/>
    <mergeCell ref="A161:B161"/>
    <mergeCell ref="A156:H156"/>
    <mergeCell ref="A144:H144"/>
    <mergeCell ref="A164:H164"/>
    <mergeCell ref="A505:A506"/>
    <mergeCell ref="B505:B506"/>
    <mergeCell ref="A454:A455"/>
    <mergeCell ref="A417:B417"/>
    <mergeCell ref="A323:A324"/>
    <mergeCell ref="B323:B324"/>
    <mergeCell ref="A371:B371"/>
    <mergeCell ref="A380:B380"/>
    <mergeCell ref="A390:A391"/>
    <mergeCell ref="B390:B391"/>
    <mergeCell ref="A405:B405"/>
    <mergeCell ref="A408:A409"/>
    <mergeCell ref="B408:B409"/>
    <mergeCell ref="A435:A436"/>
    <mergeCell ref="B435:B436"/>
    <mergeCell ref="A451:B451"/>
    <mergeCell ref="A460:A461"/>
    <mergeCell ref="B138:B139"/>
    <mergeCell ref="A1:H1"/>
    <mergeCell ref="A2:H2"/>
    <mergeCell ref="A3:H3"/>
    <mergeCell ref="A21:A22"/>
    <mergeCell ref="B21:B22"/>
    <mergeCell ref="A25:B25"/>
    <mergeCell ref="A28:A29"/>
    <mergeCell ref="B28:B29"/>
    <mergeCell ref="A54:B54"/>
    <mergeCell ref="A4:H4"/>
    <mergeCell ref="A5:A6"/>
    <mergeCell ref="B5:B6"/>
    <mergeCell ref="A11:B11"/>
    <mergeCell ref="A69:B69"/>
    <mergeCell ref="A71:H71"/>
    <mergeCell ref="A72:A73"/>
    <mergeCell ref="B72:B73"/>
    <mergeCell ref="A56:H56"/>
    <mergeCell ref="A13:H13"/>
    <mergeCell ref="A14:A15"/>
    <mergeCell ref="B14:B15"/>
    <mergeCell ref="A18:B18"/>
    <mergeCell ref="A57:A58"/>
    <mergeCell ref="A748:B748"/>
    <mergeCell ref="A119:H119"/>
    <mergeCell ref="A595:H595"/>
    <mergeCell ref="A649:H649"/>
    <mergeCell ref="A434:H434"/>
    <mergeCell ref="A459:H459"/>
    <mergeCell ref="A496:H496"/>
    <mergeCell ref="A504:H504"/>
    <mergeCell ref="A510:H510"/>
    <mergeCell ref="A532:H532"/>
    <mergeCell ref="A540:H540"/>
    <mergeCell ref="A561:H561"/>
    <mergeCell ref="A569:H569"/>
    <mergeCell ref="B497:B498"/>
    <mergeCell ref="A502:B502"/>
    <mergeCell ref="A153:B153"/>
    <mergeCell ref="A165:A166"/>
    <mergeCell ref="B165:B166"/>
    <mergeCell ref="A187:B187"/>
    <mergeCell ref="A120:A121"/>
    <mergeCell ref="B120:B121"/>
    <mergeCell ref="A135:B135"/>
    <mergeCell ref="A137:H137"/>
    <mergeCell ref="A138:A139"/>
  </mergeCells>
  <pageMargins left="0.7" right="0.38" top="0.54" bottom="0.35" header="0.3" footer="0.3"/>
  <pageSetup scale="75" orientation="portrait" r:id="rId1"/>
  <rowBreaks count="15" manualBreakCount="15">
    <brk id="54" max="7" man="1"/>
    <brk id="103" max="7" man="1"/>
    <brk id="143" max="7" man="1"/>
    <brk id="200" max="7" man="1"/>
    <brk id="252" max="7" man="1"/>
    <brk id="288" max="7" man="1"/>
    <brk id="321" max="7" man="1"/>
    <brk id="372" max="7" man="1"/>
    <brk id="418" max="7" man="1"/>
    <brk id="469" max="7" man="1"/>
    <brk id="509" max="7" man="1"/>
    <brk id="560" max="7" man="1"/>
    <brk id="594" max="7" man="1"/>
    <brk id="647" max="7" man="1"/>
    <brk id="702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257"/>
  <sheetViews>
    <sheetView topLeftCell="B244" workbookViewId="0">
      <selection activeCell="K248" sqref="K248"/>
    </sheetView>
  </sheetViews>
  <sheetFormatPr defaultColWidth="9.140625" defaultRowHeight="15"/>
  <cols>
    <col min="1" max="1" width="6" style="118" customWidth="1"/>
    <col min="2" max="2" width="21.140625" style="118" customWidth="1"/>
    <col min="3" max="3" width="10.85546875" style="118" bestFit="1" customWidth="1"/>
    <col min="4" max="4" width="14.28515625" style="787" customWidth="1"/>
    <col min="5" max="5" width="13.140625" style="788" customWidth="1"/>
    <col min="6" max="6" width="17.42578125" style="118" customWidth="1"/>
    <col min="7" max="7" width="16.28515625" style="118" customWidth="1"/>
    <col min="8" max="8" width="13.140625" style="118" customWidth="1"/>
    <col min="9" max="16384" width="9.140625" style="118"/>
  </cols>
  <sheetData>
    <row r="1" spans="1:8" ht="30.75">
      <c r="A1" s="894" t="s">
        <v>0</v>
      </c>
      <c r="B1" s="894"/>
      <c r="C1" s="894"/>
      <c r="D1" s="894"/>
      <c r="E1" s="894"/>
      <c r="F1" s="894"/>
      <c r="G1" s="894"/>
      <c r="H1" s="894"/>
    </row>
    <row r="2" spans="1:8" ht="25.5">
      <c r="A2" s="895" t="s">
        <v>155</v>
      </c>
      <c r="B2" s="895"/>
      <c r="C2" s="895"/>
      <c r="D2" s="895"/>
      <c r="E2" s="895"/>
      <c r="F2" s="895"/>
      <c r="G2" s="895"/>
      <c r="H2" s="895"/>
    </row>
    <row r="3" spans="1:8" ht="22.5">
      <c r="A3" s="869" t="s">
        <v>431</v>
      </c>
      <c r="B3" s="869"/>
      <c r="C3" s="869"/>
      <c r="D3" s="869"/>
      <c r="E3" s="869"/>
      <c r="F3" s="869"/>
      <c r="G3" s="869"/>
      <c r="H3" s="869"/>
    </row>
    <row r="4" spans="1:8" ht="20.25">
      <c r="A4" s="28"/>
      <c r="B4" s="122"/>
      <c r="C4" s="122"/>
      <c r="D4" s="123"/>
      <c r="E4" s="124"/>
      <c r="F4" s="122"/>
      <c r="G4" s="122"/>
      <c r="H4" s="781"/>
    </row>
    <row r="5" spans="1:8" ht="20.25" customHeight="1">
      <c r="A5" s="896" t="s">
        <v>136</v>
      </c>
      <c r="B5" s="896"/>
      <c r="C5" s="896"/>
      <c r="D5" s="896"/>
      <c r="E5" s="896"/>
      <c r="F5" s="896"/>
      <c r="G5" s="896"/>
      <c r="H5" s="896"/>
    </row>
    <row r="6" spans="1:8" s="354" customFormat="1" ht="17.100000000000001" customHeight="1">
      <c r="A6" s="888" t="s">
        <v>2</v>
      </c>
      <c r="B6" s="889" t="s">
        <v>3</v>
      </c>
      <c r="C6" s="889" t="s">
        <v>4</v>
      </c>
      <c r="D6" s="48" t="s">
        <v>5</v>
      </c>
      <c r="E6" s="49" t="s">
        <v>6</v>
      </c>
      <c r="F6" s="50" t="s">
        <v>7</v>
      </c>
      <c r="G6" s="50" t="s">
        <v>8</v>
      </c>
      <c r="H6" s="50" t="s">
        <v>9</v>
      </c>
    </row>
    <row r="7" spans="1:8" s="354" customFormat="1" ht="17.100000000000001" customHeight="1">
      <c r="A7" s="888"/>
      <c r="B7" s="890"/>
      <c r="C7" s="892"/>
      <c r="D7" s="51" t="s">
        <v>77</v>
      </c>
      <c r="E7" s="52" t="s">
        <v>78</v>
      </c>
      <c r="F7" s="52" t="s">
        <v>79</v>
      </c>
      <c r="G7" s="52" t="s">
        <v>79</v>
      </c>
      <c r="H7" s="53"/>
    </row>
    <row r="8" spans="1:8" s="354" customFormat="1" ht="17.100000000000001" customHeight="1">
      <c r="A8" s="62">
        <v>1</v>
      </c>
      <c r="B8" s="280" t="s">
        <v>387</v>
      </c>
      <c r="C8" s="218">
        <v>1</v>
      </c>
      <c r="D8" s="218">
        <v>4.3632999999999997</v>
      </c>
      <c r="E8" s="218">
        <v>400</v>
      </c>
      <c r="F8" s="218">
        <v>320000</v>
      </c>
      <c r="G8" s="235">
        <v>18000</v>
      </c>
      <c r="H8" s="235">
        <v>5</v>
      </c>
    </row>
    <row r="9" spans="1:8" s="354" customFormat="1" ht="17.100000000000001" customHeight="1">
      <c r="A9" s="11"/>
      <c r="B9" s="250"/>
      <c r="C9" s="112"/>
      <c r="D9" s="112"/>
      <c r="E9" s="112"/>
      <c r="F9" s="113"/>
      <c r="G9" s="114"/>
      <c r="H9" s="114"/>
    </row>
    <row r="10" spans="1:8" s="354" customFormat="1" ht="17.100000000000001" customHeight="1">
      <c r="A10" s="882" t="s">
        <v>157</v>
      </c>
      <c r="B10" s="883"/>
      <c r="C10" s="537">
        <f>SUM(C8:C9)</f>
        <v>1</v>
      </c>
      <c r="D10" s="538">
        <f t="shared" ref="D10:H10" si="0">SUM(D8:D9)</f>
        <v>4.3632999999999997</v>
      </c>
      <c r="E10" s="538">
        <f>SUM(E8:E9)</f>
        <v>400</v>
      </c>
      <c r="F10" s="539">
        <f t="shared" si="0"/>
        <v>320000</v>
      </c>
      <c r="G10" s="539">
        <f t="shared" si="0"/>
        <v>18000</v>
      </c>
      <c r="H10" s="313">
        <f t="shared" si="0"/>
        <v>5</v>
      </c>
    </row>
    <row r="11" spans="1:8" s="354" customFormat="1" ht="17.100000000000001" customHeight="1">
      <c r="A11" s="540"/>
      <c r="B11" s="485"/>
      <c r="C11" s="374"/>
      <c r="D11" s="541"/>
      <c r="E11" s="376"/>
      <c r="F11" s="376"/>
      <c r="G11" s="376"/>
      <c r="H11" s="19"/>
    </row>
    <row r="12" spans="1:8" s="354" customFormat="1" ht="17.100000000000001" customHeight="1">
      <c r="A12" s="886" t="s">
        <v>91</v>
      </c>
      <c r="B12" s="886"/>
      <c r="C12" s="886"/>
      <c r="D12" s="886"/>
      <c r="E12" s="886"/>
      <c r="F12" s="886"/>
      <c r="G12" s="886"/>
      <c r="H12" s="886"/>
    </row>
    <row r="13" spans="1:8" s="354" customFormat="1" ht="17.100000000000001" customHeight="1">
      <c r="A13" s="888" t="s">
        <v>2</v>
      </c>
      <c r="B13" s="889" t="s">
        <v>3</v>
      </c>
      <c r="C13" s="889" t="s">
        <v>4</v>
      </c>
      <c r="D13" s="48" t="s">
        <v>5</v>
      </c>
      <c r="E13" s="49" t="s">
        <v>6</v>
      </c>
      <c r="F13" s="50" t="s">
        <v>7</v>
      </c>
      <c r="G13" s="50" t="s">
        <v>8</v>
      </c>
      <c r="H13" s="50" t="s">
        <v>9</v>
      </c>
    </row>
    <row r="14" spans="1:8" s="354" customFormat="1" ht="17.100000000000001" customHeight="1">
      <c r="A14" s="888"/>
      <c r="B14" s="890"/>
      <c r="C14" s="890"/>
      <c r="D14" s="51" t="s">
        <v>77</v>
      </c>
      <c r="E14" s="52" t="s">
        <v>78</v>
      </c>
      <c r="F14" s="52" t="s">
        <v>79</v>
      </c>
      <c r="G14" s="52" t="s">
        <v>79</v>
      </c>
      <c r="H14" s="54" t="s">
        <v>12</v>
      </c>
    </row>
    <row r="15" spans="1:8" s="354" customFormat="1" ht="17.100000000000001" customHeight="1">
      <c r="A15" s="62">
        <v>1</v>
      </c>
      <c r="B15" s="284" t="s">
        <v>47</v>
      </c>
      <c r="C15" s="218">
        <v>4</v>
      </c>
      <c r="D15" s="218">
        <v>53.58</v>
      </c>
      <c r="E15" s="218">
        <v>0</v>
      </c>
      <c r="F15" s="231">
        <v>0</v>
      </c>
      <c r="G15" s="218">
        <v>0</v>
      </c>
      <c r="H15" s="144">
        <v>0</v>
      </c>
    </row>
    <row r="16" spans="1:8" s="354" customFormat="1" ht="17.100000000000001" customHeight="1">
      <c r="A16" s="62">
        <v>2</v>
      </c>
      <c r="B16" s="284" t="s">
        <v>449</v>
      </c>
      <c r="C16" s="218">
        <v>3</v>
      </c>
      <c r="D16" s="218">
        <v>14.3346</v>
      </c>
      <c r="E16" s="218">
        <v>0</v>
      </c>
      <c r="F16" s="231">
        <v>0</v>
      </c>
      <c r="G16" s="218">
        <v>76194</v>
      </c>
      <c r="H16" s="144">
        <v>0</v>
      </c>
    </row>
    <row r="17" spans="1:8" s="354" customFormat="1" ht="17.100000000000001" customHeight="1">
      <c r="A17" s="62">
        <v>3</v>
      </c>
      <c r="B17" s="284" t="s">
        <v>450</v>
      </c>
      <c r="C17" s="218">
        <v>1</v>
      </c>
      <c r="D17" s="218">
        <v>46.32</v>
      </c>
      <c r="E17" s="218">
        <v>0</v>
      </c>
      <c r="F17" s="231">
        <v>0</v>
      </c>
      <c r="G17" s="218">
        <v>559773</v>
      </c>
      <c r="H17" s="144">
        <v>8</v>
      </c>
    </row>
    <row r="18" spans="1:8" s="354" customFormat="1" ht="17.100000000000001" customHeight="1">
      <c r="A18" s="62">
        <v>4</v>
      </c>
      <c r="B18" s="284" t="s">
        <v>35</v>
      </c>
      <c r="C18" s="218">
        <v>1</v>
      </c>
      <c r="D18" s="218">
        <v>4.75</v>
      </c>
      <c r="E18" s="218">
        <v>0</v>
      </c>
      <c r="F18" s="231">
        <v>0</v>
      </c>
      <c r="G18" s="218">
        <v>0</v>
      </c>
      <c r="H18" s="144">
        <v>0</v>
      </c>
    </row>
    <row r="19" spans="1:8" s="354" customFormat="1" ht="17.100000000000001" customHeight="1">
      <c r="A19" s="62">
        <v>5</v>
      </c>
      <c r="B19" s="284" t="s">
        <v>159</v>
      </c>
      <c r="C19" s="218">
        <v>1</v>
      </c>
      <c r="D19" s="218">
        <v>480.45</v>
      </c>
      <c r="E19" s="218">
        <v>999000</v>
      </c>
      <c r="F19" s="231">
        <v>2097900000</v>
      </c>
      <c r="G19" s="283">
        <v>1608043600</v>
      </c>
      <c r="H19" s="283">
        <v>380</v>
      </c>
    </row>
    <row r="20" spans="1:8" s="354" customFormat="1" ht="17.100000000000001" customHeight="1">
      <c r="A20" s="62">
        <v>6</v>
      </c>
      <c r="B20" s="284" t="s">
        <v>29</v>
      </c>
      <c r="C20" s="144">
        <v>0</v>
      </c>
      <c r="D20" s="285">
        <v>0</v>
      </c>
      <c r="E20" s="231">
        <v>0</v>
      </c>
      <c r="F20" s="231">
        <v>0</v>
      </c>
      <c r="G20" s="231">
        <v>0</v>
      </c>
      <c r="H20" s="144">
        <v>0</v>
      </c>
    </row>
    <row r="21" spans="1:8" s="354" customFormat="1" ht="17.100000000000001" customHeight="1">
      <c r="A21" s="62">
        <v>7</v>
      </c>
      <c r="B21" s="284" t="s">
        <v>46</v>
      </c>
      <c r="C21" s="218">
        <v>2</v>
      </c>
      <c r="D21" s="218">
        <v>30.32</v>
      </c>
      <c r="E21" s="218">
        <v>0</v>
      </c>
      <c r="F21" s="231">
        <v>0</v>
      </c>
      <c r="G21" s="218">
        <v>160974</v>
      </c>
      <c r="H21" s="144">
        <v>0</v>
      </c>
    </row>
    <row r="22" spans="1:8" s="354" customFormat="1" ht="17.100000000000001" customHeight="1">
      <c r="A22" s="882" t="s">
        <v>157</v>
      </c>
      <c r="B22" s="883"/>
      <c r="C22" s="542">
        <f t="shared" ref="C22:H22" si="1">SUM(C15:C21)</f>
        <v>12</v>
      </c>
      <c r="D22" s="543">
        <f t="shared" si="1"/>
        <v>629.7546000000001</v>
      </c>
      <c r="E22" s="539">
        <f t="shared" si="1"/>
        <v>999000</v>
      </c>
      <c r="F22" s="539">
        <f t="shared" si="1"/>
        <v>2097900000</v>
      </c>
      <c r="G22" s="539">
        <f t="shared" si="1"/>
        <v>1608840541</v>
      </c>
      <c r="H22" s="539">
        <f t="shared" si="1"/>
        <v>388</v>
      </c>
    </row>
    <row r="23" spans="1:8" s="354" customFormat="1" ht="17.100000000000001" customHeight="1">
      <c r="A23" s="540"/>
      <c r="B23" s="485"/>
      <c r="C23" s="374"/>
      <c r="D23" s="541"/>
      <c r="E23" s="376"/>
      <c r="F23" s="376"/>
      <c r="G23" s="376"/>
      <c r="H23" s="19"/>
    </row>
    <row r="24" spans="1:8" s="354" customFormat="1" ht="17.100000000000001" customHeight="1">
      <c r="A24" s="886" t="s">
        <v>85</v>
      </c>
      <c r="B24" s="886"/>
      <c r="C24" s="886"/>
      <c r="D24" s="886"/>
      <c r="E24" s="886"/>
      <c r="F24" s="886"/>
      <c r="G24" s="886"/>
      <c r="H24" s="886"/>
    </row>
    <row r="25" spans="1:8" s="354" customFormat="1" ht="17.100000000000001" customHeight="1">
      <c r="A25" s="888" t="s">
        <v>2</v>
      </c>
      <c r="B25" s="889" t="s">
        <v>3</v>
      </c>
      <c r="C25" s="889" t="s">
        <v>4</v>
      </c>
      <c r="D25" s="48" t="s">
        <v>5</v>
      </c>
      <c r="E25" s="49" t="s">
        <v>6</v>
      </c>
      <c r="F25" s="50" t="s">
        <v>7</v>
      </c>
      <c r="G25" s="50" t="s">
        <v>8</v>
      </c>
      <c r="H25" s="50" t="s">
        <v>9</v>
      </c>
    </row>
    <row r="26" spans="1:8" s="354" customFormat="1" ht="17.100000000000001" customHeight="1">
      <c r="A26" s="888"/>
      <c r="B26" s="890"/>
      <c r="C26" s="892"/>
      <c r="D26" s="55" t="s">
        <v>77</v>
      </c>
      <c r="E26" s="56" t="s">
        <v>78</v>
      </c>
      <c r="F26" s="52" t="s">
        <v>79</v>
      </c>
      <c r="G26" s="52" t="s">
        <v>79</v>
      </c>
      <c r="H26" s="53" t="s">
        <v>12</v>
      </c>
    </row>
    <row r="27" spans="1:8" s="354" customFormat="1" ht="17.100000000000001" customHeight="1">
      <c r="A27" s="62">
        <v>1</v>
      </c>
      <c r="B27" s="284" t="s">
        <v>16</v>
      </c>
      <c r="C27" s="62">
        <v>1</v>
      </c>
      <c r="D27" s="287">
        <v>69.367000000000004</v>
      </c>
      <c r="E27" s="232">
        <v>0</v>
      </c>
      <c r="F27" s="232">
        <v>0</v>
      </c>
      <c r="G27" s="232">
        <v>0</v>
      </c>
      <c r="H27" s="62">
        <v>0</v>
      </c>
    </row>
    <row r="28" spans="1:8" s="354" customFormat="1" ht="17.100000000000001" customHeight="1">
      <c r="A28" s="882" t="s">
        <v>157</v>
      </c>
      <c r="B28" s="883"/>
      <c r="C28" s="542">
        <f t="shared" ref="C28:H28" si="2">SUM(C27:C27)</f>
        <v>1</v>
      </c>
      <c r="D28" s="543">
        <f t="shared" si="2"/>
        <v>69.367000000000004</v>
      </c>
      <c r="E28" s="539">
        <f t="shared" si="2"/>
        <v>0</v>
      </c>
      <c r="F28" s="539">
        <f t="shared" si="2"/>
        <v>0</v>
      </c>
      <c r="G28" s="539">
        <f t="shared" si="2"/>
        <v>0</v>
      </c>
      <c r="H28" s="542">
        <f t="shared" si="2"/>
        <v>0</v>
      </c>
    </row>
    <row r="29" spans="1:8" s="354" customFormat="1" ht="17.100000000000001" customHeight="1">
      <c r="A29" s="540"/>
      <c r="B29" s="485"/>
      <c r="C29" s="374"/>
      <c r="D29" s="541"/>
      <c r="E29" s="376"/>
      <c r="F29" s="376"/>
      <c r="G29" s="376"/>
      <c r="H29" s="19"/>
    </row>
    <row r="30" spans="1:8" s="354" customFormat="1" ht="17.100000000000001" customHeight="1">
      <c r="A30" s="886" t="s">
        <v>148</v>
      </c>
      <c r="B30" s="886"/>
      <c r="C30" s="886"/>
      <c r="D30" s="886"/>
      <c r="E30" s="886"/>
      <c r="F30" s="886"/>
      <c r="G30" s="886"/>
      <c r="H30" s="886"/>
    </row>
    <row r="31" spans="1:8" s="354" customFormat="1" ht="17.100000000000001" customHeight="1">
      <c r="A31" s="888" t="s">
        <v>2</v>
      </c>
      <c r="B31" s="889" t="s">
        <v>3</v>
      </c>
      <c r="C31" s="889" t="s">
        <v>4</v>
      </c>
      <c r="D31" s="48" t="s">
        <v>5</v>
      </c>
      <c r="E31" s="49" t="s">
        <v>6</v>
      </c>
      <c r="F31" s="50" t="s">
        <v>7</v>
      </c>
      <c r="G31" s="50" t="s">
        <v>8</v>
      </c>
      <c r="H31" s="50" t="s">
        <v>9</v>
      </c>
    </row>
    <row r="32" spans="1:8" s="354" customFormat="1" ht="17.100000000000001" customHeight="1">
      <c r="A32" s="888"/>
      <c r="B32" s="890"/>
      <c r="C32" s="890"/>
      <c r="D32" s="51" t="s">
        <v>77</v>
      </c>
      <c r="E32" s="52" t="s">
        <v>78</v>
      </c>
      <c r="F32" s="52" t="s">
        <v>79</v>
      </c>
      <c r="G32" s="52" t="s">
        <v>79</v>
      </c>
      <c r="H32" s="54" t="s">
        <v>12</v>
      </c>
    </row>
    <row r="33" spans="1:8" s="354" customFormat="1" ht="17.100000000000001" customHeight="1">
      <c r="A33" s="286">
        <v>1</v>
      </c>
      <c r="B33" s="284" t="s">
        <v>20</v>
      </c>
      <c r="C33" s="144">
        <v>1</v>
      </c>
      <c r="D33" s="287">
        <v>18.898</v>
      </c>
      <c r="E33" s="232">
        <v>2545</v>
      </c>
      <c r="F33" s="232">
        <v>4072000</v>
      </c>
      <c r="G33" s="232">
        <v>689000</v>
      </c>
      <c r="H33" s="62">
        <v>70</v>
      </c>
    </row>
    <row r="34" spans="1:8" s="354" customFormat="1" ht="17.100000000000001" customHeight="1">
      <c r="A34" s="286">
        <v>2</v>
      </c>
      <c r="B34" s="284" t="s">
        <v>34</v>
      </c>
      <c r="C34" s="144">
        <v>1</v>
      </c>
      <c r="D34" s="287">
        <v>65.819999999999993</v>
      </c>
      <c r="E34" s="232">
        <v>1269436</v>
      </c>
      <c r="F34" s="241">
        <v>190415451</v>
      </c>
      <c r="G34" s="62">
        <v>102690000</v>
      </c>
      <c r="H34" s="62">
        <v>250</v>
      </c>
    </row>
    <row r="35" spans="1:8" s="354" customFormat="1" ht="17.100000000000001" customHeight="1">
      <c r="A35" s="882" t="s">
        <v>157</v>
      </c>
      <c r="B35" s="883"/>
      <c r="C35" s="539">
        <f t="shared" ref="C35:H35" si="3">SUM(C33:C34)</f>
        <v>2</v>
      </c>
      <c r="D35" s="543">
        <f t="shared" si="3"/>
        <v>84.717999999999989</v>
      </c>
      <c r="E35" s="539">
        <f t="shared" si="3"/>
        <v>1271981</v>
      </c>
      <c r="F35" s="539">
        <f t="shared" si="3"/>
        <v>194487451</v>
      </c>
      <c r="G35" s="539">
        <f t="shared" si="3"/>
        <v>103379000</v>
      </c>
      <c r="H35" s="539">
        <f t="shared" si="3"/>
        <v>320</v>
      </c>
    </row>
    <row r="36" spans="1:8" s="354" customFormat="1" ht="17.100000000000001" customHeight="1">
      <c r="A36" s="540"/>
      <c r="B36" s="485"/>
      <c r="C36" s="374"/>
      <c r="D36" s="541"/>
      <c r="E36" s="376"/>
      <c r="F36" s="376"/>
      <c r="G36" s="376"/>
      <c r="H36" s="19"/>
    </row>
    <row r="37" spans="1:8" s="354" customFormat="1" ht="17.100000000000001" customHeight="1">
      <c r="A37" s="886" t="s">
        <v>149</v>
      </c>
      <c r="B37" s="886"/>
      <c r="C37" s="886"/>
      <c r="D37" s="886"/>
      <c r="E37" s="886"/>
      <c r="F37" s="886"/>
      <c r="G37" s="886"/>
      <c r="H37" s="886"/>
    </row>
    <row r="38" spans="1:8" s="354" customFormat="1" ht="17.100000000000001" customHeight="1">
      <c r="A38" s="888" t="s">
        <v>2</v>
      </c>
      <c r="B38" s="889" t="s">
        <v>3</v>
      </c>
      <c r="C38" s="889" t="s">
        <v>4</v>
      </c>
      <c r="D38" s="48" t="s">
        <v>5</v>
      </c>
      <c r="E38" s="49" t="s">
        <v>6</v>
      </c>
      <c r="F38" s="50" t="s">
        <v>7</v>
      </c>
      <c r="G38" s="50" t="s">
        <v>8</v>
      </c>
      <c r="H38" s="50" t="s">
        <v>9</v>
      </c>
    </row>
    <row r="39" spans="1:8" s="354" customFormat="1" ht="17.100000000000001" customHeight="1">
      <c r="A39" s="888"/>
      <c r="B39" s="890"/>
      <c r="C39" s="890"/>
      <c r="D39" s="51" t="s">
        <v>77</v>
      </c>
      <c r="E39" s="52" t="s">
        <v>78</v>
      </c>
      <c r="F39" s="52" t="s">
        <v>79</v>
      </c>
      <c r="G39" s="52" t="s">
        <v>79</v>
      </c>
      <c r="H39" s="54" t="s">
        <v>12</v>
      </c>
    </row>
    <row r="40" spans="1:8" s="354" customFormat="1" ht="17.100000000000001" customHeight="1">
      <c r="A40" s="147">
        <v>1</v>
      </c>
      <c r="B40" s="284" t="s">
        <v>33</v>
      </c>
      <c r="C40" s="62">
        <v>4</v>
      </c>
      <c r="D40" s="288">
        <v>11358.14</v>
      </c>
      <c r="E40" s="232">
        <v>6432998.3300000001</v>
      </c>
      <c r="F40" s="232">
        <v>8362897829</v>
      </c>
      <c r="G40" s="232">
        <v>617685729</v>
      </c>
      <c r="H40" s="62">
        <v>110</v>
      </c>
    </row>
    <row r="41" spans="1:8" s="354" customFormat="1" ht="17.100000000000001" customHeight="1">
      <c r="A41" s="147">
        <v>2</v>
      </c>
      <c r="B41" s="284" t="s">
        <v>162</v>
      </c>
      <c r="C41" s="62">
        <v>22</v>
      </c>
      <c r="D41" s="288">
        <v>166.03</v>
      </c>
      <c r="E41" s="232">
        <v>13145</v>
      </c>
      <c r="F41" s="232">
        <v>6572500</v>
      </c>
      <c r="G41" s="232">
        <v>1320631</v>
      </c>
      <c r="H41" s="232">
        <v>70</v>
      </c>
    </row>
    <row r="42" spans="1:8" s="354" customFormat="1" ht="17.100000000000001" customHeight="1">
      <c r="A42" s="147">
        <v>3</v>
      </c>
      <c r="B42" s="284" t="s">
        <v>42</v>
      </c>
      <c r="C42" s="62">
        <v>3</v>
      </c>
      <c r="D42" s="288">
        <v>480.35</v>
      </c>
      <c r="E42" s="232">
        <v>12902.86</v>
      </c>
      <c r="F42" s="232">
        <v>12902860</v>
      </c>
      <c r="G42" s="232">
        <v>2877897</v>
      </c>
      <c r="H42" s="232">
        <v>25</v>
      </c>
    </row>
    <row r="43" spans="1:8" s="354" customFormat="1" ht="17.100000000000001" customHeight="1">
      <c r="A43" s="882" t="s">
        <v>157</v>
      </c>
      <c r="B43" s="883"/>
      <c r="C43" s="313">
        <f t="shared" ref="C43:H43" si="4">SUM(C40:C42)</f>
        <v>29</v>
      </c>
      <c r="D43" s="543">
        <f t="shared" si="4"/>
        <v>12004.52</v>
      </c>
      <c r="E43" s="539">
        <f t="shared" si="4"/>
        <v>6459046.1900000004</v>
      </c>
      <c r="F43" s="539">
        <f t="shared" si="4"/>
        <v>8382373189</v>
      </c>
      <c r="G43" s="539">
        <f t="shared" si="4"/>
        <v>621884257</v>
      </c>
      <c r="H43" s="539">
        <f t="shared" si="4"/>
        <v>205</v>
      </c>
    </row>
    <row r="44" spans="1:8" s="354" customFormat="1" ht="17.100000000000001" customHeight="1">
      <c r="A44" s="540"/>
      <c r="B44" s="544"/>
      <c r="C44" s="481"/>
      <c r="D44" s="479"/>
      <c r="E44" s="371"/>
      <c r="F44" s="371"/>
      <c r="G44" s="371"/>
      <c r="H44" s="369"/>
    </row>
    <row r="45" spans="1:8" s="354" customFormat="1" ht="17.100000000000001" customHeight="1">
      <c r="A45" s="886" t="s">
        <v>190</v>
      </c>
      <c r="B45" s="886"/>
      <c r="C45" s="886"/>
      <c r="D45" s="886"/>
      <c r="E45" s="886"/>
      <c r="F45" s="886"/>
      <c r="G45" s="886"/>
      <c r="H45" s="886"/>
    </row>
    <row r="46" spans="1:8" s="354" customFormat="1" ht="17.100000000000001" customHeight="1">
      <c r="A46" s="888" t="s">
        <v>2</v>
      </c>
      <c r="B46" s="889" t="s">
        <v>3</v>
      </c>
      <c r="C46" s="889" t="s">
        <v>4</v>
      </c>
      <c r="D46" s="48" t="s">
        <v>5</v>
      </c>
      <c r="E46" s="49" t="s">
        <v>6</v>
      </c>
      <c r="F46" s="50" t="s">
        <v>7</v>
      </c>
      <c r="G46" s="50" t="s">
        <v>8</v>
      </c>
      <c r="H46" s="50" t="s">
        <v>9</v>
      </c>
    </row>
    <row r="47" spans="1:8" s="354" customFormat="1" ht="17.100000000000001" customHeight="1">
      <c r="A47" s="888"/>
      <c r="B47" s="890"/>
      <c r="C47" s="890"/>
      <c r="D47" s="51" t="s">
        <v>77</v>
      </c>
      <c r="E47" s="52" t="s">
        <v>78</v>
      </c>
      <c r="F47" s="52" t="s">
        <v>79</v>
      </c>
      <c r="G47" s="52" t="s">
        <v>79</v>
      </c>
      <c r="H47" s="54" t="s">
        <v>12</v>
      </c>
    </row>
    <row r="48" spans="1:8" s="354" customFormat="1" ht="17.100000000000001" customHeight="1">
      <c r="A48" s="147">
        <v>1</v>
      </c>
      <c r="B48" s="284" t="s">
        <v>47</v>
      </c>
      <c r="C48" s="62">
        <v>6</v>
      </c>
      <c r="D48" s="288">
        <v>64.099999999999994</v>
      </c>
      <c r="E48" s="232">
        <v>11000</v>
      </c>
      <c r="F48" s="232">
        <v>8800000</v>
      </c>
      <c r="G48" s="232">
        <v>1812500</v>
      </c>
      <c r="H48" s="232">
        <v>0</v>
      </c>
    </row>
    <row r="49" spans="1:8" s="354" customFormat="1" ht="17.100000000000001" customHeight="1">
      <c r="A49" s="147">
        <v>2</v>
      </c>
      <c r="B49" s="284" t="s">
        <v>35</v>
      </c>
      <c r="C49" s="62">
        <v>1</v>
      </c>
      <c r="D49" s="288">
        <v>5</v>
      </c>
      <c r="E49" s="232">
        <v>0</v>
      </c>
      <c r="F49" s="232">
        <v>0</v>
      </c>
      <c r="G49" s="232">
        <v>0</v>
      </c>
      <c r="H49" s="232">
        <v>0</v>
      </c>
    </row>
    <row r="50" spans="1:8" s="354" customFormat="1" ht="17.100000000000001" customHeight="1">
      <c r="A50" s="147">
        <v>3</v>
      </c>
      <c r="B50" s="284" t="s">
        <v>46</v>
      </c>
      <c r="C50" s="62">
        <v>1</v>
      </c>
      <c r="D50" s="288">
        <v>4.3099999999999996</v>
      </c>
      <c r="E50" s="232">
        <v>0</v>
      </c>
      <c r="F50" s="232">
        <v>0</v>
      </c>
      <c r="G50" s="232">
        <v>0</v>
      </c>
      <c r="H50" s="232">
        <v>0</v>
      </c>
    </row>
    <row r="51" spans="1:8" s="354" customFormat="1" ht="17.100000000000001" customHeight="1">
      <c r="A51" s="147">
        <v>4</v>
      </c>
      <c r="B51" s="284" t="s">
        <v>34</v>
      </c>
      <c r="C51" s="62">
        <v>2</v>
      </c>
      <c r="D51" s="288">
        <v>1304.83</v>
      </c>
      <c r="E51" s="232">
        <v>1026110</v>
      </c>
      <c r="F51" s="232">
        <v>184699800</v>
      </c>
      <c r="G51" s="232">
        <v>78689000</v>
      </c>
      <c r="H51" s="62">
        <v>0</v>
      </c>
    </row>
    <row r="52" spans="1:8" s="354" customFormat="1" ht="17.100000000000001" customHeight="1">
      <c r="A52" s="882" t="s">
        <v>157</v>
      </c>
      <c r="B52" s="883"/>
      <c r="C52" s="313">
        <f t="shared" ref="C52:H52" si="5">SUM(C48:C51)</f>
        <v>10</v>
      </c>
      <c r="D52" s="543">
        <f t="shared" si="5"/>
        <v>1378.24</v>
      </c>
      <c r="E52" s="539">
        <f t="shared" si="5"/>
        <v>1037110</v>
      </c>
      <c r="F52" s="539">
        <f t="shared" si="5"/>
        <v>193499800</v>
      </c>
      <c r="G52" s="539">
        <f t="shared" si="5"/>
        <v>80501500</v>
      </c>
      <c r="H52" s="539">
        <f t="shared" si="5"/>
        <v>0</v>
      </c>
    </row>
    <row r="53" spans="1:8" s="354" customFormat="1" ht="17.100000000000001" customHeight="1">
      <c r="A53" s="540"/>
      <c r="B53" s="544"/>
      <c r="C53" s="481"/>
      <c r="D53" s="479"/>
      <c r="E53" s="371"/>
      <c r="F53" s="371"/>
      <c r="G53" s="371"/>
      <c r="H53" s="369"/>
    </row>
    <row r="54" spans="1:8" s="354" customFormat="1" ht="17.100000000000001" customHeight="1">
      <c r="A54" s="886" t="s">
        <v>80</v>
      </c>
      <c r="B54" s="886"/>
      <c r="C54" s="886"/>
      <c r="D54" s="886"/>
      <c r="E54" s="886"/>
      <c r="F54" s="886"/>
      <c r="G54" s="886"/>
      <c r="H54" s="886"/>
    </row>
    <row r="55" spans="1:8" s="354" customFormat="1" ht="17.100000000000001" customHeight="1">
      <c r="A55" s="888" t="s">
        <v>2</v>
      </c>
      <c r="B55" s="889" t="s">
        <v>3</v>
      </c>
      <c r="C55" s="889" t="s">
        <v>4</v>
      </c>
      <c r="D55" s="48" t="s">
        <v>5</v>
      </c>
      <c r="E55" s="49" t="s">
        <v>6</v>
      </c>
      <c r="F55" s="50" t="s">
        <v>7</v>
      </c>
      <c r="G55" s="50" t="s">
        <v>8</v>
      </c>
      <c r="H55" s="50" t="s">
        <v>9</v>
      </c>
    </row>
    <row r="56" spans="1:8" s="354" customFormat="1" ht="17.100000000000001" customHeight="1">
      <c r="A56" s="888"/>
      <c r="B56" s="890"/>
      <c r="C56" s="890"/>
      <c r="D56" s="51" t="s">
        <v>77</v>
      </c>
      <c r="E56" s="52" t="s">
        <v>78</v>
      </c>
      <c r="F56" s="52" t="s">
        <v>79</v>
      </c>
      <c r="G56" s="52" t="s">
        <v>79</v>
      </c>
      <c r="H56" s="54" t="s">
        <v>12</v>
      </c>
    </row>
    <row r="57" spans="1:8" s="354" customFormat="1" ht="17.100000000000001" customHeight="1">
      <c r="A57" s="721">
        <v>1</v>
      </c>
      <c r="B57" s="725" t="s">
        <v>452</v>
      </c>
      <c r="C57" s="353">
        <v>0</v>
      </c>
      <c r="D57" s="722">
        <v>0</v>
      </c>
      <c r="E57" s="723">
        <v>0</v>
      </c>
      <c r="F57" s="723">
        <v>0</v>
      </c>
      <c r="G57" s="723">
        <v>0</v>
      </c>
      <c r="H57" s="724">
        <v>0</v>
      </c>
    </row>
    <row r="58" spans="1:8" s="354" customFormat="1" ht="17.100000000000001" customHeight="1">
      <c r="A58" s="62">
        <v>2</v>
      </c>
      <c r="B58" s="284" t="s">
        <v>32</v>
      </c>
      <c r="C58" s="62">
        <v>3</v>
      </c>
      <c r="D58" s="287">
        <v>154</v>
      </c>
      <c r="E58" s="232">
        <v>0</v>
      </c>
      <c r="F58" s="232">
        <v>0</v>
      </c>
      <c r="G58" s="232">
        <v>0</v>
      </c>
      <c r="H58" s="62">
        <v>0</v>
      </c>
    </row>
    <row r="59" spans="1:8" s="354" customFormat="1" ht="17.100000000000001" customHeight="1">
      <c r="A59" s="721">
        <v>3</v>
      </c>
      <c r="B59" s="284" t="s">
        <v>377</v>
      </c>
      <c r="C59" s="217">
        <v>1</v>
      </c>
      <c r="D59" s="548">
        <v>1200</v>
      </c>
      <c r="E59" s="390">
        <v>3686969</v>
      </c>
      <c r="F59" s="320">
        <v>8480028700</v>
      </c>
      <c r="G59" s="320">
        <v>680457251</v>
      </c>
      <c r="H59" s="217">
        <v>2655</v>
      </c>
    </row>
    <row r="60" spans="1:8" s="354" customFormat="1" ht="17.100000000000001" customHeight="1">
      <c r="A60" s="62">
        <v>4</v>
      </c>
      <c r="B60" s="280" t="s">
        <v>439</v>
      </c>
      <c r="C60" s="172">
        <v>0</v>
      </c>
      <c r="D60" s="278">
        <v>0</v>
      </c>
      <c r="E60" s="241">
        <v>74295</v>
      </c>
      <c r="F60" s="241">
        <v>148949587.79999998</v>
      </c>
      <c r="G60" s="241">
        <v>932633356</v>
      </c>
      <c r="H60" s="172">
        <v>0</v>
      </c>
    </row>
    <row r="61" spans="1:8" s="354" customFormat="1" ht="17.100000000000001" customHeight="1">
      <c r="A61" s="721">
        <v>5</v>
      </c>
      <c r="B61" s="280" t="s">
        <v>438</v>
      </c>
      <c r="C61" s="172">
        <v>0</v>
      </c>
      <c r="D61" s="278">
        <v>0</v>
      </c>
      <c r="E61" s="241">
        <v>937405</v>
      </c>
      <c r="F61" s="241">
        <v>2221106155.0999999</v>
      </c>
      <c r="G61" s="241">
        <v>8101743237</v>
      </c>
      <c r="H61" s="172">
        <v>0</v>
      </c>
    </row>
    <row r="62" spans="1:8" s="354" customFormat="1" ht="17.100000000000001" customHeight="1">
      <c r="A62" s="62">
        <v>6</v>
      </c>
      <c r="B62" s="284" t="s">
        <v>19</v>
      </c>
      <c r="C62" s="289">
        <v>0</v>
      </c>
      <c r="D62" s="290">
        <v>0</v>
      </c>
      <c r="E62" s="476">
        <v>101.17100000000001</v>
      </c>
      <c r="F62" s="289">
        <v>3893628286.6873007</v>
      </c>
      <c r="G62" s="241">
        <v>264210715</v>
      </c>
      <c r="H62" s="172">
        <v>0</v>
      </c>
    </row>
    <row r="63" spans="1:8" s="354" customFormat="1" ht="17.100000000000001" customHeight="1">
      <c r="A63" s="721">
        <v>7</v>
      </c>
      <c r="B63" s="284" t="s">
        <v>14</v>
      </c>
      <c r="C63" s="289">
        <v>0</v>
      </c>
      <c r="D63" s="290">
        <v>0</v>
      </c>
      <c r="E63" s="476">
        <v>33.112000000000002</v>
      </c>
      <c r="F63" s="241">
        <v>4362506</v>
      </c>
      <c r="G63" s="241">
        <v>639260</v>
      </c>
      <c r="H63" s="172">
        <v>0</v>
      </c>
    </row>
    <row r="64" spans="1:8" s="354" customFormat="1" ht="17.100000000000001" customHeight="1">
      <c r="A64" s="62">
        <v>8</v>
      </c>
      <c r="B64" s="284" t="s">
        <v>29</v>
      </c>
      <c r="C64" s="62">
        <v>2</v>
      </c>
      <c r="D64" s="287">
        <v>8.27</v>
      </c>
      <c r="E64" s="232">
        <v>1452</v>
      </c>
      <c r="F64" s="232">
        <v>1524600</v>
      </c>
      <c r="G64" s="232">
        <v>56710</v>
      </c>
      <c r="H64" s="62">
        <v>16</v>
      </c>
    </row>
    <row r="65" spans="1:8" s="354" customFormat="1" ht="17.100000000000001" customHeight="1">
      <c r="A65" s="721">
        <v>9</v>
      </c>
      <c r="B65" s="284" t="s">
        <v>16</v>
      </c>
      <c r="C65" s="62">
        <v>2</v>
      </c>
      <c r="D65" s="287">
        <v>1989.2844</v>
      </c>
      <c r="E65" s="232">
        <v>3312056</v>
      </c>
      <c r="F65" s="232">
        <v>7286523200</v>
      </c>
      <c r="G65" s="232">
        <v>314968560</v>
      </c>
      <c r="H65" s="62">
        <v>868</v>
      </c>
    </row>
    <row r="66" spans="1:8" s="354" customFormat="1" ht="17.100000000000001" customHeight="1">
      <c r="A66" s="882" t="s">
        <v>157</v>
      </c>
      <c r="B66" s="883"/>
      <c r="C66" s="542">
        <f>SUM(C57:C65)</f>
        <v>8</v>
      </c>
      <c r="D66" s="542">
        <f t="shared" ref="D66:H66" si="6">SUM(D57:D65)</f>
        <v>3351.5544</v>
      </c>
      <c r="E66" s="542">
        <f t="shared" si="6"/>
        <v>8012311.2829999998</v>
      </c>
      <c r="F66" s="542">
        <f t="shared" si="6"/>
        <v>22036123035.587299</v>
      </c>
      <c r="G66" s="542">
        <f t="shared" si="6"/>
        <v>10294709089</v>
      </c>
      <c r="H66" s="542">
        <f t="shared" si="6"/>
        <v>3539</v>
      </c>
    </row>
    <row r="67" spans="1:8" s="354" customFormat="1" ht="17.100000000000001" customHeight="1">
      <c r="A67" s="540"/>
      <c r="B67" s="485"/>
      <c r="C67" s="374"/>
      <c r="D67" s="541"/>
      <c r="E67" s="376"/>
      <c r="F67" s="376"/>
      <c r="G67" s="376"/>
      <c r="H67" s="19"/>
    </row>
    <row r="68" spans="1:8" s="354" customFormat="1" ht="17.100000000000001" customHeight="1">
      <c r="A68" s="886" t="s">
        <v>95</v>
      </c>
      <c r="B68" s="886"/>
      <c r="C68" s="886"/>
      <c r="D68" s="886"/>
      <c r="E68" s="886"/>
      <c r="F68" s="886"/>
      <c r="G68" s="886"/>
      <c r="H68" s="886"/>
    </row>
    <row r="69" spans="1:8" s="354" customFormat="1" ht="17.100000000000001" customHeight="1">
      <c r="A69" s="888" t="s">
        <v>2</v>
      </c>
      <c r="B69" s="889" t="s">
        <v>3</v>
      </c>
      <c r="C69" s="889" t="s">
        <v>4</v>
      </c>
      <c r="D69" s="48" t="s">
        <v>5</v>
      </c>
      <c r="E69" s="49" t="s">
        <v>6</v>
      </c>
      <c r="F69" s="50" t="s">
        <v>7</v>
      </c>
      <c r="G69" s="50" t="s">
        <v>8</v>
      </c>
      <c r="H69" s="50" t="s">
        <v>9</v>
      </c>
    </row>
    <row r="70" spans="1:8" s="354" customFormat="1" ht="17.100000000000001" customHeight="1">
      <c r="A70" s="888"/>
      <c r="B70" s="890"/>
      <c r="C70" s="890"/>
      <c r="D70" s="51" t="s">
        <v>77</v>
      </c>
      <c r="E70" s="52" t="s">
        <v>78</v>
      </c>
      <c r="F70" s="52" t="s">
        <v>79</v>
      </c>
      <c r="G70" s="52" t="s">
        <v>79</v>
      </c>
      <c r="H70" s="54" t="s">
        <v>12</v>
      </c>
    </row>
    <row r="71" spans="1:8" s="354" customFormat="1" ht="17.100000000000001" customHeight="1">
      <c r="A71" s="62">
        <v>1</v>
      </c>
      <c r="B71" s="284" t="s">
        <v>42</v>
      </c>
      <c r="C71" s="144">
        <v>1</v>
      </c>
      <c r="D71" s="285">
        <v>531</v>
      </c>
      <c r="E71" s="231">
        <v>0</v>
      </c>
      <c r="F71" s="231">
        <v>0</v>
      </c>
      <c r="G71" s="231">
        <v>290000</v>
      </c>
      <c r="H71" s="144">
        <v>3</v>
      </c>
    </row>
    <row r="72" spans="1:8" s="354" customFormat="1" ht="17.100000000000001" customHeight="1">
      <c r="A72" s="62">
        <v>2</v>
      </c>
      <c r="B72" s="284" t="s">
        <v>33</v>
      </c>
      <c r="C72" s="144">
        <v>2</v>
      </c>
      <c r="D72" s="285">
        <v>2212.7399999999998</v>
      </c>
      <c r="E72" s="231">
        <v>1977989</v>
      </c>
      <c r="F72" s="231">
        <v>2966983500</v>
      </c>
      <c r="G72" s="231">
        <v>77271669</v>
      </c>
      <c r="H72" s="144">
        <v>150</v>
      </c>
    </row>
    <row r="73" spans="1:8" s="354" customFormat="1" ht="17.100000000000001" customHeight="1">
      <c r="A73" s="882" t="s">
        <v>157</v>
      </c>
      <c r="B73" s="883"/>
      <c r="C73" s="542">
        <f t="shared" ref="C73:H73" si="7">SUM(C71:C72)</f>
        <v>3</v>
      </c>
      <c r="D73" s="543">
        <f t="shared" si="7"/>
        <v>2743.74</v>
      </c>
      <c r="E73" s="539">
        <f t="shared" si="7"/>
        <v>1977989</v>
      </c>
      <c r="F73" s="539">
        <f t="shared" si="7"/>
        <v>2966983500</v>
      </c>
      <c r="G73" s="539">
        <f t="shared" si="7"/>
        <v>77561669</v>
      </c>
      <c r="H73" s="542">
        <f t="shared" si="7"/>
        <v>153</v>
      </c>
    </row>
    <row r="74" spans="1:8" s="354" customFormat="1" ht="17.100000000000001" customHeight="1">
      <c r="A74" s="540"/>
      <c r="B74" s="485"/>
      <c r="C74" s="374"/>
      <c r="D74" s="541"/>
      <c r="E74" s="376"/>
      <c r="F74" s="376"/>
      <c r="G74" s="376"/>
      <c r="H74" s="19"/>
    </row>
    <row r="75" spans="1:8" s="354" customFormat="1" ht="17.100000000000001" customHeight="1">
      <c r="A75" s="886" t="s">
        <v>103</v>
      </c>
      <c r="B75" s="886"/>
      <c r="C75" s="886"/>
      <c r="D75" s="886"/>
      <c r="E75" s="886"/>
      <c r="F75" s="886"/>
      <c r="G75" s="886"/>
      <c r="H75" s="886"/>
    </row>
    <row r="76" spans="1:8" s="354" customFormat="1" ht="17.100000000000001" customHeight="1">
      <c r="A76" s="893" t="s">
        <v>2</v>
      </c>
      <c r="B76" s="889" t="s">
        <v>3</v>
      </c>
      <c r="C76" s="889" t="s">
        <v>4</v>
      </c>
      <c r="D76" s="57" t="s">
        <v>5</v>
      </c>
      <c r="E76" s="58" t="s">
        <v>6</v>
      </c>
      <c r="F76" s="734" t="s">
        <v>7</v>
      </c>
      <c r="G76" s="734" t="s">
        <v>8</v>
      </c>
      <c r="H76" s="734" t="s">
        <v>9</v>
      </c>
    </row>
    <row r="77" spans="1:8" s="354" customFormat="1" ht="17.100000000000001" customHeight="1">
      <c r="A77" s="893"/>
      <c r="B77" s="890"/>
      <c r="C77" s="890"/>
      <c r="D77" s="59" t="s">
        <v>77</v>
      </c>
      <c r="E77" s="60" t="s">
        <v>78</v>
      </c>
      <c r="F77" s="67" t="s">
        <v>79</v>
      </c>
      <c r="G77" s="67" t="s">
        <v>79</v>
      </c>
      <c r="H77" s="1" t="s">
        <v>12</v>
      </c>
    </row>
    <row r="78" spans="1:8" s="354" customFormat="1" ht="17.100000000000001" customHeight="1">
      <c r="A78" s="172">
        <v>1</v>
      </c>
      <c r="B78" s="16" t="s">
        <v>34</v>
      </c>
      <c r="C78" s="43">
        <v>2</v>
      </c>
      <c r="D78" s="43">
        <v>1359.492</v>
      </c>
      <c r="E78" s="43">
        <v>9678859</v>
      </c>
      <c r="F78" s="43">
        <v>1935771800</v>
      </c>
      <c r="G78" s="281">
        <v>815007580</v>
      </c>
      <c r="H78" s="43">
        <v>1815</v>
      </c>
    </row>
    <row r="79" spans="1:8" s="354" customFormat="1" ht="17.100000000000001" customHeight="1">
      <c r="A79" s="882" t="s">
        <v>157</v>
      </c>
      <c r="B79" s="883"/>
      <c r="C79" s="545">
        <f t="shared" ref="C79:H79" si="8">SUM(C78:C78)</f>
        <v>2</v>
      </c>
      <c r="D79" s="546">
        <f t="shared" si="8"/>
        <v>1359.492</v>
      </c>
      <c r="E79" s="545">
        <f t="shared" si="8"/>
        <v>9678859</v>
      </c>
      <c r="F79" s="545">
        <f t="shared" si="8"/>
        <v>1935771800</v>
      </c>
      <c r="G79" s="545">
        <f t="shared" si="8"/>
        <v>815007580</v>
      </c>
      <c r="H79" s="545">
        <f t="shared" si="8"/>
        <v>1815</v>
      </c>
    </row>
    <row r="80" spans="1:8" s="354" customFormat="1" ht="17.100000000000001" customHeight="1">
      <c r="A80" s="540"/>
      <c r="B80" s="547"/>
      <c r="C80" s="369"/>
      <c r="D80" s="479"/>
      <c r="E80" s="371"/>
      <c r="F80" s="371"/>
      <c r="G80" s="371"/>
      <c r="H80" s="369"/>
    </row>
    <row r="81" spans="1:8" s="354" customFormat="1" ht="17.100000000000001" customHeight="1">
      <c r="A81" s="886" t="s">
        <v>109</v>
      </c>
      <c r="B81" s="886"/>
      <c r="C81" s="886"/>
      <c r="D81" s="886"/>
      <c r="E81" s="886"/>
      <c r="F81" s="886"/>
      <c r="G81" s="886"/>
      <c r="H81" s="886"/>
    </row>
    <row r="82" spans="1:8" s="354" customFormat="1" ht="17.100000000000001" customHeight="1">
      <c r="A82" s="888" t="s">
        <v>2</v>
      </c>
      <c r="B82" s="889" t="s">
        <v>3</v>
      </c>
      <c r="C82" s="889" t="s">
        <v>4</v>
      </c>
      <c r="D82" s="48" t="s">
        <v>5</v>
      </c>
      <c r="E82" s="49" t="s">
        <v>6</v>
      </c>
      <c r="F82" s="50" t="s">
        <v>7</v>
      </c>
      <c r="G82" s="50" t="s">
        <v>8</v>
      </c>
      <c r="H82" s="50" t="s">
        <v>9</v>
      </c>
    </row>
    <row r="83" spans="1:8" s="354" customFormat="1" ht="17.100000000000001" customHeight="1">
      <c r="A83" s="888"/>
      <c r="B83" s="890"/>
      <c r="C83" s="890"/>
      <c r="D83" s="51" t="s">
        <v>77</v>
      </c>
      <c r="E83" s="52" t="s">
        <v>78</v>
      </c>
      <c r="F83" s="52" t="s">
        <v>79</v>
      </c>
      <c r="G83" s="52" t="s">
        <v>79</v>
      </c>
      <c r="H83" s="54" t="s">
        <v>12</v>
      </c>
    </row>
    <row r="84" spans="1:8" s="354" customFormat="1" ht="17.100000000000001" customHeight="1">
      <c r="A84" s="678"/>
      <c r="B84" s="683" t="s">
        <v>445</v>
      </c>
      <c r="C84" s="684">
        <v>0</v>
      </c>
      <c r="D84" s="685">
        <v>0</v>
      </c>
      <c r="E84" s="686">
        <v>0</v>
      </c>
      <c r="F84" s="687">
        <v>0</v>
      </c>
      <c r="G84" s="684">
        <v>17000</v>
      </c>
      <c r="H84" s="684">
        <v>0</v>
      </c>
    </row>
    <row r="85" spans="1:8" s="354" customFormat="1" ht="17.100000000000001" customHeight="1">
      <c r="A85" s="884" t="s">
        <v>157</v>
      </c>
      <c r="B85" s="885"/>
      <c r="C85" s="254">
        <f t="shared" ref="C85:H85" si="9">SUM(C84:C84)</f>
        <v>0</v>
      </c>
      <c r="D85" s="254">
        <f t="shared" si="9"/>
        <v>0</v>
      </c>
      <c r="E85" s="254">
        <f t="shared" si="9"/>
        <v>0</v>
      </c>
      <c r="F85" s="254">
        <f t="shared" si="9"/>
        <v>0</v>
      </c>
      <c r="G85" s="254">
        <f t="shared" si="9"/>
        <v>17000</v>
      </c>
      <c r="H85" s="254">
        <f t="shared" si="9"/>
        <v>0</v>
      </c>
    </row>
    <row r="86" spans="1:8" s="354" customFormat="1" ht="17.100000000000001" customHeight="1">
      <c r="A86" s="540"/>
      <c r="B86" s="547"/>
      <c r="C86" s="369"/>
      <c r="D86" s="479"/>
      <c r="E86" s="371"/>
      <c r="F86" s="371"/>
      <c r="G86" s="371"/>
      <c r="H86" s="369"/>
    </row>
    <row r="87" spans="1:8" s="354" customFormat="1" ht="17.100000000000001" customHeight="1">
      <c r="A87" s="886" t="s">
        <v>151</v>
      </c>
      <c r="B87" s="886"/>
      <c r="C87" s="886"/>
      <c r="D87" s="886"/>
      <c r="E87" s="886"/>
      <c r="F87" s="886"/>
      <c r="G87" s="886"/>
      <c r="H87" s="886"/>
    </row>
    <row r="88" spans="1:8" s="354" customFormat="1" ht="17.100000000000001" customHeight="1">
      <c r="A88" s="888" t="s">
        <v>2</v>
      </c>
      <c r="B88" s="889" t="s">
        <v>3</v>
      </c>
      <c r="C88" s="889" t="s">
        <v>4</v>
      </c>
      <c r="D88" s="48" t="s">
        <v>5</v>
      </c>
      <c r="E88" s="49" t="s">
        <v>6</v>
      </c>
      <c r="F88" s="50" t="s">
        <v>7</v>
      </c>
      <c r="G88" s="50" t="s">
        <v>8</v>
      </c>
      <c r="H88" s="50" t="s">
        <v>9</v>
      </c>
    </row>
    <row r="89" spans="1:8" s="354" customFormat="1" ht="17.100000000000001" customHeight="1">
      <c r="A89" s="888"/>
      <c r="B89" s="890"/>
      <c r="C89" s="892"/>
      <c r="D89" s="55" t="s">
        <v>77</v>
      </c>
      <c r="E89" s="56" t="s">
        <v>78</v>
      </c>
      <c r="F89" s="52" t="s">
        <v>79</v>
      </c>
      <c r="G89" s="52" t="s">
        <v>79</v>
      </c>
      <c r="H89" s="53" t="s">
        <v>12</v>
      </c>
    </row>
    <row r="90" spans="1:8" s="354" customFormat="1" ht="17.100000000000001" customHeight="1">
      <c r="A90" s="62">
        <v>1</v>
      </c>
      <c r="B90" s="280" t="s">
        <v>28</v>
      </c>
      <c r="C90" s="218">
        <v>2</v>
      </c>
      <c r="D90" s="291">
        <v>9.9499999999999993</v>
      </c>
      <c r="E90" s="292">
        <v>0</v>
      </c>
      <c r="F90" s="293">
        <v>0</v>
      </c>
      <c r="G90" s="218">
        <v>0</v>
      </c>
      <c r="H90" s="293">
        <v>0</v>
      </c>
    </row>
    <row r="91" spans="1:8" s="354" customFormat="1" ht="17.100000000000001" customHeight="1">
      <c r="A91" s="882" t="s">
        <v>157</v>
      </c>
      <c r="B91" s="883"/>
      <c r="C91" s="542">
        <f t="shared" ref="C91:H91" si="10">SUM(C90:C90)</f>
        <v>2</v>
      </c>
      <c r="D91" s="543">
        <f t="shared" si="10"/>
        <v>9.9499999999999993</v>
      </c>
      <c r="E91" s="539">
        <f t="shared" si="10"/>
        <v>0</v>
      </c>
      <c r="F91" s="539">
        <f t="shared" si="10"/>
        <v>0</v>
      </c>
      <c r="G91" s="539">
        <f t="shared" si="10"/>
        <v>0</v>
      </c>
      <c r="H91" s="542">
        <f t="shared" si="10"/>
        <v>0</v>
      </c>
    </row>
    <row r="92" spans="1:8" s="354" customFormat="1" ht="17.100000000000001" customHeight="1">
      <c r="A92" s="540"/>
      <c r="B92" s="547"/>
      <c r="C92" s="369"/>
      <c r="D92" s="479"/>
      <c r="E92" s="371"/>
      <c r="F92" s="371"/>
      <c r="G92" s="371"/>
      <c r="H92" s="369"/>
    </row>
    <row r="93" spans="1:8" s="354" customFormat="1" ht="17.100000000000001" customHeight="1">
      <c r="A93" s="886" t="s">
        <v>104</v>
      </c>
      <c r="B93" s="886"/>
      <c r="C93" s="886"/>
      <c r="D93" s="886"/>
      <c r="E93" s="886"/>
      <c r="F93" s="886"/>
      <c r="G93" s="886"/>
      <c r="H93" s="886"/>
    </row>
    <row r="94" spans="1:8" s="354" customFormat="1" ht="17.100000000000001" customHeight="1">
      <c r="A94" s="888" t="s">
        <v>2</v>
      </c>
      <c r="B94" s="889" t="s">
        <v>3</v>
      </c>
      <c r="C94" s="889" t="s">
        <v>4</v>
      </c>
      <c r="D94" s="48" t="s">
        <v>5</v>
      </c>
      <c r="E94" s="49" t="s">
        <v>6</v>
      </c>
      <c r="F94" s="50" t="s">
        <v>7</v>
      </c>
      <c r="G94" s="50" t="s">
        <v>8</v>
      </c>
      <c r="H94" s="50" t="s">
        <v>9</v>
      </c>
    </row>
    <row r="95" spans="1:8" s="354" customFormat="1" ht="17.100000000000001" customHeight="1">
      <c r="A95" s="888"/>
      <c r="B95" s="890"/>
      <c r="C95" s="890"/>
      <c r="D95" s="51" t="s">
        <v>77</v>
      </c>
      <c r="E95" s="52" t="s">
        <v>78</v>
      </c>
      <c r="F95" s="52" t="s">
        <v>79</v>
      </c>
      <c r="G95" s="52" t="s">
        <v>79</v>
      </c>
      <c r="H95" s="54" t="s">
        <v>12</v>
      </c>
    </row>
    <row r="96" spans="1:8" s="354" customFormat="1" ht="17.100000000000001" customHeight="1">
      <c r="A96" s="62">
        <v>1</v>
      </c>
      <c r="B96" s="284" t="s">
        <v>34</v>
      </c>
      <c r="C96" s="782">
        <v>4</v>
      </c>
      <c r="D96" s="782">
        <v>1232.8699999999999</v>
      </c>
      <c r="E96" s="783">
        <v>893283.93</v>
      </c>
      <c r="F96" s="783">
        <v>187589625.30000001</v>
      </c>
      <c r="G96" s="783">
        <v>70542000</v>
      </c>
      <c r="H96" s="783">
        <v>45</v>
      </c>
    </row>
    <row r="97" spans="1:8" s="354" customFormat="1" ht="17.100000000000001" customHeight="1">
      <c r="A97" s="882" t="s">
        <v>157</v>
      </c>
      <c r="B97" s="883"/>
      <c r="C97" s="542">
        <f t="shared" ref="C97:H97" si="11">SUM(C96:C96)</f>
        <v>4</v>
      </c>
      <c r="D97" s="543">
        <f t="shared" si="11"/>
        <v>1232.8699999999999</v>
      </c>
      <c r="E97" s="539">
        <f t="shared" si="11"/>
        <v>893283.93</v>
      </c>
      <c r="F97" s="539">
        <f t="shared" si="11"/>
        <v>187589625.30000001</v>
      </c>
      <c r="G97" s="539">
        <f t="shared" si="11"/>
        <v>70542000</v>
      </c>
      <c r="H97" s="539">
        <f t="shared" si="11"/>
        <v>45</v>
      </c>
    </row>
    <row r="98" spans="1:8" s="354" customFormat="1" ht="17.100000000000001" customHeight="1">
      <c r="A98" s="540"/>
      <c r="B98" s="544"/>
      <c r="C98" s="369"/>
      <c r="D98" s="479"/>
      <c r="E98" s="371"/>
      <c r="F98" s="371"/>
      <c r="G98" s="371"/>
      <c r="H98" s="369"/>
    </row>
    <row r="99" spans="1:8" s="354" customFormat="1" ht="17.100000000000001" customHeight="1">
      <c r="A99" s="540"/>
      <c r="B99" s="544"/>
      <c r="C99" s="369"/>
      <c r="D99" s="479"/>
      <c r="E99" s="371"/>
      <c r="F99" s="371"/>
      <c r="G99" s="371"/>
      <c r="H99" s="369"/>
    </row>
    <row r="100" spans="1:8" s="354" customFormat="1" ht="17.100000000000001" customHeight="1">
      <c r="A100" s="886" t="s">
        <v>86</v>
      </c>
      <c r="B100" s="886"/>
      <c r="C100" s="886"/>
      <c r="D100" s="886"/>
      <c r="E100" s="886"/>
      <c r="F100" s="886"/>
      <c r="G100" s="886"/>
      <c r="H100" s="886"/>
    </row>
    <row r="101" spans="1:8" s="354" customFormat="1" ht="17.100000000000001" customHeight="1">
      <c r="A101" s="888" t="s">
        <v>2</v>
      </c>
      <c r="B101" s="889" t="s">
        <v>3</v>
      </c>
      <c r="C101" s="889" t="s">
        <v>4</v>
      </c>
      <c r="D101" s="48" t="s">
        <v>5</v>
      </c>
      <c r="E101" s="49" t="s">
        <v>6</v>
      </c>
      <c r="F101" s="50" t="s">
        <v>7</v>
      </c>
      <c r="G101" s="50" t="s">
        <v>8</v>
      </c>
      <c r="H101" s="50" t="s">
        <v>9</v>
      </c>
    </row>
    <row r="102" spans="1:8" s="354" customFormat="1" ht="17.100000000000001" customHeight="1">
      <c r="A102" s="888"/>
      <c r="B102" s="890"/>
      <c r="C102" s="890"/>
      <c r="D102" s="51" t="s">
        <v>77</v>
      </c>
      <c r="E102" s="52" t="s">
        <v>78</v>
      </c>
      <c r="F102" s="52" t="s">
        <v>79</v>
      </c>
      <c r="G102" s="52" t="s">
        <v>79</v>
      </c>
      <c r="H102" s="53" t="s">
        <v>12</v>
      </c>
    </row>
    <row r="103" spans="1:8" s="354" customFormat="1" ht="17.100000000000001" customHeight="1">
      <c r="A103" s="62">
        <v>1</v>
      </c>
      <c r="B103" s="284" t="s">
        <v>16</v>
      </c>
      <c r="C103" s="217">
        <v>3</v>
      </c>
      <c r="D103" s="548">
        <v>34.481999999999999</v>
      </c>
      <c r="E103" s="320">
        <v>440</v>
      </c>
      <c r="F103" s="454">
        <v>154000</v>
      </c>
      <c r="G103" s="530">
        <v>60000</v>
      </c>
      <c r="H103" s="432">
        <v>4</v>
      </c>
    </row>
    <row r="104" spans="1:8" s="354" customFormat="1" ht="17.100000000000001" customHeight="1">
      <c r="A104" s="882" t="s">
        <v>157</v>
      </c>
      <c r="B104" s="883"/>
      <c r="C104" s="542">
        <f t="shared" ref="C104:H104" si="12">SUM(C103:C103)</f>
        <v>3</v>
      </c>
      <c r="D104" s="543">
        <f t="shared" si="12"/>
        <v>34.481999999999999</v>
      </c>
      <c r="E104" s="539">
        <f t="shared" si="12"/>
        <v>440</v>
      </c>
      <c r="F104" s="539">
        <f t="shared" si="12"/>
        <v>154000</v>
      </c>
      <c r="G104" s="539">
        <f t="shared" si="12"/>
        <v>60000</v>
      </c>
      <c r="H104" s="542">
        <f t="shared" si="12"/>
        <v>4</v>
      </c>
    </row>
    <row r="105" spans="1:8" s="354" customFormat="1" ht="17.100000000000001" customHeight="1">
      <c r="A105" s="540"/>
      <c r="B105" s="547"/>
      <c r="C105" s="369"/>
      <c r="D105" s="479"/>
      <c r="E105" s="371"/>
      <c r="F105" s="371"/>
      <c r="G105" s="371"/>
      <c r="H105" s="369"/>
    </row>
    <row r="106" spans="1:8" s="354" customFormat="1" ht="17.100000000000001" customHeight="1">
      <c r="A106" s="886" t="s">
        <v>152</v>
      </c>
      <c r="B106" s="886"/>
      <c r="C106" s="886"/>
      <c r="D106" s="886"/>
      <c r="E106" s="886"/>
      <c r="F106" s="886"/>
      <c r="G106" s="886"/>
      <c r="H106" s="886"/>
    </row>
    <row r="107" spans="1:8" s="354" customFormat="1" ht="17.100000000000001" customHeight="1">
      <c r="A107" s="888" t="s">
        <v>2</v>
      </c>
      <c r="B107" s="889" t="s">
        <v>3</v>
      </c>
      <c r="C107" s="889" t="s">
        <v>4</v>
      </c>
      <c r="D107" s="48" t="s">
        <v>5</v>
      </c>
      <c r="E107" s="49" t="s">
        <v>6</v>
      </c>
      <c r="F107" s="50" t="s">
        <v>7</v>
      </c>
      <c r="G107" s="50" t="s">
        <v>8</v>
      </c>
      <c r="H107" s="50" t="s">
        <v>9</v>
      </c>
    </row>
    <row r="108" spans="1:8" s="354" customFormat="1" ht="17.100000000000001" customHeight="1">
      <c r="A108" s="888"/>
      <c r="B108" s="890"/>
      <c r="C108" s="890"/>
      <c r="D108" s="51" t="s">
        <v>77</v>
      </c>
      <c r="E108" s="52" t="s">
        <v>78</v>
      </c>
      <c r="F108" s="52" t="s">
        <v>79</v>
      </c>
      <c r="G108" s="52" t="s">
        <v>79</v>
      </c>
      <c r="H108" s="54" t="s">
        <v>12</v>
      </c>
    </row>
    <row r="109" spans="1:8" s="354" customFormat="1" ht="17.100000000000001" customHeight="1">
      <c r="A109" s="62">
        <v>1</v>
      </c>
      <c r="B109" s="284" t="s">
        <v>165</v>
      </c>
      <c r="C109" s="144">
        <v>2</v>
      </c>
      <c r="D109" s="288">
        <v>1998.325</v>
      </c>
      <c r="E109" s="232">
        <v>2153437.5</v>
      </c>
      <c r="F109" s="232">
        <v>1313596875</v>
      </c>
      <c r="G109" s="232">
        <v>207063100</v>
      </c>
      <c r="H109" s="62">
        <v>315</v>
      </c>
    </row>
    <row r="110" spans="1:8" s="354" customFormat="1" ht="17.100000000000001" customHeight="1">
      <c r="A110" s="62">
        <v>2</v>
      </c>
      <c r="B110" s="284" t="s">
        <v>166</v>
      </c>
      <c r="C110" s="144">
        <v>22</v>
      </c>
      <c r="D110" s="288">
        <v>147.91999999999999</v>
      </c>
      <c r="E110" s="232">
        <v>16491.75</v>
      </c>
      <c r="F110" s="232">
        <v>13193400</v>
      </c>
      <c r="G110" s="231">
        <v>2987600</v>
      </c>
      <c r="H110" s="62">
        <v>72</v>
      </c>
    </row>
    <row r="111" spans="1:8" s="354" customFormat="1" ht="17.100000000000001" customHeight="1">
      <c r="A111" s="882" t="s">
        <v>157</v>
      </c>
      <c r="B111" s="883"/>
      <c r="C111" s="542">
        <f t="shared" ref="C111:H111" si="13">SUM(C109:C110)</f>
        <v>24</v>
      </c>
      <c r="D111" s="543">
        <f t="shared" si="13"/>
        <v>2146.2449999999999</v>
      </c>
      <c r="E111" s="539">
        <f t="shared" si="13"/>
        <v>2169929.25</v>
      </c>
      <c r="F111" s="539">
        <f t="shared" si="13"/>
        <v>1326790275</v>
      </c>
      <c r="G111" s="539">
        <f t="shared" si="13"/>
        <v>210050700</v>
      </c>
      <c r="H111" s="542">
        <f t="shared" si="13"/>
        <v>387</v>
      </c>
    </row>
    <row r="112" spans="1:8" s="354" customFormat="1" ht="17.100000000000001" customHeight="1">
      <c r="A112" s="540"/>
      <c r="B112" s="485"/>
      <c r="C112" s="374"/>
      <c r="D112" s="541"/>
      <c r="E112" s="376"/>
      <c r="F112" s="376"/>
      <c r="G112" s="376"/>
      <c r="H112" s="19"/>
    </row>
    <row r="113" spans="1:8" s="354" customFormat="1" ht="17.100000000000001" customHeight="1">
      <c r="A113" s="886" t="s">
        <v>96</v>
      </c>
      <c r="B113" s="886"/>
      <c r="C113" s="886"/>
      <c r="D113" s="886"/>
      <c r="E113" s="886"/>
      <c r="F113" s="886"/>
      <c r="G113" s="886"/>
      <c r="H113" s="886"/>
    </row>
    <row r="114" spans="1:8" s="354" customFormat="1" ht="17.100000000000001" customHeight="1">
      <c r="A114" s="888" t="s">
        <v>2</v>
      </c>
      <c r="B114" s="889" t="s">
        <v>3</v>
      </c>
      <c r="C114" s="889" t="s">
        <v>4</v>
      </c>
      <c r="D114" s="48" t="s">
        <v>5</v>
      </c>
      <c r="E114" s="49" t="s">
        <v>6</v>
      </c>
      <c r="F114" s="50" t="s">
        <v>7</v>
      </c>
      <c r="G114" s="50" t="s">
        <v>8</v>
      </c>
      <c r="H114" s="50" t="s">
        <v>9</v>
      </c>
    </row>
    <row r="115" spans="1:8" s="354" customFormat="1" ht="17.100000000000001" customHeight="1">
      <c r="A115" s="888"/>
      <c r="B115" s="890"/>
      <c r="C115" s="890"/>
      <c r="D115" s="51" t="s">
        <v>77</v>
      </c>
      <c r="E115" s="52" t="s">
        <v>78</v>
      </c>
      <c r="F115" s="52" t="s">
        <v>79</v>
      </c>
      <c r="G115" s="52" t="s">
        <v>79</v>
      </c>
      <c r="H115" s="54" t="s">
        <v>12</v>
      </c>
    </row>
    <row r="116" spans="1:8" s="354" customFormat="1" ht="17.100000000000001" customHeight="1">
      <c r="A116" s="62">
        <v>1</v>
      </c>
      <c r="B116" s="284" t="s">
        <v>28</v>
      </c>
      <c r="C116" s="144">
        <v>5</v>
      </c>
      <c r="D116" s="288">
        <v>983</v>
      </c>
      <c r="E116" s="232">
        <v>0</v>
      </c>
      <c r="F116" s="232">
        <v>0</v>
      </c>
      <c r="G116" s="232">
        <v>12000</v>
      </c>
      <c r="H116" s="62">
        <v>2</v>
      </c>
    </row>
    <row r="117" spans="1:8" s="354" customFormat="1" ht="17.100000000000001" customHeight="1">
      <c r="A117" s="882" t="s">
        <v>157</v>
      </c>
      <c r="B117" s="883"/>
      <c r="C117" s="542">
        <f t="shared" ref="C117:H117" si="14">SUM(C116:C116)</f>
        <v>5</v>
      </c>
      <c r="D117" s="543">
        <f t="shared" si="14"/>
        <v>983</v>
      </c>
      <c r="E117" s="539">
        <f t="shared" si="14"/>
        <v>0</v>
      </c>
      <c r="F117" s="539">
        <f t="shared" si="14"/>
        <v>0</v>
      </c>
      <c r="G117" s="539">
        <f t="shared" si="14"/>
        <v>12000</v>
      </c>
      <c r="H117" s="542">
        <f t="shared" si="14"/>
        <v>2</v>
      </c>
    </row>
    <row r="118" spans="1:8" s="354" customFormat="1" ht="17.100000000000001" customHeight="1">
      <c r="A118" s="540"/>
      <c r="B118" s="544"/>
      <c r="C118" s="369"/>
      <c r="D118" s="479"/>
      <c r="E118" s="371"/>
      <c r="F118" s="371"/>
      <c r="G118" s="371"/>
      <c r="H118" s="369"/>
    </row>
    <row r="119" spans="1:8" s="354" customFormat="1" ht="17.100000000000001" customHeight="1">
      <c r="A119" s="887" t="s">
        <v>83</v>
      </c>
      <c r="B119" s="887"/>
      <c r="C119" s="887"/>
      <c r="D119" s="887"/>
      <c r="E119" s="887"/>
      <c r="F119" s="887"/>
      <c r="G119" s="887"/>
      <c r="H119" s="887"/>
    </row>
    <row r="120" spans="1:8" s="354" customFormat="1" ht="17.100000000000001" customHeight="1">
      <c r="A120" s="888" t="s">
        <v>2</v>
      </c>
      <c r="B120" s="889" t="s">
        <v>3</v>
      </c>
      <c r="C120" s="889" t="s">
        <v>4</v>
      </c>
      <c r="D120" s="48" t="s">
        <v>5</v>
      </c>
      <c r="E120" s="49" t="s">
        <v>6</v>
      </c>
      <c r="F120" s="50" t="s">
        <v>7</v>
      </c>
      <c r="G120" s="50" t="s">
        <v>8</v>
      </c>
      <c r="H120" s="50" t="s">
        <v>9</v>
      </c>
    </row>
    <row r="121" spans="1:8" s="354" customFormat="1" ht="17.100000000000001" customHeight="1">
      <c r="A121" s="897"/>
      <c r="B121" s="892"/>
      <c r="C121" s="892"/>
      <c r="D121" s="55" t="s">
        <v>77</v>
      </c>
      <c r="E121" s="56" t="s">
        <v>78</v>
      </c>
      <c r="F121" s="52" t="s">
        <v>79</v>
      </c>
      <c r="G121" s="52" t="s">
        <v>79</v>
      </c>
      <c r="H121" s="53" t="s">
        <v>12</v>
      </c>
    </row>
    <row r="122" spans="1:8" s="354" customFormat="1" ht="17.100000000000001" customHeight="1">
      <c r="A122" s="172">
        <v>1</v>
      </c>
      <c r="B122" s="172" t="s">
        <v>15</v>
      </c>
      <c r="C122" s="228">
        <v>3</v>
      </c>
      <c r="D122" s="228">
        <v>706.75</v>
      </c>
      <c r="E122" s="228">
        <v>1055287</v>
      </c>
      <c r="F122" s="218">
        <v>2110574000</v>
      </c>
      <c r="G122" s="228">
        <v>158293000</v>
      </c>
      <c r="H122" s="228">
        <v>1890</v>
      </c>
    </row>
    <row r="123" spans="1:8" s="354" customFormat="1" ht="17.100000000000001" customHeight="1">
      <c r="A123" s="172">
        <v>2</v>
      </c>
      <c r="B123" s="172" t="s">
        <v>84</v>
      </c>
      <c r="C123" s="228">
        <v>7</v>
      </c>
      <c r="D123" s="228">
        <v>102.96</v>
      </c>
      <c r="E123" s="228">
        <v>42680</v>
      </c>
      <c r="F123" s="228">
        <v>21340000</v>
      </c>
      <c r="G123" s="228">
        <v>2134000</v>
      </c>
      <c r="H123" s="228">
        <v>11</v>
      </c>
    </row>
    <row r="124" spans="1:8" s="354" customFormat="1" ht="17.100000000000001" customHeight="1">
      <c r="A124" s="882" t="s">
        <v>157</v>
      </c>
      <c r="B124" s="883"/>
      <c r="C124" s="537">
        <f t="shared" ref="C124:H124" si="15">SUM(C122:C123)</f>
        <v>10</v>
      </c>
      <c r="D124" s="550">
        <f t="shared" si="15"/>
        <v>809.71</v>
      </c>
      <c r="E124" s="551">
        <f t="shared" si="15"/>
        <v>1097967</v>
      </c>
      <c r="F124" s="551">
        <f t="shared" si="15"/>
        <v>2131914000</v>
      </c>
      <c r="G124" s="551">
        <f t="shared" si="15"/>
        <v>160427000</v>
      </c>
      <c r="H124" s="537">
        <f t="shared" si="15"/>
        <v>1901</v>
      </c>
    </row>
    <row r="125" spans="1:8" s="354" customFormat="1" ht="17.100000000000001" customHeight="1">
      <c r="A125" s="540"/>
      <c r="B125" s="485"/>
      <c r="C125" s="374"/>
      <c r="D125" s="541"/>
      <c r="E125" s="376"/>
      <c r="F125" s="376"/>
      <c r="G125" s="376"/>
      <c r="H125" s="19"/>
    </row>
    <row r="126" spans="1:8" s="354" customFormat="1" ht="17.100000000000001" customHeight="1">
      <c r="A126" s="886" t="s">
        <v>118</v>
      </c>
      <c r="B126" s="886"/>
      <c r="C126" s="886"/>
      <c r="D126" s="886"/>
      <c r="E126" s="886"/>
      <c r="F126" s="886"/>
      <c r="G126" s="886"/>
      <c r="H126" s="886"/>
    </row>
    <row r="127" spans="1:8" s="354" customFormat="1" ht="17.100000000000001" customHeight="1">
      <c r="A127" s="888" t="s">
        <v>2</v>
      </c>
      <c r="B127" s="889" t="s">
        <v>3</v>
      </c>
      <c r="C127" s="889" t="s">
        <v>4</v>
      </c>
      <c r="D127" s="48" t="s">
        <v>5</v>
      </c>
      <c r="E127" s="49" t="s">
        <v>6</v>
      </c>
      <c r="F127" s="50" t="s">
        <v>7</v>
      </c>
      <c r="G127" s="50" t="s">
        <v>8</v>
      </c>
      <c r="H127" s="50" t="s">
        <v>9</v>
      </c>
    </row>
    <row r="128" spans="1:8" s="354" customFormat="1" ht="17.100000000000001" customHeight="1">
      <c r="A128" s="888"/>
      <c r="B128" s="890"/>
      <c r="C128" s="890"/>
      <c r="D128" s="51" t="s">
        <v>77</v>
      </c>
      <c r="E128" s="52" t="s">
        <v>78</v>
      </c>
      <c r="F128" s="52" t="s">
        <v>79</v>
      </c>
      <c r="G128" s="52" t="s">
        <v>79</v>
      </c>
      <c r="H128" s="54" t="s">
        <v>12</v>
      </c>
    </row>
    <row r="129" spans="1:8" s="354" customFormat="1" ht="17.100000000000001" customHeight="1">
      <c r="A129" s="147">
        <v>1</v>
      </c>
      <c r="B129" s="284" t="s">
        <v>34</v>
      </c>
      <c r="C129" s="221">
        <v>1</v>
      </c>
      <c r="D129" s="221">
        <v>3980</v>
      </c>
      <c r="E129" s="221">
        <v>710300</v>
      </c>
      <c r="F129" s="221">
        <v>156266000</v>
      </c>
      <c r="G129" s="221">
        <v>63929300</v>
      </c>
      <c r="H129" s="221">
        <v>573</v>
      </c>
    </row>
    <row r="130" spans="1:8" s="354" customFormat="1" ht="17.100000000000001" customHeight="1">
      <c r="A130" s="882" t="s">
        <v>157</v>
      </c>
      <c r="B130" s="883"/>
      <c r="C130" s="539">
        <f t="shared" ref="C130:H130" si="16">SUM(C129:C129)</f>
        <v>1</v>
      </c>
      <c r="D130" s="543">
        <f t="shared" si="16"/>
        <v>3980</v>
      </c>
      <c r="E130" s="539">
        <f t="shared" si="16"/>
        <v>710300</v>
      </c>
      <c r="F130" s="539">
        <f t="shared" si="16"/>
        <v>156266000</v>
      </c>
      <c r="G130" s="539">
        <f t="shared" si="16"/>
        <v>63929300</v>
      </c>
      <c r="H130" s="539">
        <f t="shared" si="16"/>
        <v>573</v>
      </c>
    </row>
    <row r="131" spans="1:8" s="354" customFormat="1" ht="17.100000000000001" customHeight="1">
      <c r="A131" s="540"/>
      <c r="B131" s="485"/>
      <c r="C131" s="374"/>
      <c r="D131" s="541"/>
      <c r="E131" s="376"/>
      <c r="F131" s="376"/>
      <c r="G131" s="376"/>
      <c r="H131" s="19"/>
    </row>
    <row r="132" spans="1:8" s="354" customFormat="1" ht="17.100000000000001" customHeight="1">
      <c r="A132" s="886" t="s">
        <v>87</v>
      </c>
      <c r="B132" s="886"/>
      <c r="C132" s="886"/>
      <c r="D132" s="886"/>
      <c r="E132" s="886"/>
      <c r="F132" s="886"/>
      <c r="G132" s="886"/>
      <c r="H132" s="886"/>
    </row>
    <row r="133" spans="1:8" s="354" customFormat="1" ht="17.100000000000001" customHeight="1">
      <c r="A133" s="888" t="s">
        <v>2</v>
      </c>
      <c r="B133" s="889" t="s">
        <v>3</v>
      </c>
      <c r="C133" s="889" t="s">
        <v>4</v>
      </c>
      <c r="D133" s="48" t="s">
        <v>5</v>
      </c>
      <c r="E133" s="49" t="s">
        <v>6</v>
      </c>
      <c r="F133" s="50" t="s">
        <v>7</v>
      </c>
      <c r="G133" s="50" t="s">
        <v>8</v>
      </c>
      <c r="H133" s="50" t="s">
        <v>9</v>
      </c>
    </row>
    <row r="134" spans="1:8" s="354" customFormat="1" ht="17.100000000000001" customHeight="1">
      <c r="A134" s="888"/>
      <c r="B134" s="890"/>
      <c r="C134" s="890"/>
      <c r="D134" s="51" t="s">
        <v>77</v>
      </c>
      <c r="E134" s="52" t="s">
        <v>78</v>
      </c>
      <c r="F134" s="52" t="s">
        <v>79</v>
      </c>
      <c r="G134" s="52" t="s">
        <v>79</v>
      </c>
      <c r="H134" s="54" t="s">
        <v>12</v>
      </c>
    </row>
    <row r="135" spans="1:8" s="354" customFormat="1" ht="17.100000000000001" customHeight="1">
      <c r="A135" s="62">
        <v>1</v>
      </c>
      <c r="B135" s="284" t="s">
        <v>16</v>
      </c>
      <c r="C135" s="147">
        <v>3</v>
      </c>
      <c r="D135" s="294">
        <v>14.4458</v>
      </c>
      <c r="E135" s="295">
        <v>166000</v>
      </c>
      <c r="F135" s="232">
        <v>47144000</v>
      </c>
      <c r="G135" s="232">
        <v>4999000</v>
      </c>
      <c r="H135" s="62">
        <v>16</v>
      </c>
    </row>
    <row r="136" spans="1:8" s="354" customFormat="1" ht="17.100000000000001" customHeight="1">
      <c r="A136" s="62">
        <v>2</v>
      </c>
      <c r="B136" s="284" t="s">
        <v>453</v>
      </c>
      <c r="C136" s="147">
        <v>1</v>
      </c>
      <c r="D136" s="294">
        <v>5</v>
      </c>
      <c r="E136" s="295">
        <v>0</v>
      </c>
      <c r="F136" s="232">
        <v>0</v>
      </c>
      <c r="G136" s="232">
        <v>0</v>
      </c>
      <c r="H136" s="62">
        <v>0</v>
      </c>
    </row>
    <row r="137" spans="1:8" s="354" customFormat="1" ht="17.100000000000001" customHeight="1">
      <c r="A137" s="62">
        <v>3</v>
      </c>
      <c r="B137" s="284" t="s">
        <v>34</v>
      </c>
      <c r="C137" s="147">
        <v>1</v>
      </c>
      <c r="D137" s="294">
        <v>548.78</v>
      </c>
      <c r="E137" s="232">
        <v>4634089</v>
      </c>
      <c r="F137" s="232">
        <v>1621931150</v>
      </c>
      <c r="G137" s="232">
        <v>404542000</v>
      </c>
      <c r="H137" s="62">
        <v>320</v>
      </c>
    </row>
    <row r="138" spans="1:8" s="354" customFormat="1" ht="17.100000000000001" customHeight="1">
      <c r="A138" s="882" t="s">
        <v>157</v>
      </c>
      <c r="B138" s="883"/>
      <c r="C138" s="542">
        <f t="shared" ref="C138:H138" si="17">SUM(C135:C137)</f>
        <v>5</v>
      </c>
      <c r="D138" s="543">
        <f t="shared" si="17"/>
        <v>568.22579999999994</v>
      </c>
      <c r="E138" s="539">
        <f t="shared" si="17"/>
        <v>4800089</v>
      </c>
      <c r="F138" s="539">
        <f t="shared" si="17"/>
        <v>1669075150</v>
      </c>
      <c r="G138" s="539">
        <f t="shared" si="17"/>
        <v>409541000</v>
      </c>
      <c r="H138" s="539">
        <f t="shared" si="17"/>
        <v>336</v>
      </c>
    </row>
    <row r="139" spans="1:8" s="354" customFormat="1" ht="17.100000000000001" customHeight="1">
      <c r="A139" s="540"/>
      <c r="B139" s="485"/>
      <c r="C139" s="374"/>
      <c r="D139" s="541"/>
      <c r="E139" s="376"/>
      <c r="F139" s="376"/>
      <c r="G139" s="376"/>
      <c r="H139" s="19"/>
    </row>
    <row r="140" spans="1:8" s="354" customFormat="1" ht="17.100000000000001" customHeight="1">
      <c r="A140" s="886" t="s">
        <v>106</v>
      </c>
      <c r="B140" s="886"/>
      <c r="C140" s="886"/>
      <c r="D140" s="886"/>
      <c r="E140" s="886"/>
      <c r="F140" s="886"/>
      <c r="G140" s="886"/>
      <c r="H140" s="886"/>
    </row>
    <row r="141" spans="1:8" s="354" customFormat="1" ht="17.100000000000001" customHeight="1">
      <c r="A141" s="888" t="s">
        <v>2</v>
      </c>
      <c r="B141" s="889" t="s">
        <v>3</v>
      </c>
      <c r="C141" s="889" t="s">
        <v>4</v>
      </c>
      <c r="D141" s="48" t="s">
        <v>5</v>
      </c>
      <c r="E141" s="49" t="s">
        <v>6</v>
      </c>
      <c r="F141" s="50" t="s">
        <v>7</v>
      </c>
      <c r="G141" s="50" t="s">
        <v>8</v>
      </c>
      <c r="H141" s="50" t="s">
        <v>9</v>
      </c>
    </row>
    <row r="142" spans="1:8" s="354" customFormat="1" ht="17.100000000000001" customHeight="1">
      <c r="A142" s="888"/>
      <c r="B142" s="890"/>
      <c r="C142" s="890"/>
      <c r="D142" s="51" t="s">
        <v>77</v>
      </c>
      <c r="E142" s="52" t="s">
        <v>78</v>
      </c>
      <c r="F142" s="52" t="s">
        <v>79</v>
      </c>
      <c r="G142" s="52" t="s">
        <v>79</v>
      </c>
      <c r="H142" s="54" t="s">
        <v>12</v>
      </c>
    </row>
    <row r="143" spans="1:8" s="354" customFormat="1" ht="17.100000000000001" customHeight="1">
      <c r="A143" s="297">
        <v>1</v>
      </c>
      <c r="B143" s="298" t="s">
        <v>33</v>
      </c>
      <c r="C143" s="209">
        <v>1</v>
      </c>
      <c r="D143" s="261">
        <v>1063.3499999999999</v>
      </c>
      <c r="E143" s="261">
        <v>107188.1</v>
      </c>
      <c r="F143" s="296">
        <v>42875240</v>
      </c>
      <c r="G143" s="236">
        <v>10000000</v>
      </c>
      <c r="H143" s="296">
        <v>70</v>
      </c>
    </row>
    <row r="144" spans="1:8" s="354" customFormat="1" ht="17.100000000000001" customHeight="1">
      <c r="A144" s="297">
        <v>2</v>
      </c>
      <c r="B144" s="298" t="s">
        <v>34</v>
      </c>
      <c r="C144" s="209">
        <v>3</v>
      </c>
      <c r="D144" s="261">
        <v>1970.37</v>
      </c>
      <c r="E144" s="261">
        <v>333870.28999999998</v>
      </c>
      <c r="F144" s="296">
        <v>100161087</v>
      </c>
      <c r="G144" s="236">
        <v>37483000</v>
      </c>
      <c r="H144" s="296">
        <v>95</v>
      </c>
    </row>
    <row r="145" spans="1:8" s="354" customFormat="1" ht="17.100000000000001" customHeight="1">
      <c r="A145" s="882" t="s">
        <v>157</v>
      </c>
      <c r="B145" s="883"/>
      <c r="C145" s="542">
        <f t="shared" ref="C145:H145" si="18">SUM(C143:C144)</f>
        <v>4</v>
      </c>
      <c r="D145" s="543">
        <f t="shared" si="18"/>
        <v>3033.72</v>
      </c>
      <c r="E145" s="539">
        <f t="shared" si="18"/>
        <v>441058.39</v>
      </c>
      <c r="F145" s="539">
        <f t="shared" si="18"/>
        <v>143036327</v>
      </c>
      <c r="G145" s="539">
        <f t="shared" si="18"/>
        <v>47483000</v>
      </c>
      <c r="H145" s="542">
        <f t="shared" si="18"/>
        <v>165</v>
      </c>
    </row>
    <row r="146" spans="1:8" s="354" customFormat="1" ht="17.100000000000001" customHeight="1">
      <c r="A146" s="540"/>
      <c r="B146" s="485"/>
      <c r="C146" s="374"/>
      <c r="D146" s="541"/>
      <c r="E146" s="376"/>
      <c r="F146" s="376"/>
      <c r="G146" s="376"/>
      <c r="H146" s="19"/>
    </row>
    <row r="147" spans="1:8" s="354" customFormat="1" ht="17.100000000000001" customHeight="1">
      <c r="A147" s="886" t="s">
        <v>107</v>
      </c>
      <c r="B147" s="886"/>
      <c r="C147" s="886"/>
      <c r="D147" s="886"/>
      <c r="E147" s="886"/>
      <c r="F147" s="886"/>
      <c r="G147" s="886"/>
      <c r="H147" s="886"/>
    </row>
    <row r="148" spans="1:8" s="354" customFormat="1" ht="17.100000000000001" customHeight="1">
      <c r="A148" s="888" t="s">
        <v>2</v>
      </c>
      <c r="B148" s="889" t="s">
        <v>3</v>
      </c>
      <c r="C148" s="889" t="s">
        <v>4</v>
      </c>
      <c r="D148" s="48" t="s">
        <v>5</v>
      </c>
      <c r="E148" s="49" t="s">
        <v>6</v>
      </c>
      <c r="F148" s="50" t="s">
        <v>7</v>
      </c>
      <c r="G148" s="50" t="s">
        <v>8</v>
      </c>
      <c r="H148" s="50" t="s">
        <v>9</v>
      </c>
    </row>
    <row r="149" spans="1:8" s="354" customFormat="1" ht="17.100000000000001" customHeight="1">
      <c r="A149" s="888"/>
      <c r="B149" s="890"/>
      <c r="C149" s="890"/>
      <c r="D149" s="51" t="s">
        <v>77</v>
      </c>
      <c r="E149" s="52" t="s">
        <v>78</v>
      </c>
      <c r="F149" s="52" t="s">
        <v>79</v>
      </c>
      <c r="G149" s="52" t="s">
        <v>79</v>
      </c>
      <c r="H149" s="54" t="s">
        <v>12</v>
      </c>
    </row>
    <row r="150" spans="1:8" s="354" customFormat="1" ht="17.100000000000001" customHeight="1">
      <c r="A150" s="62">
        <v>1</v>
      </c>
      <c r="B150" s="284" t="s">
        <v>34</v>
      </c>
      <c r="C150" s="144">
        <v>9</v>
      </c>
      <c r="D150" s="287">
        <v>4210.0200000000004</v>
      </c>
      <c r="E150" s="232">
        <v>12077964.6</v>
      </c>
      <c r="F150" s="232">
        <v>1207796500</v>
      </c>
      <c r="G150" s="232">
        <v>1026992703</v>
      </c>
      <c r="H150" s="62">
        <v>345</v>
      </c>
    </row>
    <row r="151" spans="1:8" s="354" customFormat="1" ht="17.100000000000001" customHeight="1">
      <c r="A151" s="882" t="s">
        <v>157</v>
      </c>
      <c r="B151" s="883"/>
      <c r="C151" s="539">
        <f t="shared" ref="C151:H151" si="19">SUM(C150:C150)</f>
        <v>9</v>
      </c>
      <c r="D151" s="543">
        <f t="shared" si="19"/>
        <v>4210.0200000000004</v>
      </c>
      <c r="E151" s="539">
        <f t="shared" si="19"/>
        <v>12077964.6</v>
      </c>
      <c r="F151" s="539">
        <f t="shared" si="19"/>
        <v>1207796500</v>
      </c>
      <c r="G151" s="539">
        <f t="shared" si="19"/>
        <v>1026992703</v>
      </c>
      <c r="H151" s="539">
        <f t="shared" si="19"/>
        <v>345</v>
      </c>
    </row>
    <row r="152" spans="1:8" s="354" customFormat="1" ht="17.100000000000001" customHeight="1">
      <c r="A152" s="540"/>
      <c r="B152" s="547"/>
      <c r="C152" s="371"/>
      <c r="D152" s="479"/>
      <c r="E152" s="371"/>
      <c r="F152" s="371"/>
      <c r="G152" s="371"/>
      <c r="H152" s="371"/>
    </row>
    <row r="153" spans="1:8" s="354" customFormat="1" ht="17.100000000000001" customHeight="1">
      <c r="A153" s="887" t="s">
        <v>171</v>
      </c>
      <c r="B153" s="887"/>
      <c r="C153" s="887"/>
      <c r="D153" s="887"/>
      <c r="E153" s="887"/>
      <c r="F153" s="887"/>
      <c r="G153" s="887"/>
      <c r="H153" s="887"/>
    </row>
    <row r="154" spans="1:8" s="354" customFormat="1" ht="17.100000000000001" customHeight="1">
      <c r="A154" s="888" t="s">
        <v>2</v>
      </c>
      <c r="B154" s="889" t="s">
        <v>3</v>
      </c>
      <c r="C154" s="889" t="s">
        <v>4</v>
      </c>
      <c r="D154" s="48" t="s">
        <v>5</v>
      </c>
      <c r="E154" s="49" t="s">
        <v>6</v>
      </c>
      <c r="F154" s="50" t="s">
        <v>7</v>
      </c>
      <c r="G154" s="50" t="s">
        <v>8</v>
      </c>
      <c r="H154" s="50" t="s">
        <v>9</v>
      </c>
    </row>
    <row r="155" spans="1:8" s="354" customFormat="1" ht="17.100000000000001" customHeight="1">
      <c r="A155" s="888"/>
      <c r="B155" s="890"/>
      <c r="C155" s="890"/>
      <c r="D155" s="51" t="s">
        <v>77</v>
      </c>
      <c r="E155" s="52" t="s">
        <v>78</v>
      </c>
      <c r="F155" s="52" t="s">
        <v>79</v>
      </c>
      <c r="G155" s="52" t="s">
        <v>79</v>
      </c>
      <c r="H155" s="54" t="s">
        <v>12</v>
      </c>
    </row>
    <row r="156" spans="1:8" s="354" customFormat="1" ht="17.100000000000001" customHeight="1">
      <c r="A156" s="62">
        <v>1</v>
      </c>
      <c r="B156" s="62" t="s">
        <v>34</v>
      </c>
      <c r="C156" s="147">
        <v>2</v>
      </c>
      <c r="D156" s="288">
        <v>37.049999999999997</v>
      </c>
      <c r="E156" s="295">
        <v>18190</v>
      </c>
      <c r="F156" s="231">
        <v>3638000</v>
      </c>
      <c r="G156" s="446">
        <v>2960000</v>
      </c>
      <c r="H156" s="144">
        <v>0</v>
      </c>
    </row>
    <row r="157" spans="1:8" s="354" customFormat="1" ht="17.100000000000001" customHeight="1">
      <c r="A157" s="62">
        <v>2</v>
      </c>
      <c r="B157" s="62" t="s">
        <v>16</v>
      </c>
      <c r="C157" s="147">
        <v>2</v>
      </c>
      <c r="D157" s="288">
        <v>29.56</v>
      </c>
      <c r="E157" s="295">
        <v>41500</v>
      </c>
      <c r="F157" s="231">
        <v>83000000</v>
      </c>
      <c r="G157" s="446">
        <v>366000</v>
      </c>
      <c r="H157" s="144">
        <v>0</v>
      </c>
    </row>
    <row r="158" spans="1:8" s="354" customFormat="1" ht="17.100000000000001" customHeight="1">
      <c r="A158" s="882" t="s">
        <v>157</v>
      </c>
      <c r="B158" s="883"/>
      <c r="C158" s="542">
        <f t="shared" ref="C158:H158" si="20">SUM(C156:C157)</f>
        <v>4</v>
      </c>
      <c r="D158" s="543">
        <f t="shared" si="20"/>
        <v>66.61</v>
      </c>
      <c r="E158" s="539">
        <f t="shared" si="20"/>
        <v>59690</v>
      </c>
      <c r="F158" s="539">
        <f t="shared" si="20"/>
        <v>86638000</v>
      </c>
      <c r="G158" s="539">
        <f t="shared" si="20"/>
        <v>3326000</v>
      </c>
      <c r="H158" s="542">
        <f t="shared" si="20"/>
        <v>0</v>
      </c>
    </row>
    <row r="159" spans="1:8" s="354" customFormat="1" ht="17.100000000000001" customHeight="1">
      <c r="A159" s="540"/>
      <c r="B159" s="547"/>
      <c r="C159" s="371"/>
      <c r="D159" s="479"/>
      <c r="E159" s="371"/>
      <c r="F159" s="371"/>
      <c r="G159" s="371"/>
      <c r="H159" s="371"/>
    </row>
    <row r="160" spans="1:8" s="354" customFormat="1" ht="17.100000000000001" customHeight="1">
      <c r="A160" s="886" t="s">
        <v>89</v>
      </c>
      <c r="B160" s="886"/>
      <c r="C160" s="886"/>
      <c r="D160" s="886"/>
      <c r="E160" s="886"/>
      <c r="F160" s="886"/>
      <c r="G160" s="886"/>
      <c r="H160" s="886"/>
    </row>
    <row r="161" spans="1:8" s="354" customFormat="1" ht="17.100000000000001" customHeight="1">
      <c r="A161" s="888" t="s">
        <v>2</v>
      </c>
      <c r="B161" s="889" t="s">
        <v>3</v>
      </c>
      <c r="C161" s="889" t="s">
        <v>4</v>
      </c>
      <c r="D161" s="48" t="s">
        <v>5</v>
      </c>
      <c r="E161" s="49" t="s">
        <v>6</v>
      </c>
      <c r="F161" s="50" t="s">
        <v>7</v>
      </c>
      <c r="G161" s="50" t="s">
        <v>8</v>
      </c>
      <c r="H161" s="50" t="s">
        <v>9</v>
      </c>
    </row>
    <row r="162" spans="1:8" s="354" customFormat="1" ht="17.100000000000001" customHeight="1">
      <c r="A162" s="888"/>
      <c r="B162" s="890"/>
      <c r="C162" s="890"/>
      <c r="D162" s="51" t="s">
        <v>77</v>
      </c>
      <c r="E162" s="52" t="s">
        <v>78</v>
      </c>
      <c r="F162" s="52" t="s">
        <v>79</v>
      </c>
      <c r="G162" s="52" t="s">
        <v>79</v>
      </c>
      <c r="H162" s="54" t="s">
        <v>12</v>
      </c>
    </row>
    <row r="163" spans="1:8" s="354" customFormat="1" ht="17.100000000000001" customHeight="1">
      <c r="A163" s="62">
        <v>1</v>
      </c>
      <c r="B163" s="284" t="s">
        <v>377</v>
      </c>
      <c r="C163" s="299">
        <v>1</v>
      </c>
      <c r="D163" s="302">
        <v>383.78</v>
      </c>
      <c r="E163" s="300">
        <v>0</v>
      </c>
      <c r="F163" s="299">
        <v>0</v>
      </c>
      <c r="G163" s="784">
        <v>2303000</v>
      </c>
      <c r="H163" s="217">
        <v>0</v>
      </c>
    </row>
    <row r="164" spans="1:8" s="354" customFormat="1" ht="17.100000000000001" customHeight="1">
      <c r="A164" s="62">
        <v>2</v>
      </c>
      <c r="B164" s="280" t="s">
        <v>172</v>
      </c>
      <c r="C164" s="299">
        <v>2</v>
      </c>
      <c r="D164" s="302">
        <v>1342.04</v>
      </c>
      <c r="E164" s="300">
        <v>110387</v>
      </c>
      <c r="F164" s="299">
        <v>0</v>
      </c>
      <c r="G164" s="784">
        <v>1178153021</v>
      </c>
      <c r="H164" s="217">
        <v>1935</v>
      </c>
    </row>
    <row r="165" spans="1:8" s="354" customFormat="1" ht="17.100000000000001" customHeight="1">
      <c r="A165" s="62">
        <v>3</v>
      </c>
      <c r="B165" s="280" t="s">
        <v>173</v>
      </c>
      <c r="C165" s="208">
        <v>0</v>
      </c>
      <c r="D165" s="278">
        <v>0</v>
      </c>
      <c r="E165" s="300">
        <v>263119</v>
      </c>
      <c r="F165" s="299">
        <v>0</v>
      </c>
      <c r="G165" s="784">
        <v>2114827196</v>
      </c>
      <c r="H165" s="172">
        <v>0</v>
      </c>
    </row>
    <row r="166" spans="1:8" s="354" customFormat="1" ht="17.100000000000001" customHeight="1">
      <c r="A166" s="62">
        <v>4</v>
      </c>
      <c r="B166" s="284" t="s">
        <v>92</v>
      </c>
      <c r="C166" s="289">
        <v>0</v>
      </c>
      <c r="D166" s="290">
        <v>0</v>
      </c>
      <c r="E166" s="324">
        <v>313.661</v>
      </c>
      <c r="F166" s="303">
        <v>12161067310</v>
      </c>
      <c r="G166" s="241">
        <v>845749645</v>
      </c>
      <c r="H166" s="304">
        <v>0</v>
      </c>
    </row>
    <row r="167" spans="1:8" s="354" customFormat="1" ht="17.100000000000001" customHeight="1">
      <c r="A167" s="62">
        <v>5</v>
      </c>
      <c r="B167" s="284" t="s">
        <v>14</v>
      </c>
      <c r="C167" s="147">
        <v>0</v>
      </c>
      <c r="D167" s="305">
        <v>0</v>
      </c>
      <c r="E167" s="241">
        <v>65.984999999999999</v>
      </c>
      <c r="F167" s="301">
        <v>8486087</v>
      </c>
      <c r="G167" s="241">
        <v>1272959</v>
      </c>
      <c r="H167" s="306">
        <v>0</v>
      </c>
    </row>
    <row r="168" spans="1:8" s="354" customFormat="1" ht="17.100000000000001" customHeight="1">
      <c r="A168" s="882" t="s">
        <v>157</v>
      </c>
      <c r="B168" s="883"/>
      <c r="C168" s="542">
        <f t="shared" ref="C168:H168" si="21">SUM(C163:C167)</f>
        <v>3</v>
      </c>
      <c r="D168" s="543">
        <f t="shared" si="21"/>
        <v>1725.82</v>
      </c>
      <c r="E168" s="552">
        <f t="shared" si="21"/>
        <v>373885.64600000001</v>
      </c>
      <c r="F168" s="539">
        <f t="shared" si="21"/>
        <v>12169553397</v>
      </c>
      <c r="G168" s="538">
        <f t="shared" si="21"/>
        <v>4142305821</v>
      </c>
      <c r="H168" s="542">
        <f t="shared" si="21"/>
        <v>1935</v>
      </c>
    </row>
    <row r="169" spans="1:8" s="354" customFormat="1" ht="17.100000000000001" customHeight="1">
      <c r="A169" s="540"/>
      <c r="B169" s="131"/>
      <c r="C169" s="131"/>
      <c r="D169" s="131"/>
      <c r="E169" s="131"/>
      <c r="F169" s="131"/>
      <c r="G169" s="131"/>
      <c r="H169" s="131"/>
    </row>
    <row r="170" spans="1:8" s="354" customFormat="1" ht="17.100000000000001" customHeight="1">
      <c r="A170" s="886" t="s">
        <v>119</v>
      </c>
      <c r="B170" s="886"/>
      <c r="C170" s="886"/>
      <c r="D170" s="886"/>
      <c r="E170" s="886"/>
      <c r="F170" s="886"/>
      <c r="G170" s="886"/>
      <c r="H170" s="886"/>
    </row>
    <row r="171" spans="1:8" s="354" customFormat="1" ht="17.100000000000001" customHeight="1">
      <c r="A171" s="888" t="s">
        <v>2</v>
      </c>
      <c r="B171" s="889" t="s">
        <v>3</v>
      </c>
      <c r="C171" s="889" t="s">
        <v>4</v>
      </c>
      <c r="D171" s="48" t="s">
        <v>5</v>
      </c>
      <c r="E171" s="49" t="s">
        <v>6</v>
      </c>
      <c r="F171" s="50" t="s">
        <v>7</v>
      </c>
      <c r="G171" s="50" t="s">
        <v>8</v>
      </c>
      <c r="H171" s="50" t="s">
        <v>9</v>
      </c>
    </row>
    <row r="172" spans="1:8" s="354" customFormat="1" ht="17.100000000000001" customHeight="1">
      <c r="A172" s="888"/>
      <c r="B172" s="890"/>
      <c r="C172" s="890"/>
      <c r="D172" s="51" t="s">
        <v>77</v>
      </c>
      <c r="E172" s="52" t="s">
        <v>78</v>
      </c>
      <c r="F172" s="52" t="s">
        <v>79</v>
      </c>
      <c r="G172" s="52" t="s">
        <v>79</v>
      </c>
      <c r="H172" s="54" t="s">
        <v>12</v>
      </c>
    </row>
    <row r="173" spans="1:8" s="354" customFormat="1" ht="17.100000000000001" customHeight="1">
      <c r="A173" s="62">
        <v>1</v>
      </c>
      <c r="B173" s="284" t="s">
        <v>34</v>
      </c>
      <c r="C173" s="218">
        <v>1</v>
      </c>
      <c r="D173" s="218">
        <v>895.42</v>
      </c>
      <c r="E173" s="218">
        <v>2515416.7000000002</v>
      </c>
      <c r="F173" s="231">
        <v>553391674</v>
      </c>
      <c r="G173" s="261">
        <v>218170000</v>
      </c>
      <c r="H173" s="144">
        <v>68</v>
      </c>
    </row>
    <row r="174" spans="1:8" s="354" customFormat="1" ht="17.100000000000001" customHeight="1">
      <c r="A174" s="882" t="s">
        <v>157</v>
      </c>
      <c r="B174" s="883"/>
      <c r="C174" s="542">
        <f t="shared" ref="C174:H174" si="22">SUM(C173)</f>
        <v>1</v>
      </c>
      <c r="D174" s="543">
        <f t="shared" si="22"/>
        <v>895.42</v>
      </c>
      <c r="E174" s="539">
        <f t="shared" si="22"/>
        <v>2515416.7000000002</v>
      </c>
      <c r="F174" s="539">
        <f t="shared" si="22"/>
        <v>553391674</v>
      </c>
      <c r="G174" s="539">
        <f t="shared" si="22"/>
        <v>218170000</v>
      </c>
      <c r="H174" s="542">
        <f t="shared" si="22"/>
        <v>68</v>
      </c>
    </row>
    <row r="175" spans="1:8" s="354" customFormat="1" ht="17.100000000000001" customHeight="1">
      <c r="A175" s="540"/>
      <c r="B175" s="485"/>
      <c r="C175" s="374"/>
      <c r="D175" s="541"/>
      <c r="E175" s="376"/>
      <c r="F175" s="376"/>
      <c r="G175" s="376"/>
      <c r="H175" s="19"/>
    </row>
    <row r="176" spans="1:8" s="354" customFormat="1" ht="17.100000000000001" customHeight="1">
      <c r="A176" s="886" t="s">
        <v>372</v>
      </c>
      <c r="B176" s="886"/>
      <c r="C176" s="886"/>
      <c r="D176" s="886"/>
      <c r="E176" s="886"/>
      <c r="F176" s="886"/>
      <c r="G176" s="886"/>
      <c r="H176" s="886"/>
    </row>
    <row r="177" spans="1:8" s="354" customFormat="1" ht="17.100000000000001" customHeight="1">
      <c r="A177" s="888" t="s">
        <v>2</v>
      </c>
      <c r="B177" s="889" t="s">
        <v>3</v>
      </c>
      <c r="C177" s="889" t="s">
        <v>4</v>
      </c>
      <c r="D177" s="48" t="s">
        <v>5</v>
      </c>
      <c r="E177" s="49" t="s">
        <v>6</v>
      </c>
      <c r="F177" s="50" t="s">
        <v>7</v>
      </c>
      <c r="G177" s="50" t="s">
        <v>8</v>
      </c>
      <c r="H177" s="50" t="s">
        <v>9</v>
      </c>
    </row>
    <row r="178" spans="1:8" s="354" customFormat="1" ht="17.100000000000001" customHeight="1">
      <c r="A178" s="888"/>
      <c r="B178" s="890"/>
      <c r="C178" s="890"/>
      <c r="D178" s="51" t="s">
        <v>77</v>
      </c>
      <c r="E178" s="52" t="s">
        <v>78</v>
      </c>
      <c r="F178" s="52" t="s">
        <v>79</v>
      </c>
      <c r="G178" s="52" t="s">
        <v>79</v>
      </c>
      <c r="H178" s="54" t="s">
        <v>12</v>
      </c>
    </row>
    <row r="179" spans="1:8" s="354" customFormat="1" ht="17.100000000000001" customHeight="1">
      <c r="A179" s="62">
        <v>1</v>
      </c>
      <c r="B179" s="284" t="s">
        <v>160</v>
      </c>
      <c r="C179" s="214">
        <v>8</v>
      </c>
      <c r="D179" s="307">
        <v>37.424999999999997</v>
      </c>
      <c r="E179" s="553">
        <v>0</v>
      </c>
      <c r="F179" s="308">
        <v>0</v>
      </c>
      <c r="G179" s="309">
        <v>182500</v>
      </c>
      <c r="H179" s="214">
        <v>0</v>
      </c>
    </row>
    <row r="180" spans="1:8" s="354" customFormat="1" ht="17.100000000000001" customHeight="1">
      <c r="A180" s="217">
        <v>2</v>
      </c>
      <c r="B180" s="350" t="s">
        <v>47</v>
      </c>
      <c r="C180" s="679">
        <v>2</v>
      </c>
      <c r="D180" s="680">
        <v>18.75</v>
      </c>
      <c r="E180" s="681">
        <v>0</v>
      </c>
      <c r="F180" s="682">
        <v>0</v>
      </c>
      <c r="G180" s="679">
        <v>49291</v>
      </c>
      <c r="H180" s="679">
        <v>0</v>
      </c>
    </row>
    <row r="181" spans="1:8" s="354" customFormat="1" ht="17.100000000000001" customHeight="1">
      <c r="A181" s="678"/>
      <c r="B181" s="683" t="s">
        <v>445</v>
      </c>
      <c r="C181" s="684"/>
      <c r="D181" s="685"/>
      <c r="E181" s="686"/>
      <c r="F181" s="687"/>
      <c r="G181" s="684">
        <v>19750</v>
      </c>
      <c r="H181" s="684"/>
    </row>
    <row r="182" spans="1:8" s="354" customFormat="1" ht="17.100000000000001" customHeight="1">
      <c r="A182" s="884" t="s">
        <v>157</v>
      </c>
      <c r="B182" s="885"/>
      <c r="C182" s="254">
        <f>SUM(C179:C181)</f>
        <v>10</v>
      </c>
      <c r="D182" s="254">
        <f t="shared" ref="D182:H182" si="23">SUM(D179:D181)</f>
        <v>56.174999999999997</v>
      </c>
      <c r="E182" s="254">
        <f t="shared" si="23"/>
        <v>0</v>
      </c>
      <c r="F182" s="254">
        <f t="shared" si="23"/>
        <v>0</v>
      </c>
      <c r="G182" s="254">
        <f>SUM(G179:G181)</f>
        <v>251541</v>
      </c>
      <c r="H182" s="254">
        <f t="shared" si="23"/>
        <v>0</v>
      </c>
    </row>
    <row r="183" spans="1:8" s="354" customFormat="1" ht="17.100000000000001" customHeight="1">
      <c r="A183" s="540"/>
      <c r="B183" s="485"/>
      <c r="C183" s="374"/>
      <c r="D183" s="541"/>
      <c r="E183" s="376"/>
      <c r="F183" s="376"/>
      <c r="G183" s="376"/>
      <c r="H183" s="19"/>
    </row>
    <row r="184" spans="1:8" s="354" customFormat="1" ht="17.100000000000001" customHeight="1">
      <c r="A184" s="886" t="s">
        <v>90</v>
      </c>
      <c r="B184" s="886"/>
      <c r="C184" s="886"/>
      <c r="D184" s="886"/>
      <c r="E184" s="886"/>
      <c r="F184" s="886"/>
      <c r="G184" s="886"/>
      <c r="H184" s="886"/>
    </row>
    <row r="185" spans="1:8" s="354" customFormat="1" ht="17.100000000000001" customHeight="1">
      <c r="A185" s="888" t="s">
        <v>2</v>
      </c>
      <c r="B185" s="889" t="s">
        <v>3</v>
      </c>
      <c r="C185" s="889" t="s">
        <v>4</v>
      </c>
      <c r="D185" s="48" t="s">
        <v>5</v>
      </c>
      <c r="E185" s="49" t="s">
        <v>6</v>
      </c>
      <c r="F185" s="50" t="s">
        <v>7</v>
      </c>
      <c r="G185" s="50" t="s">
        <v>8</v>
      </c>
      <c r="H185" s="50" t="s">
        <v>9</v>
      </c>
    </row>
    <row r="186" spans="1:8" s="354" customFormat="1" ht="17.100000000000001" customHeight="1">
      <c r="A186" s="888"/>
      <c r="B186" s="890"/>
      <c r="C186" s="890"/>
      <c r="D186" s="51" t="s">
        <v>77</v>
      </c>
      <c r="E186" s="52" t="s">
        <v>78</v>
      </c>
      <c r="F186" s="52" t="s">
        <v>79</v>
      </c>
      <c r="G186" s="52" t="s">
        <v>79</v>
      </c>
      <c r="H186" s="54" t="s">
        <v>12</v>
      </c>
    </row>
    <row r="187" spans="1:8" s="354" customFormat="1" ht="17.100000000000001" customHeight="1">
      <c r="A187" s="62">
        <v>1</v>
      </c>
      <c r="B187" s="62" t="s">
        <v>34</v>
      </c>
      <c r="C187" s="218">
        <v>5</v>
      </c>
      <c r="D187" s="218">
        <v>1124.08</v>
      </c>
      <c r="E187" s="218">
        <v>11088025</v>
      </c>
      <c r="F187" s="218">
        <v>1330563000</v>
      </c>
      <c r="G187" s="283">
        <v>920623000</v>
      </c>
      <c r="H187" s="283">
        <v>850</v>
      </c>
    </row>
    <row r="188" spans="1:8" s="354" customFormat="1" ht="17.100000000000001" customHeight="1">
      <c r="A188" s="62">
        <v>2</v>
      </c>
      <c r="B188" s="62" t="s">
        <v>47</v>
      </c>
      <c r="C188" s="218">
        <v>2</v>
      </c>
      <c r="D188" s="218">
        <v>49.48</v>
      </c>
      <c r="E188" s="218">
        <v>154801</v>
      </c>
      <c r="F188" s="218">
        <v>143964930</v>
      </c>
      <c r="G188" s="283">
        <v>19700000</v>
      </c>
      <c r="H188" s="283">
        <v>177</v>
      </c>
    </row>
    <row r="189" spans="1:8" s="354" customFormat="1" ht="17.100000000000001" customHeight="1">
      <c r="A189" s="62">
        <v>3</v>
      </c>
      <c r="B189" s="62" t="s">
        <v>377</v>
      </c>
      <c r="C189" s="218">
        <v>2</v>
      </c>
      <c r="D189" s="218">
        <v>115</v>
      </c>
      <c r="E189" s="218">
        <v>0</v>
      </c>
      <c r="F189" s="218">
        <v>0</v>
      </c>
      <c r="G189" s="283">
        <v>571000</v>
      </c>
      <c r="H189" s="218">
        <v>0</v>
      </c>
    </row>
    <row r="190" spans="1:8" s="354" customFormat="1" ht="17.100000000000001" customHeight="1">
      <c r="A190" s="882" t="s">
        <v>157</v>
      </c>
      <c r="B190" s="883"/>
      <c r="C190" s="313">
        <f t="shared" ref="C190:H190" si="24">SUM(C187:C189)</f>
        <v>9</v>
      </c>
      <c r="D190" s="312">
        <f t="shared" si="24"/>
        <v>1288.56</v>
      </c>
      <c r="E190" s="539">
        <f t="shared" si="24"/>
        <v>11242826</v>
      </c>
      <c r="F190" s="539">
        <f t="shared" si="24"/>
        <v>1474527930</v>
      </c>
      <c r="G190" s="539">
        <f t="shared" si="24"/>
        <v>940894000</v>
      </c>
      <c r="H190" s="542">
        <f t="shared" si="24"/>
        <v>1027</v>
      </c>
    </row>
    <row r="191" spans="1:8" s="354" customFormat="1" ht="17.100000000000001" customHeight="1">
      <c r="A191" s="540"/>
      <c r="B191" s="485"/>
      <c r="C191" s="374"/>
      <c r="D191" s="541"/>
      <c r="E191" s="376"/>
      <c r="F191" s="376"/>
      <c r="G191" s="376"/>
      <c r="H191" s="19"/>
    </row>
    <row r="192" spans="1:8" s="354" customFormat="1" ht="17.100000000000001" customHeight="1">
      <c r="A192" s="886" t="s">
        <v>94</v>
      </c>
      <c r="B192" s="886"/>
      <c r="C192" s="886"/>
      <c r="D192" s="886"/>
      <c r="E192" s="886"/>
      <c r="F192" s="886"/>
      <c r="G192" s="886"/>
      <c r="H192" s="886"/>
    </row>
    <row r="193" spans="1:8" s="354" customFormat="1" ht="17.100000000000001" customHeight="1">
      <c r="A193" s="888" t="s">
        <v>2</v>
      </c>
      <c r="B193" s="889" t="s">
        <v>3</v>
      </c>
      <c r="C193" s="889" t="s">
        <v>4</v>
      </c>
      <c r="D193" s="48" t="s">
        <v>5</v>
      </c>
      <c r="E193" s="49" t="s">
        <v>6</v>
      </c>
      <c r="F193" s="50" t="s">
        <v>7</v>
      </c>
      <c r="G193" s="50" t="s">
        <v>8</v>
      </c>
      <c r="H193" s="50" t="s">
        <v>9</v>
      </c>
    </row>
    <row r="194" spans="1:8" s="354" customFormat="1" ht="17.100000000000001" customHeight="1">
      <c r="A194" s="888"/>
      <c r="B194" s="890"/>
      <c r="C194" s="890"/>
      <c r="D194" s="55" t="s">
        <v>77</v>
      </c>
      <c r="E194" s="52" t="s">
        <v>78</v>
      </c>
      <c r="F194" s="52" t="s">
        <v>79</v>
      </c>
      <c r="G194" s="52" t="s">
        <v>79</v>
      </c>
      <c r="H194" s="54" t="s">
        <v>12</v>
      </c>
    </row>
    <row r="195" spans="1:8" s="354" customFormat="1" ht="17.100000000000001" customHeight="1">
      <c r="A195" s="62">
        <v>1</v>
      </c>
      <c r="B195" s="280" t="s">
        <v>34</v>
      </c>
      <c r="C195" s="172">
        <v>6</v>
      </c>
      <c r="D195" s="278">
        <v>2576</v>
      </c>
      <c r="E195" s="311">
        <v>19602154</v>
      </c>
      <c r="F195" s="241">
        <v>4900538500</v>
      </c>
      <c r="G195" s="232">
        <v>1720385000</v>
      </c>
      <c r="H195" s="62">
        <v>350</v>
      </c>
    </row>
    <row r="196" spans="1:8" s="354" customFormat="1" ht="17.100000000000001" customHeight="1">
      <c r="A196" s="62">
        <v>2</v>
      </c>
      <c r="B196" s="284" t="s">
        <v>47</v>
      </c>
      <c r="C196" s="62">
        <v>1</v>
      </c>
      <c r="D196" s="287">
        <v>4</v>
      </c>
      <c r="E196" s="232">
        <v>0</v>
      </c>
      <c r="F196" s="232">
        <v>0</v>
      </c>
      <c r="G196" s="232">
        <v>0</v>
      </c>
      <c r="H196" s="62">
        <v>0</v>
      </c>
    </row>
    <row r="197" spans="1:8" s="354" customFormat="1" ht="17.100000000000001" customHeight="1">
      <c r="A197" s="62">
        <v>3</v>
      </c>
      <c r="B197" s="284" t="s">
        <v>35</v>
      </c>
      <c r="C197" s="62">
        <v>2</v>
      </c>
      <c r="D197" s="287">
        <v>10</v>
      </c>
      <c r="E197" s="232">
        <v>0</v>
      </c>
      <c r="F197" s="232">
        <v>0</v>
      </c>
      <c r="G197" s="232">
        <v>0</v>
      </c>
      <c r="H197" s="62">
        <v>0</v>
      </c>
    </row>
    <row r="198" spans="1:8" s="354" customFormat="1" ht="17.100000000000001" customHeight="1">
      <c r="A198" s="882" t="s">
        <v>157</v>
      </c>
      <c r="B198" s="883"/>
      <c r="C198" s="542">
        <f t="shared" ref="C198:H198" si="25">SUM(C195:C197)</f>
        <v>9</v>
      </c>
      <c r="D198" s="543">
        <f t="shared" si="25"/>
        <v>2590</v>
      </c>
      <c r="E198" s="539">
        <f t="shared" si="25"/>
        <v>19602154</v>
      </c>
      <c r="F198" s="539">
        <f t="shared" si="25"/>
        <v>4900538500</v>
      </c>
      <c r="G198" s="539">
        <f t="shared" si="25"/>
        <v>1720385000</v>
      </c>
      <c r="H198" s="542">
        <f t="shared" si="25"/>
        <v>350</v>
      </c>
    </row>
    <row r="199" spans="1:8" s="354" customFormat="1" ht="17.100000000000001" customHeight="1">
      <c r="A199" s="540"/>
      <c r="B199" s="485"/>
      <c r="C199" s="374"/>
      <c r="D199" s="541"/>
      <c r="E199" s="376"/>
      <c r="F199" s="376"/>
      <c r="G199" s="376"/>
      <c r="H199" s="19"/>
    </row>
    <row r="200" spans="1:8" s="354" customFormat="1" ht="17.100000000000001" customHeight="1">
      <c r="A200" s="904" t="s">
        <v>115</v>
      </c>
      <c r="B200" s="904"/>
      <c r="C200" s="904"/>
      <c r="D200" s="904"/>
      <c r="E200" s="904"/>
      <c r="F200" s="904"/>
      <c r="G200" s="904"/>
      <c r="H200" s="904"/>
    </row>
    <row r="201" spans="1:8" s="354" customFormat="1" ht="17.100000000000001" customHeight="1">
      <c r="A201" s="888" t="s">
        <v>2</v>
      </c>
      <c r="B201" s="889" t="s">
        <v>3</v>
      </c>
      <c r="C201" s="889" t="s">
        <v>4</v>
      </c>
      <c r="D201" s="48" t="s">
        <v>5</v>
      </c>
      <c r="E201" s="49" t="s">
        <v>6</v>
      </c>
      <c r="F201" s="50" t="s">
        <v>7</v>
      </c>
      <c r="G201" s="739" t="s">
        <v>8</v>
      </c>
      <c r="H201" s="731" t="s">
        <v>9</v>
      </c>
    </row>
    <row r="202" spans="1:8" s="354" customFormat="1" ht="17.100000000000001" customHeight="1">
      <c r="A202" s="888"/>
      <c r="B202" s="890"/>
      <c r="C202" s="890"/>
      <c r="D202" s="51" t="s">
        <v>77</v>
      </c>
      <c r="E202" s="52" t="s">
        <v>78</v>
      </c>
      <c r="F202" s="52" t="s">
        <v>79</v>
      </c>
      <c r="G202" s="52" t="s">
        <v>79</v>
      </c>
      <c r="H202" s="63" t="s">
        <v>12</v>
      </c>
    </row>
    <row r="203" spans="1:8" s="354" customFormat="1" ht="17.100000000000001" customHeight="1">
      <c r="A203" s="62">
        <v>1</v>
      </c>
      <c r="B203" s="284" t="s">
        <v>129</v>
      </c>
      <c r="C203" s="144">
        <v>6</v>
      </c>
      <c r="D203" s="310">
        <v>29.258299999999998</v>
      </c>
      <c r="E203" s="241">
        <v>0</v>
      </c>
      <c r="F203" s="311">
        <v>0</v>
      </c>
      <c r="G203" s="232">
        <v>0</v>
      </c>
      <c r="H203" s="62">
        <v>8</v>
      </c>
    </row>
    <row r="204" spans="1:8" s="354" customFormat="1" ht="17.100000000000001" customHeight="1">
      <c r="A204" s="882" t="s">
        <v>157</v>
      </c>
      <c r="B204" s="883"/>
      <c r="C204" s="542">
        <f t="shared" ref="C204:H204" si="26">SUM(C203)</f>
        <v>6</v>
      </c>
      <c r="D204" s="543">
        <f t="shared" si="26"/>
        <v>29.258299999999998</v>
      </c>
      <c r="E204" s="538">
        <f t="shared" si="26"/>
        <v>0</v>
      </c>
      <c r="F204" s="539">
        <f t="shared" si="26"/>
        <v>0</v>
      </c>
      <c r="G204" s="539">
        <f t="shared" si="26"/>
        <v>0</v>
      </c>
      <c r="H204" s="542">
        <f t="shared" si="26"/>
        <v>8</v>
      </c>
    </row>
    <row r="205" spans="1:8" s="354" customFormat="1" ht="17.100000000000001" customHeight="1">
      <c r="A205" s="540"/>
      <c r="B205" s="544"/>
      <c r="C205" s="369"/>
      <c r="D205" s="479"/>
      <c r="E205" s="371"/>
      <c r="F205" s="371"/>
      <c r="G205" s="371"/>
      <c r="H205" s="369"/>
    </row>
    <row r="206" spans="1:8" s="354" customFormat="1" ht="17.100000000000001" customHeight="1">
      <c r="A206" s="886" t="s">
        <v>82</v>
      </c>
      <c r="B206" s="886"/>
      <c r="C206" s="886"/>
      <c r="D206" s="886"/>
      <c r="E206" s="886"/>
      <c r="F206" s="886"/>
      <c r="G206" s="886"/>
      <c r="H206" s="886"/>
    </row>
    <row r="207" spans="1:8" s="354" customFormat="1" ht="17.100000000000001" customHeight="1">
      <c r="A207" s="888" t="s">
        <v>2</v>
      </c>
      <c r="B207" s="889" t="s">
        <v>3</v>
      </c>
      <c r="C207" s="889" t="s">
        <v>4</v>
      </c>
      <c r="D207" s="48" t="s">
        <v>5</v>
      </c>
      <c r="E207" s="49" t="s">
        <v>6</v>
      </c>
      <c r="F207" s="50" t="s">
        <v>7</v>
      </c>
      <c r="G207" s="50" t="s">
        <v>8</v>
      </c>
      <c r="H207" s="50" t="s">
        <v>9</v>
      </c>
    </row>
    <row r="208" spans="1:8" s="354" customFormat="1" ht="17.100000000000001" customHeight="1">
      <c r="A208" s="888"/>
      <c r="B208" s="890"/>
      <c r="C208" s="890"/>
      <c r="D208" s="51" t="s">
        <v>77</v>
      </c>
      <c r="E208" s="52" t="s">
        <v>78</v>
      </c>
      <c r="F208" s="52" t="s">
        <v>79</v>
      </c>
      <c r="G208" s="52" t="s">
        <v>79</v>
      </c>
      <c r="H208" s="54" t="s">
        <v>12</v>
      </c>
    </row>
    <row r="209" spans="1:8" s="354" customFormat="1" ht="17.100000000000001" customHeight="1">
      <c r="A209" s="62">
        <v>1</v>
      </c>
      <c r="B209" s="62" t="s">
        <v>17</v>
      </c>
      <c r="C209" s="62">
        <v>1</v>
      </c>
      <c r="D209" s="288">
        <v>3443.7</v>
      </c>
      <c r="E209" s="232">
        <v>28219.21</v>
      </c>
      <c r="F209" s="241">
        <v>645961129</v>
      </c>
      <c r="G209" s="395">
        <v>607878246</v>
      </c>
      <c r="H209" s="62">
        <v>2123</v>
      </c>
    </row>
    <row r="210" spans="1:8" s="354" customFormat="1" ht="17.100000000000001" customHeight="1">
      <c r="A210" s="62">
        <v>2</v>
      </c>
      <c r="B210" s="217" t="s">
        <v>18</v>
      </c>
      <c r="C210" s="62">
        <v>0</v>
      </c>
      <c r="D210" s="288">
        <v>0</v>
      </c>
      <c r="E210" s="524">
        <v>36742.660000000003</v>
      </c>
      <c r="F210" s="172">
        <v>969206854</v>
      </c>
      <c r="G210" s="554">
        <v>620999000</v>
      </c>
      <c r="H210" s="62">
        <v>0</v>
      </c>
    </row>
    <row r="211" spans="1:8" s="354" customFormat="1" ht="17.100000000000001" customHeight="1">
      <c r="A211" s="62">
        <v>3</v>
      </c>
      <c r="B211" s="62" t="s">
        <v>377</v>
      </c>
      <c r="C211" s="62">
        <v>0</v>
      </c>
      <c r="D211" s="288">
        <v>0</v>
      </c>
      <c r="E211" s="524">
        <v>0</v>
      </c>
      <c r="F211" s="172">
        <v>0</v>
      </c>
      <c r="G211" s="554">
        <v>0</v>
      </c>
      <c r="H211" s="62">
        <v>0</v>
      </c>
    </row>
    <row r="212" spans="1:8" s="354" customFormat="1" ht="17.100000000000001" customHeight="1">
      <c r="A212" s="62">
        <v>4</v>
      </c>
      <c r="B212" s="62" t="s">
        <v>92</v>
      </c>
      <c r="C212" s="62">
        <v>0</v>
      </c>
      <c r="D212" s="288">
        <v>0</v>
      </c>
      <c r="E212" s="317">
        <v>41.61</v>
      </c>
      <c r="F212" s="785">
        <v>1614063580.6862001</v>
      </c>
      <c r="G212" s="232">
        <v>112985995</v>
      </c>
      <c r="H212" s="62"/>
    </row>
    <row r="213" spans="1:8" s="354" customFormat="1" ht="17.100000000000001" customHeight="1">
      <c r="A213" s="62">
        <v>5</v>
      </c>
      <c r="B213" s="62" t="s">
        <v>41</v>
      </c>
      <c r="C213" s="62">
        <v>3</v>
      </c>
      <c r="D213" s="288">
        <v>1673.38</v>
      </c>
      <c r="E213" s="235">
        <v>788451</v>
      </c>
      <c r="F213" s="235">
        <v>1576902000</v>
      </c>
      <c r="G213" s="235">
        <v>378382076</v>
      </c>
      <c r="H213" s="62">
        <v>621</v>
      </c>
    </row>
    <row r="214" spans="1:8">
      <c r="A214" s="62">
        <v>7</v>
      </c>
      <c r="B214" s="390" t="s">
        <v>390</v>
      </c>
      <c r="C214" s="62">
        <v>1</v>
      </c>
      <c r="D214" s="62">
        <v>123.5</v>
      </c>
      <c r="E214" s="320">
        <v>0</v>
      </c>
      <c r="F214" s="62">
        <v>0</v>
      </c>
      <c r="G214" s="232">
        <v>123200</v>
      </c>
      <c r="H214" s="62">
        <v>1</v>
      </c>
    </row>
    <row r="215" spans="1:8">
      <c r="A215" s="62">
        <v>8</v>
      </c>
      <c r="B215" s="62" t="s">
        <v>14</v>
      </c>
      <c r="C215" s="62">
        <v>0</v>
      </c>
      <c r="D215" s="286">
        <v>0</v>
      </c>
      <c r="E215" s="241">
        <v>0</v>
      </c>
      <c r="F215" s="306">
        <v>0</v>
      </c>
      <c r="G215" s="232">
        <v>0</v>
      </c>
      <c r="H215" s="62">
        <v>0</v>
      </c>
    </row>
    <row r="216" spans="1:8">
      <c r="A216" s="62">
        <v>9</v>
      </c>
      <c r="B216" s="293" t="s">
        <v>47</v>
      </c>
      <c r="C216" s="62">
        <v>1</v>
      </c>
      <c r="D216" s="310">
        <v>112.5</v>
      </c>
      <c r="E216" s="241">
        <v>0</v>
      </c>
      <c r="F216" s="306">
        <v>0</v>
      </c>
      <c r="G216" s="232">
        <v>225000</v>
      </c>
      <c r="H216" s="62">
        <v>0</v>
      </c>
    </row>
    <row r="217" spans="1:8">
      <c r="A217" s="62">
        <v>10</v>
      </c>
      <c r="B217" s="280" t="s">
        <v>391</v>
      </c>
      <c r="C217" s="62">
        <v>2</v>
      </c>
      <c r="D217" s="288">
        <v>916.64</v>
      </c>
      <c r="E217" s="555">
        <v>305000</v>
      </c>
      <c r="F217" s="232">
        <v>61000000</v>
      </c>
      <c r="G217" s="232">
        <v>29421270</v>
      </c>
      <c r="H217" s="62">
        <v>117</v>
      </c>
    </row>
    <row r="218" spans="1:8">
      <c r="A218" s="62">
        <v>11</v>
      </c>
      <c r="B218" s="293" t="s">
        <v>32</v>
      </c>
      <c r="C218" s="217">
        <v>2</v>
      </c>
      <c r="D218" s="556">
        <v>9.91</v>
      </c>
      <c r="E218" s="555">
        <v>0</v>
      </c>
      <c r="F218" s="217">
        <v>0</v>
      </c>
      <c r="G218" s="320">
        <v>20000</v>
      </c>
      <c r="H218" s="217">
        <v>0</v>
      </c>
    </row>
    <row r="219" spans="1:8">
      <c r="A219" s="62">
        <v>12</v>
      </c>
      <c r="B219" s="293" t="s">
        <v>42</v>
      </c>
      <c r="C219" s="172">
        <v>0</v>
      </c>
      <c r="D219" s="476">
        <v>4.95</v>
      </c>
      <c r="E219" s="241">
        <v>0</v>
      </c>
      <c r="F219" s="172">
        <v>0</v>
      </c>
      <c r="G219" s="241">
        <v>0</v>
      </c>
      <c r="H219" s="172">
        <v>0</v>
      </c>
    </row>
    <row r="220" spans="1:8" s="354" customFormat="1" ht="17.100000000000001" customHeight="1">
      <c r="A220" s="898" t="s">
        <v>157</v>
      </c>
      <c r="B220" s="899"/>
      <c r="C220" s="265">
        <f t="shared" ref="C220:H220" si="27">SUM(C209:C219)</f>
        <v>10</v>
      </c>
      <c r="D220" s="482">
        <f t="shared" si="27"/>
        <v>6284.58</v>
      </c>
      <c r="E220" s="484">
        <f t="shared" si="27"/>
        <v>1158454.48</v>
      </c>
      <c r="F220" s="484">
        <f t="shared" si="27"/>
        <v>4867133563.6862001</v>
      </c>
      <c r="G220" s="484">
        <f t="shared" si="27"/>
        <v>1750034787</v>
      </c>
      <c r="H220" s="265">
        <f t="shared" si="27"/>
        <v>2862</v>
      </c>
    </row>
    <row r="221" spans="1:8" s="354" customFormat="1" ht="17.100000000000001" customHeight="1">
      <c r="A221" s="46"/>
      <c r="B221" s="47"/>
      <c r="C221" s="64"/>
      <c r="D221" s="125"/>
      <c r="E221" s="126"/>
      <c r="F221" s="126"/>
      <c r="G221" s="126"/>
      <c r="H221" s="68"/>
    </row>
    <row r="222" spans="1:8" s="786" customFormat="1" ht="17.100000000000001" customHeight="1">
      <c r="A222" s="65"/>
      <c r="B222" s="66"/>
      <c r="C222" s="66"/>
      <c r="D222" s="61"/>
      <c r="E222" s="127"/>
      <c r="F222" s="127"/>
      <c r="G222" s="127"/>
      <c r="H222" s="24"/>
    </row>
    <row r="223" spans="1:8" s="786" customFormat="1" ht="33" customHeight="1">
      <c r="A223" s="902" t="s">
        <v>0</v>
      </c>
      <c r="B223" s="902"/>
      <c r="C223" s="902"/>
      <c r="D223" s="902"/>
      <c r="E223" s="902"/>
      <c r="F223" s="902"/>
      <c r="G223" s="902"/>
      <c r="H223" s="902"/>
    </row>
    <row r="224" spans="1:8" s="786" customFormat="1" ht="23.25" customHeight="1">
      <c r="A224" s="903" t="s">
        <v>177</v>
      </c>
      <c r="B224" s="903"/>
      <c r="C224" s="903"/>
      <c r="D224" s="903"/>
      <c r="E224" s="903"/>
      <c r="F224" s="903"/>
      <c r="G224" s="903"/>
      <c r="H224" s="903"/>
    </row>
    <row r="225" spans="1:8" s="786" customFormat="1" ht="21" customHeight="1">
      <c r="A225" s="891" t="s">
        <v>432</v>
      </c>
      <c r="B225" s="891"/>
      <c r="C225" s="891"/>
      <c r="D225" s="891"/>
      <c r="E225" s="891"/>
      <c r="F225" s="891"/>
      <c r="G225" s="891"/>
      <c r="H225" s="891"/>
    </row>
    <row r="226" spans="1:8" s="786" customFormat="1" ht="17.100000000000001" customHeight="1">
      <c r="A226" s="118"/>
      <c r="B226" s="118"/>
      <c r="C226" s="118"/>
      <c r="D226" s="787"/>
      <c r="E226" s="788"/>
      <c r="F226" s="118"/>
      <c r="G226" s="118"/>
      <c r="H226" s="118"/>
    </row>
    <row r="227" spans="1:8" s="786" customFormat="1" ht="17.100000000000001" customHeight="1">
      <c r="A227" s="900" t="s">
        <v>2</v>
      </c>
      <c r="B227" s="901" t="s">
        <v>76</v>
      </c>
      <c r="C227" s="735" t="s">
        <v>4</v>
      </c>
      <c r="D227" s="641" t="s">
        <v>5</v>
      </c>
      <c r="E227" s="642" t="s">
        <v>6</v>
      </c>
      <c r="F227" s="642" t="s">
        <v>7</v>
      </c>
      <c r="G227" s="642" t="s">
        <v>8</v>
      </c>
      <c r="H227" s="735" t="s">
        <v>9</v>
      </c>
    </row>
    <row r="228" spans="1:8" s="786" customFormat="1" ht="17.100000000000001" customHeight="1">
      <c r="A228" s="900"/>
      <c r="B228" s="901"/>
      <c r="C228" s="643" t="s">
        <v>178</v>
      </c>
      <c r="D228" s="644" t="s">
        <v>77</v>
      </c>
      <c r="E228" s="140" t="s">
        <v>78</v>
      </c>
      <c r="F228" s="140" t="s">
        <v>79</v>
      </c>
      <c r="G228" s="140" t="s">
        <v>79</v>
      </c>
      <c r="H228" s="645" t="s">
        <v>12</v>
      </c>
    </row>
    <row r="229" spans="1:8" s="786" customFormat="1" ht="17.100000000000001" customHeight="1">
      <c r="A229" s="186">
        <v>1</v>
      </c>
      <c r="B229" s="186" t="s">
        <v>136</v>
      </c>
      <c r="C229" s="186">
        <f>C10</f>
        <v>1</v>
      </c>
      <c r="D229" s="638">
        <f t="shared" ref="D229:H229" si="28">D10</f>
        <v>4.3632999999999997</v>
      </c>
      <c r="E229" s="195">
        <f t="shared" si="28"/>
        <v>400</v>
      </c>
      <c r="F229" s="195">
        <f t="shared" si="28"/>
        <v>320000</v>
      </c>
      <c r="G229" s="186">
        <f t="shared" si="28"/>
        <v>18000</v>
      </c>
      <c r="H229" s="186">
        <f t="shared" si="28"/>
        <v>5</v>
      </c>
    </row>
    <row r="230" spans="1:8" s="786" customFormat="1" ht="17.100000000000001" customHeight="1">
      <c r="A230" s="186">
        <v>2</v>
      </c>
      <c r="B230" s="186" t="s">
        <v>91</v>
      </c>
      <c r="C230" s="186">
        <f t="shared" ref="C230:H230" si="29">C22</f>
        <v>12</v>
      </c>
      <c r="D230" s="638">
        <f t="shared" si="29"/>
        <v>629.7546000000001</v>
      </c>
      <c r="E230" s="195">
        <f t="shared" si="29"/>
        <v>999000</v>
      </c>
      <c r="F230" s="195">
        <f t="shared" si="29"/>
        <v>2097900000</v>
      </c>
      <c r="G230" s="186">
        <f t="shared" si="29"/>
        <v>1608840541</v>
      </c>
      <c r="H230" s="186">
        <f t="shared" si="29"/>
        <v>388</v>
      </c>
    </row>
    <row r="231" spans="1:8" s="786" customFormat="1" ht="17.100000000000001" customHeight="1">
      <c r="A231" s="186">
        <v>3</v>
      </c>
      <c r="B231" s="186" t="s">
        <v>85</v>
      </c>
      <c r="C231" s="186">
        <f t="shared" ref="C231:H231" si="30">C28</f>
        <v>1</v>
      </c>
      <c r="D231" s="638">
        <f t="shared" si="30"/>
        <v>69.367000000000004</v>
      </c>
      <c r="E231" s="195">
        <f t="shared" si="30"/>
        <v>0</v>
      </c>
      <c r="F231" s="195">
        <f t="shared" si="30"/>
        <v>0</v>
      </c>
      <c r="G231" s="186">
        <f t="shared" si="30"/>
        <v>0</v>
      </c>
      <c r="H231" s="186">
        <f t="shared" si="30"/>
        <v>0</v>
      </c>
    </row>
    <row r="232" spans="1:8" s="786" customFormat="1" ht="17.100000000000001" customHeight="1">
      <c r="A232" s="186">
        <v>4</v>
      </c>
      <c r="B232" s="186" t="s">
        <v>148</v>
      </c>
      <c r="C232" s="186">
        <f t="shared" ref="C232:H232" si="31">C35</f>
        <v>2</v>
      </c>
      <c r="D232" s="638">
        <f t="shared" si="31"/>
        <v>84.717999999999989</v>
      </c>
      <c r="E232" s="195">
        <f t="shared" si="31"/>
        <v>1271981</v>
      </c>
      <c r="F232" s="195">
        <f t="shared" si="31"/>
        <v>194487451</v>
      </c>
      <c r="G232" s="186">
        <f t="shared" si="31"/>
        <v>103379000</v>
      </c>
      <c r="H232" s="186">
        <f t="shared" si="31"/>
        <v>320</v>
      </c>
    </row>
    <row r="233" spans="1:8" s="786" customFormat="1" ht="17.100000000000001" customHeight="1">
      <c r="A233" s="186">
        <v>5</v>
      </c>
      <c r="B233" s="186" t="s">
        <v>149</v>
      </c>
      <c r="C233" s="186">
        <f t="shared" ref="C233:H233" si="32">C43</f>
        <v>29</v>
      </c>
      <c r="D233" s="638">
        <f t="shared" si="32"/>
        <v>12004.52</v>
      </c>
      <c r="E233" s="195">
        <f t="shared" si="32"/>
        <v>6459046.1900000004</v>
      </c>
      <c r="F233" s="195">
        <f t="shared" si="32"/>
        <v>8382373189</v>
      </c>
      <c r="G233" s="186">
        <f t="shared" si="32"/>
        <v>621884257</v>
      </c>
      <c r="H233" s="186">
        <f t="shared" si="32"/>
        <v>205</v>
      </c>
    </row>
    <row r="234" spans="1:8" s="786" customFormat="1" ht="17.100000000000001" customHeight="1">
      <c r="A234" s="186">
        <v>6</v>
      </c>
      <c r="B234" s="186" t="s">
        <v>190</v>
      </c>
      <c r="C234" s="186">
        <f t="shared" ref="C234:H234" si="33">C52</f>
        <v>10</v>
      </c>
      <c r="D234" s="639">
        <f t="shared" si="33"/>
        <v>1378.24</v>
      </c>
      <c r="E234" s="186">
        <f t="shared" si="33"/>
        <v>1037110</v>
      </c>
      <c r="F234" s="186">
        <f t="shared" si="33"/>
        <v>193499800</v>
      </c>
      <c r="G234" s="186">
        <f t="shared" si="33"/>
        <v>80501500</v>
      </c>
      <c r="H234" s="186">
        <f t="shared" si="33"/>
        <v>0</v>
      </c>
    </row>
    <row r="235" spans="1:8" s="786" customFormat="1" ht="17.100000000000001" customHeight="1">
      <c r="A235" s="186">
        <v>7</v>
      </c>
      <c r="B235" s="186" t="s">
        <v>80</v>
      </c>
      <c r="C235" s="186">
        <f t="shared" ref="C235:H235" si="34">C66</f>
        <v>8</v>
      </c>
      <c r="D235" s="638">
        <f t="shared" si="34"/>
        <v>3351.5544</v>
      </c>
      <c r="E235" s="195">
        <f t="shared" si="34"/>
        <v>8012311.2829999998</v>
      </c>
      <c r="F235" s="195">
        <f t="shared" si="34"/>
        <v>22036123035.587299</v>
      </c>
      <c r="G235" s="186">
        <f t="shared" si="34"/>
        <v>10294709089</v>
      </c>
      <c r="H235" s="186">
        <f t="shared" si="34"/>
        <v>3539</v>
      </c>
    </row>
    <row r="236" spans="1:8" s="786" customFormat="1" ht="17.100000000000001" customHeight="1">
      <c r="A236" s="186">
        <v>8</v>
      </c>
      <c r="B236" s="186" t="s">
        <v>95</v>
      </c>
      <c r="C236" s="186">
        <f t="shared" ref="C236:H236" si="35">C73</f>
        <v>3</v>
      </c>
      <c r="D236" s="638">
        <f t="shared" si="35"/>
        <v>2743.74</v>
      </c>
      <c r="E236" s="195">
        <f t="shared" si="35"/>
        <v>1977989</v>
      </c>
      <c r="F236" s="195">
        <f t="shared" si="35"/>
        <v>2966983500</v>
      </c>
      <c r="G236" s="195">
        <f t="shared" si="35"/>
        <v>77561669</v>
      </c>
      <c r="H236" s="186">
        <f t="shared" si="35"/>
        <v>153</v>
      </c>
    </row>
    <row r="237" spans="1:8" s="786" customFormat="1" ht="17.100000000000001" customHeight="1">
      <c r="A237" s="186">
        <v>9</v>
      </c>
      <c r="B237" s="186" t="s">
        <v>103</v>
      </c>
      <c r="C237" s="186">
        <f t="shared" ref="C237:H237" si="36">C79</f>
        <v>2</v>
      </c>
      <c r="D237" s="638">
        <f t="shared" si="36"/>
        <v>1359.492</v>
      </c>
      <c r="E237" s="195">
        <f t="shared" si="36"/>
        <v>9678859</v>
      </c>
      <c r="F237" s="195">
        <f t="shared" si="36"/>
        <v>1935771800</v>
      </c>
      <c r="G237" s="186">
        <f t="shared" si="36"/>
        <v>815007580</v>
      </c>
      <c r="H237" s="186">
        <f t="shared" si="36"/>
        <v>1815</v>
      </c>
    </row>
    <row r="238" spans="1:8" s="786" customFormat="1" ht="17.100000000000001" customHeight="1">
      <c r="A238" s="186">
        <v>10</v>
      </c>
      <c r="B238" s="186" t="s">
        <v>151</v>
      </c>
      <c r="C238" s="186">
        <f t="shared" ref="C238:H238" si="37">C91</f>
        <v>2</v>
      </c>
      <c r="D238" s="638">
        <f t="shared" si="37"/>
        <v>9.9499999999999993</v>
      </c>
      <c r="E238" s="195">
        <f t="shared" si="37"/>
        <v>0</v>
      </c>
      <c r="F238" s="195">
        <f t="shared" si="37"/>
        <v>0</v>
      </c>
      <c r="G238" s="186">
        <f t="shared" si="37"/>
        <v>0</v>
      </c>
      <c r="H238" s="186">
        <f t="shared" si="37"/>
        <v>0</v>
      </c>
    </row>
    <row r="239" spans="1:8" s="786" customFormat="1" ht="17.100000000000001" customHeight="1">
      <c r="A239" s="186">
        <v>11</v>
      </c>
      <c r="B239" s="186" t="s">
        <v>109</v>
      </c>
      <c r="C239" s="186">
        <f>C85</f>
        <v>0</v>
      </c>
      <c r="D239" s="186">
        <f t="shared" ref="D239:H239" si="38">D85</f>
        <v>0</v>
      </c>
      <c r="E239" s="186">
        <f t="shared" si="38"/>
        <v>0</v>
      </c>
      <c r="F239" s="186">
        <f t="shared" si="38"/>
        <v>0</v>
      </c>
      <c r="G239" s="186">
        <f t="shared" si="38"/>
        <v>17000</v>
      </c>
      <c r="H239" s="186">
        <f t="shared" si="38"/>
        <v>0</v>
      </c>
    </row>
    <row r="240" spans="1:8" s="786" customFormat="1" ht="17.100000000000001" customHeight="1">
      <c r="A240" s="186">
        <v>12</v>
      </c>
      <c r="B240" s="186" t="s">
        <v>104</v>
      </c>
      <c r="C240" s="186">
        <f t="shared" ref="C240:H240" si="39">C97</f>
        <v>4</v>
      </c>
      <c r="D240" s="638">
        <f t="shared" si="39"/>
        <v>1232.8699999999999</v>
      </c>
      <c r="E240" s="195">
        <f t="shared" si="39"/>
        <v>893283.93</v>
      </c>
      <c r="F240" s="195">
        <f t="shared" si="39"/>
        <v>187589625.30000001</v>
      </c>
      <c r="G240" s="186">
        <f t="shared" si="39"/>
        <v>70542000</v>
      </c>
      <c r="H240" s="186">
        <f t="shared" si="39"/>
        <v>45</v>
      </c>
    </row>
    <row r="241" spans="1:8" s="786" customFormat="1" ht="17.100000000000001" customHeight="1">
      <c r="A241" s="186">
        <v>13</v>
      </c>
      <c r="B241" s="186" t="s">
        <v>86</v>
      </c>
      <c r="C241" s="186">
        <f t="shared" ref="C241:H241" si="40">C104</f>
        <v>3</v>
      </c>
      <c r="D241" s="638">
        <f t="shared" si="40"/>
        <v>34.481999999999999</v>
      </c>
      <c r="E241" s="195">
        <f t="shared" si="40"/>
        <v>440</v>
      </c>
      <c r="F241" s="195">
        <f t="shared" si="40"/>
        <v>154000</v>
      </c>
      <c r="G241" s="186">
        <f t="shared" si="40"/>
        <v>60000</v>
      </c>
      <c r="H241" s="186">
        <f t="shared" si="40"/>
        <v>4</v>
      </c>
    </row>
    <row r="242" spans="1:8" s="786" customFormat="1" ht="17.100000000000001" customHeight="1">
      <c r="A242" s="186">
        <v>14</v>
      </c>
      <c r="B242" s="186" t="s">
        <v>152</v>
      </c>
      <c r="C242" s="186">
        <f t="shared" ref="C242:H242" si="41">C111</f>
        <v>24</v>
      </c>
      <c r="D242" s="638">
        <f t="shared" si="41"/>
        <v>2146.2449999999999</v>
      </c>
      <c r="E242" s="195">
        <f t="shared" si="41"/>
        <v>2169929.25</v>
      </c>
      <c r="F242" s="195">
        <f t="shared" si="41"/>
        <v>1326790275</v>
      </c>
      <c r="G242" s="186">
        <f t="shared" si="41"/>
        <v>210050700</v>
      </c>
      <c r="H242" s="186">
        <f t="shared" si="41"/>
        <v>387</v>
      </c>
    </row>
    <row r="243" spans="1:8" s="786" customFormat="1" ht="17.100000000000001" customHeight="1">
      <c r="A243" s="186">
        <v>15</v>
      </c>
      <c r="B243" s="186" t="s">
        <v>96</v>
      </c>
      <c r="C243" s="186">
        <f t="shared" ref="C243:H243" si="42">C117</f>
        <v>5</v>
      </c>
      <c r="D243" s="638">
        <f t="shared" si="42"/>
        <v>983</v>
      </c>
      <c r="E243" s="195">
        <f t="shared" si="42"/>
        <v>0</v>
      </c>
      <c r="F243" s="195">
        <f t="shared" si="42"/>
        <v>0</v>
      </c>
      <c r="G243" s="186">
        <f t="shared" si="42"/>
        <v>12000</v>
      </c>
      <c r="H243" s="186">
        <f t="shared" si="42"/>
        <v>2</v>
      </c>
    </row>
    <row r="244" spans="1:8" s="786" customFormat="1" ht="17.100000000000001" customHeight="1">
      <c r="A244" s="186">
        <v>16</v>
      </c>
      <c r="B244" s="186" t="s">
        <v>83</v>
      </c>
      <c r="C244" s="186">
        <f t="shared" ref="C244:H244" si="43">C124</f>
        <v>10</v>
      </c>
      <c r="D244" s="638">
        <f t="shared" si="43"/>
        <v>809.71</v>
      </c>
      <c r="E244" s="195">
        <f t="shared" si="43"/>
        <v>1097967</v>
      </c>
      <c r="F244" s="195">
        <f t="shared" si="43"/>
        <v>2131914000</v>
      </c>
      <c r="G244" s="195">
        <f t="shared" si="43"/>
        <v>160427000</v>
      </c>
      <c r="H244" s="186">
        <f t="shared" si="43"/>
        <v>1901</v>
      </c>
    </row>
    <row r="245" spans="1:8" s="786" customFormat="1" ht="17.100000000000001" customHeight="1">
      <c r="A245" s="186">
        <v>17</v>
      </c>
      <c r="B245" s="186" t="s">
        <v>118</v>
      </c>
      <c r="C245" s="186">
        <f t="shared" ref="C245:H245" si="44">C130</f>
        <v>1</v>
      </c>
      <c r="D245" s="638">
        <f t="shared" si="44"/>
        <v>3980</v>
      </c>
      <c r="E245" s="195">
        <f t="shared" si="44"/>
        <v>710300</v>
      </c>
      <c r="F245" s="195">
        <f t="shared" si="44"/>
        <v>156266000</v>
      </c>
      <c r="G245" s="186">
        <f t="shared" si="44"/>
        <v>63929300</v>
      </c>
      <c r="H245" s="186">
        <f t="shared" si="44"/>
        <v>573</v>
      </c>
    </row>
    <row r="246" spans="1:8" s="786" customFormat="1" ht="17.100000000000001" customHeight="1">
      <c r="A246" s="186">
        <v>18</v>
      </c>
      <c r="B246" s="186" t="s">
        <v>87</v>
      </c>
      <c r="C246" s="186">
        <f t="shared" ref="C246:H246" si="45">C138</f>
        <v>5</v>
      </c>
      <c r="D246" s="638">
        <f t="shared" si="45"/>
        <v>568.22579999999994</v>
      </c>
      <c r="E246" s="195">
        <f t="shared" si="45"/>
        <v>4800089</v>
      </c>
      <c r="F246" s="195">
        <f t="shared" si="45"/>
        <v>1669075150</v>
      </c>
      <c r="G246" s="195">
        <f>G138</f>
        <v>409541000</v>
      </c>
      <c r="H246" s="186">
        <f t="shared" si="45"/>
        <v>336</v>
      </c>
    </row>
    <row r="247" spans="1:8" s="786" customFormat="1" ht="17.100000000000001" customHeight="1">
      <c r="A247" s="186">
        <v>19</v>
      </c>
      <c r="B247" s="186" t="s">
        <v>106</v>
      </c>
      <c r="C247" s="186">
        <f t="shared" ref="C247:H247" si="46">C145</f>
        <v>4</v>
      </c>
      <c r="D247" s="638">
        <f t="shared" si="46"/>
        <v>3033.72</v>
      </c>
      <c r="E247" s="195">
        <f t="shared" si="46"/>
        <v>441058.39</v>
      </c>
      <c r="F247" s="195">
        <f t="shared" si="46"/>
        <v>143036327</v>
      </c>
      <c r="G247" s="186">
        <f t="shared" si="46"/>
        <v>47483000</v>
      </c>
      <c r="H247" s="186">
        <f t="shared" si="46"/>
        <v>165</v>
      </c>
    </row>
    <row r="248" spans="1:8" s="786" customFormat="1" ht="17.100000000000001" customHeight="1">
      <c r="A248" s="186">
        <v>20</v>
      </c>
      <c r="B248" s="186" t="s">
        <v>88</v>
      </c>
      <c r="C248" s="186">
        <f t="shared" ref="C248:H248" si="47">C158</f>
        <v>4</v>
      </c>
      <c r="D248" s="638">
        <f t="shared" si="47"/>
        <v>66.61</v>
      </c>
      <c r="E248" s="195">
        <f t="shared" si="47"/>
        <v>59690</v>
      </c>
      <c r="F248" s="195">
        <f t="shared" si="47"/>
        <v>86638000</v>
      </c>
      <c r="G248" s="195">
        <f t="shared" si="47"/>
        <v>3326000</v>
      </c>
      <c r="H248" s="186">
        <f t="shared" si="47"/>
        <v>0</v>
      </c>
    </row>
    <row r="249" spans="1:8" s="786" customFormat="1" ht="17.100000000000001" customHeight="1">
      <c r="A249" s="186">
        <v>21</v>
      </c>
      <c r="B249" s="186" t="s">
        <v>107</v>
      </c>
      <c r="C249" s="186">
        <f t="shared" ref="C249:H249" si="48">C151</f>
        <v>9</v>
      </c>
      <c r="D249" s="638">
        <f t="shared" si="48"/>
        <v>4210.0200000000004</v>
      </c>
      <c r="E249" s="195">
        <f t="shared" si="48"/>
        <v>12077964.6</v>
      </c>
      <c r="F249" s="195">
        <f t="shared" si="48"/>
        <v>1207796500</v>
      </c>
      <c r="G249" s="186">
        <f t="shared" si="48"/>
        <v>1026992703</v>
      </c>
      <c r="H249" s="186">
        <f t="shared" si="48"/>
        <v>345</v>
      </c>
    </row>
    <row r="250" spans="1:8" s="354" customFormat="1" ht="17.100000000000001" customHeight="1">
      <c r="A250" s="186">
        <v>22</v>
      </c>
      <c r="B250" s="186" t="s">
        <v>89</v>
      </c>
      <c r="C250" s="186">
        <f t="shared" ref="C250:H250" si="49">C168</f>
        <v>3</v>
      </c>
      <c r="D250" s="638">
        <f t="shared" si="49"/>
        <v>1725.82</v>
      </c>
      <c r="E250" s="195">
        <f t="shared" si="49"/>
        <v>373885.64600000001</v>
      </c>
      <c r="F250" s="195">
        <f t="shared" si="49"/>
        <v>12169553397</v>
      </c>
      <c r="G250" s="186">
        <f t="shared" si="49"/>
        <v>4142305821</v>
      </c>
      <c r="H250" s="186">
        <f t="shared" si="49"/>
        <v>1935</v>
      </c>
    </row>
    <row r="251" spans="1:8">
      <c r="A251" s="186">
        <v>23</v>
      </c>
      <c r="B251" s="186" t="s">
        <v>119</v>
      </c>
      <c r="C251" s="186">
        <f t="shared" ref="C251:H251" si="50">C174</f>
        <v>1</v>
      </c>
      <c r="D251" s="638">
        <f t="shared" si="50"/>
        <v>895.42</v>
      </c>
      <c r="E251" s="195">
        <f t="shared" si="50"/>
        <v>2515416.7000000002</v>
      </c>
      <c r="F251" s="195">
        <f t="shared" si="50"/>
        <v>553391674</v>
      </c>
      <c r="G251" s="186">
        <f t="shared" si="50"/>
        <v>218170000</v>
      </c>
      <c r="H251" s="186">
        <f t="shared" si="50"/>
        <v>68</v>
      </c>
    </row>
    <row r="252" spans="1:8">
      <c r="A252" s="186">
        <v>24</v>
      </c>
      <c r="B252" s="186" t="s">
        <v>372</v>
      </c>
      <c r="C252" s="186">
        <f t="shared" ref="C252:H252" si="51">C182</f>
        <v>10</v>
      </c>
      <c r="D252" s="639">
        <f t="shared" si="51"/>
        <v>56.174999999999997</v>
      </c>
      <c r="E252" s="186">
        <f t="shared" si="51"/>
        <v>0</v>
      </c>
      <c r="F252" s="186">
        <f t="shared" si="51"/>
        <v>0</v>
      </c>
      <c r="G252" s="186">
        <f t="shared" si="51"/>
        <v>251541</v>
      </c>
      <c r="H252" s="186">
        <f t="shared" si="51"/>
        <v>0</v>
      </c>
    </row>
    <row r="253" spans="1:8">
      <c r="A253" s="186">
        <v>25</v>
      </c>
      <c r="B253" s="186" t="s">
        <v>90</v>
      </c>
      <c r="C253" s="186">
        <f t="shared" ref="C253:H253" si="52">C190</f>
        <v>9</v>
      </c>
      <c r="D253" s="638">
        <f t="shared" si="52"/>
        <v>1288.56</v>
      </c>
      <c r="E253" s="195">
        <f t="shared" si="52"/>
        <v>11242826</v>
      </c>
      <c r="F253" s="195">
        <f t="shared" si="52"/>
        <v>1474527930</v>
      </c>
      <c r="G253" s="186">
        <f t="shared" si="52"/>
        <v>940894000</v>
      </c>
      <c r="H253" s="186">
        <f t="shared" si="52"/>
        <v>1027</v>
      </c>
    </row>
    <row r="254" spans="1:8">
      <c r="A254" s="186">
        <v>26</v>
      </c>
      <c r="B254" s="186" t="s">
        <v>94</v>
      </c>
      <c r="C254" s="186">
        <f t="shared" ref="C254:H254" si="53">C198</f>
        <v>9</v>
      </c>
      <c r="D254" s="638">
        <f t="shared" si="53"/>
        <v>2590</v>
      </c>
      <c r="E254" s="195">
        <f t="shared" si="53"/>
        <v>19602154</v>
      </c>
      <c r="F254" s="195">
        <f t="shared" si="53"/>
        <v>4900538500</v>
      </c>
      <c r="G254" s="186">
        <f t="shared" si="53"/>
        <v>1720385000</v>
      </c>
      <c r="H254" s="186">
        <f t="shared" si="53"/>
        <v>350</v>
      </c>
    </row>
    <row r="255" spans="1:8">
      <c r="A255" s="186">
        <v>27</v>
      </c>
      <c r="B255" s="192" t="s">
        <v>115</v>
      </c>
      <c r="C255" s="640">
        <f t="shared" ref="C255:H255" si="54">C204</f>
        <v>6</v>
      </c>
      <c r="D255" s="638">
        <f t="shared" si="54"/>
        <v>29.258299999999998</v>
      </c>
      <c r="E255" s="195">
        <f t="shared" si="54"/>
        <v>0</v>
      </c>
      <c r="F255" s="195">
        <f t="shared" si="54"/>
        <v>0</v>
      </c>
      <c r="G255" s="186">
        <f t="shared" si="54"/>
        <v>0</v>
      </c>
      <c r="H255" s="186">
        <f t="shared" si="54"/>
        <v>8</v>
      </c>
    </row>
    <row r="256" spans="1:8">
      <c r="A256" s="186">
        <v>28</v>
      </c>
      <c r="B256" s="192" t="s">
        <v>82</v>
      </c>
      <c r="C256" s="640">
        <f>C220</f>
        <v>10</v>
      </c>
      <c r="D256" s="638">
        <f t="shared" ref="D256:H256" si="55">D220</f>
        <v>6284.58</v>
      </c>
      <c r="E256" s="195">
        <f t="shared" si="55"/>
        <v>1158454.48</v>
      </c>
      <c r="F256" s="195">
        <f t="shared" si="55"/>
        <v>4867133563.6862001</v>
      </c>
      <c r="G256" s="186">
        <f t="shared" si="55"/>
        <v>1750034787</v>
      </c>
      <c r="H256" s="186">
        <f t="shared" si="55"/>
        <v>2862</v>
      </c>
    </row>
    <row r="257" spans="1:8">
      <c r="A257" s="880" t="s">
        <v>157</v>
      </c>
      <c r="B257" s="881"/>
      <c r="C257" s="633">
        <f t="shared" ref="C257:H257" si="56">SUM(C229:C256)</f>
        <v>187</v>
      </c>
      <c r="D257" s="634">
        <f t="shared" si="56"/>
        <v>51570.395400000001</v>
      </c>
      <c r="E257" s="635">
        <f t="shared" si="56"/>
        <v>86580155.468999997</v>
      </c>
      <c r="F257" s="730">
        <f t="shared" si="56"/>
        <v>68681863717.573502</v>
      </c>
      <c r="G257" s="636">
        <f t="shared" si="56"/>
        <v>24366323488</v>
      </c>
      <c r="H257" s="637">
        <f t="shared" si="56"/>
        <v>16433</v>
      </c>
    </row>
  </sheetData>
  <sortState ref="A16:H27">
    <sortCondition ref="A15"/>
  </sortState>
  <mergeCells count="149">
    <mergeCell ref="A220:B220"/>
    <mergeCell ref="A204:B204"/>
    <mergeCell ref="A227:A228"/>
    <mergeCell ref="B227:B228"/>
    <mergeCell ref="A46:A47"/>
    <mergeCell ref="B46:B47"/>
    <mergeCell ref="C46:C47"/>
    <mergeCell ref="A68:H68"/>
    <mergeCell ref="A207:A208"/>
    <mergeCell ref="B207:B208"/>
    <mergeCell ref="C207:C208"/>
    <mergeCell ref="A223:H223"/>
    <mergeCell ref="A224:H224"/>
    <mergeCell ref="A206:H206"/>
    <mergeCell ref="A193:A194"/>
    <mergeCell ref="B193:B194"/>
    <mergeCell ref="C193:C194"/>
    <mergeCell ref="A201:A202"/>
    <mergeCell ref="B201:B202"/>
    <mergeCell ref="C201:C202"/>
    <mergeCell ref="A192:H192"/>
    <mergeCell ref="A200:H200"/>
    <mergeCell ref="A176:H176"/>
    <mergeCell ref="A177:A178"/>
    <mergeCell ref="B177:B178"/>
    <mergeCell ref="C177:C178"/>
    <mergeCell ref="A127:A128"/>
    <mergeCell ref="B127:B128"/>
    <mergeCell ref="C127:C128"/>
    <mergeCell ref="A133:A134"/>
    <mergeCell ref="B133:B134"/>
    <mergeCell ref="C133:C134"/>
    <mergeCell ref="A126:H126"/>
    <mergeCell ref="A132:H132"/>
    <mergeCell ref="A154:A155"/>
    <mergeCell ref="B154:B155"/>
    <mergeCell ref="C154:C155"/>
    <mergeCell ref="A161:A162"/>
    <mergeCell ref="B161:B162"/>
    <mergeCell ref="C161:C162"/>
    <mergeCell ref="A171:A172"/>
    <mergeCell ref="B171:B172"/>
    <mergeCell ref="C171:C172"/>
    <mergeCell ref="A160:H160"/>
    <mergeCell ref="A170:H170"/>
    <mergeCell ref="A120:A121"/>
    <mergeCell ref="B120:B121"/>
    <mergeCell ref="C120:C121"/>
    <mergeCell ref="A124:B124"/>
    <mergeCell ref="A130:B130"/>
    <mergeCell ref="A119:H119"/>
    <mergeCell ref="A114:A115"/>
    <mergeCell ref="B114:B115"/>
    <mergeCell ref="C114:C115"/>
    <mergeCell ref="A117:B117"/>
    <mergeCell ref="A113:H113"/>
    <mergeCell ref="A101:A102"/>
    <mergeCell ref="B101:B102"/>
    <mergeCell ref="C101:C102"/>
    <mergeCell ref="A107:A108"/>
    <mergeCell ref="B107:B108"/>
    <mergeCell ref="C107:C108"/>
    <mergeCell ref="A106:H106"/>
    <mergeCell ref="A111:B111"/>
    <mergeCell ref="A75:H75"/>
    <mergeCell ref="A94:A95"/>
    <mergeCell ref="B94:B95"/>
    <mergeCell ref="C94:C95"/>
    <mergeCell ref="A93:H93"/>
    <mergeCell ref="A38:A39"/>
    <mergeCell ref="B38:B39"/>
    <mergeCell ref="C38:C39"/>
    <mergeCell ref="A45:H45"/>
    <mergeCell ref="A54:H54"/>
    <mergeCell ref="A81:H81"/>
    <mergeCell ref="A82:A83"/>
    <mergeCell ref="B82:B83"/>
    <mergeCell ref="C82:C83"/>
    <mergeCell ref="A85:B85"/>
    <mergeCell ref="A1:H1"/>
    <mergeCell ref="A2:H2"/>
    <mergeCell ref="A3:H3"/>
    <mergeCell ref="A6:A7"/>
    <mergeCell ref="B6:B7"/>
    <mergeCell ref="C6:C7"/>
    <mergeCell ref="A5:H5"/>
    <mergeCell ref="A31:A32"/>
    <mergeCell ref="B31:B32"/>
    <mergeCell ref="C31:C32"/>
    <mergeCell ref="A30:H30"/>
    <mergeCell ref="A24:H24"/>
    <mergeCell ref="A12:H12"/>
    <mergeCell ref="A13:A14"/>
    <mergeCell ref="B13:B14"/>
    <mergeCell ref="C13:C14"/>
    <mergeCell ref="A25:A26"/>
    <mergeCell ref="B25:B26"/>
    <mergeCell ref="C25:C26"/>
    <mergeCell ref="A10:B10"/>
    <mergeCell ref="A22:B22"/>
    <mergeCell ref="A28:B28"/>
    <mergeCell ref="A35:B35"/>
    <mergeCell ref="A43:B43"/>
    <mergeCell ref="A52:B52"/>
    <mergeCell ref="A66:B66"/>
    <mergeCell ref="A73:B73"/>
    <mergeCell ref="A79:B79"/>
    <mergeCell ref="A91:B91"/>
    <mergeCell ref="A97:B97"/>
    <mergeCell ref="A104:B104"/>
    <mergeCell ref="A37:H37"/>
    <mergeCell ref="A69:A70"/>
    <mergeCell ref="B69:B70"/>
    <mergeCell ref="C69:C70"/>
    <mergeCell ref="A100:H100"/>
    <mergeCell ref="A88:A89"/>
    <mergeCell ref="B88:B89"/>
    <mergeCell ref="C88:C89"/>
    <mergeCell ref="A87:H87"/>
    <mergeCell ref="A55:A56"/>
    <mergeCell ref="B55:B56"/>
    <mergeCell ref="C55:C56"/>
    <mergeCell ref="A76:A77"/>
    <mergeCell ref="B76:B77"/>
    <mergeCell ref="C76:C77"/>
    <mergeCell ref="A257:B257"/>
    <mergeCell ref="A138:B138"/>
    <mergeCell ref="A145:B145"/>
    <mergeCell ref="A151:B151"/>
    <mergeCell ref="A158:B158"/>
    <mergeCell ref="A168:B168"/>
    <mergeCell ref="A174:B174"/>
    <mergeCell ref="A182:B182"/>
    <mergeCell ref="A190:B190"/>
    <mergeCell ref="A198:B198"/>
    <mergeCell ref="A147:H147"/>
    <mergeCell ref="A153:H153"/>
    <mergeCell ref="A141:A142"/>
    <mergeCell ref="B141:B142"/>
    <mergeCell ref="C141:C142"/>
    <mergeCell ref="A140:H140"/>
    <mergeCell ref="A148:A149"/>
    <mergeCell ref="B148:B149"/>
    <mergeCell ref="C148:C149"/>
    <mergeCell ref="A185:A186"/>
    <mergeCell ref="B185:B186"/>
    <mergeCell ref="C185:C186"/>
    <mergeCell ref="A184:H184"/>
    <mergeCell ref="A225:H225"/>
  </mergeCells>
  <pageMargins left="0.9" right="0.7" top="0.75" bottom="0.75" header="0.3" footer="0.3"/>
  <pageSetup scale="77" orientation="portrait" r:id="rId1"/>
  <rowBreaks count="4" manualBreakCount="4">
    <brk id="44" max="7" man="1"/>
    <brk id="98" max="7" man="1"/>
    <brk id="205" max="7" man="1"/>
    <brk id="222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E809"/>
  <sheetViews>
    <sheetView topLeftCell="A788" workbookViewId="0">
      <selection activeCell="J4" sqref="J4"/>
    </sheetView>
  </sheetViews>
  <sheetFormatPr defaultColWidth="9.140625" defaultRowHeight="15"/>
  <cols>
    <col min="1" max="1" width="6" style="118" customWidth="1"/>
    <col min="2" max="2" width="25" style="118" customWidth="1"/>
    <col min="3" max="3" width="9.140625" style="118"/>
    <col min="4" max="4" width="14.28515625" style="118" customWidth="1"/>
    <col min="5" max="5" width="16.7109375" style="118" customWidth="1"/>
    <col min="6" max="6" width="17.7109375" style="118" customWidth="1"/>
    <col min="7" max="7" width="15.42578125" style="118" customWidth="1"/>
    <col min="8" max="8" width="12.42578125" style="118" customWidth="1"/>
    <col min="9" max="9" width="12.5703125" style="118" customWidth="1"/>
    <col min="10" max="16384" width="9.140625" style="118"/>
  </cols>
  <sheetData>
    <row r="1" spans="1:8" ht="28.5" customHeight="1">
      <c r="A1" s="926" t="s">
        <v>179</v>
      </c>
      <c r="B1" s="926"/>
      <c r="C1" s="926"/>
      <c r="D1" s="926"/>
      <c r="E1" s="926"/>
      <c r="F1" s="926"/>
      <c r="G1" s="926"/>
      <c r="H1" s="926"/>
    </row>
    <row r="2" spans="1:8" ht="25.5" customHeight="1">
      <c r="A2" s="927" t="s">
        <v>180</v>
      </c>
      <c r="B2" s="927"/>
      <c r="C2" s="927"/>
      <c r="D2" s="927"/>
      <c r="E2" s="927"/>
      <c r="F2" s="927"/>
      <c r="G2" s="927"/>
      <c r="H2" s="927"/>
    </row>
    <row r="3" spans="1:8" ht="22.5" customHeight="1">
      <c r="A3" s="928" t="s">
        <v>431</v>
      </c>
      <c r="B3" s="928"/>
      <c r="C3" s="928"/>
      <c r="D3" s="928"/>
      <c r="E3" s="928"/>
      <c r="F3" s="928"/>
      <c r="G3" s="928"/>
      <c r="H3" s="928"/>
    </row>
    <row r="4" spans="1:8" ht="20.25">
      <c r="A4" s="122"/>
      <c r="B4" s="122"/>
      <c r="C4" s="122"/>
      <c r="D4" s="122"/>
      <c r="E4" s="122"/>
      <c r="F4" s="122"/>
      <c r="G4" s="122"/>
      <c r="H4" s="122"/>
    </row>
    <row r="5" spans="1:8">
      <c r="A5" s="929" t="s">
        <v>136</v>
      </c>
      <c r="B5" s="929"/>
      <c r="C5" s="929"/>
      <c r="D5" s="929"/>
      <c r="E5" s="929"/>
      <c r="F5" s="929"/>
      <c r="G5" s="929"/>
      <c r="H5" s="929"/>
    </row>
    <row r="6" spans="1:8" s="354" customFormat="1" ht="17.100000000000001" customHeight="1">
      <c r="A6" s="907" t="s">
        <v>181</v>
      </c>
      <c r="B6" s="907" t="s">
        <v>3</v>
      </c>
      <c r="C6" s="907" t="s">
        <v>4</v>
      </c>
      <c r="D6" s="356" t="s">
        <v>5</v>
      </c>
      <c r="E6" s="357" t="s">
        <v>6</v>
      </c>
      <c r="F6" s="358" t="s">
        <v>7</v>
      </c>
      <c r="G6" s="358" t="s">
        <v>8</v>
      </c>
      <c r="H6" s="357" t="s">
        <v>9</v>
      </c>
    </row>
    <row r="7" spans="1:8" s="354" customFormat="1" ht="17.100000000000001" customHeight="1">
      <c r="A7" s="908"/>
      <c r="B7" s="908"/>
      <c r="C7" s="908"/>
      <c r="D7" s="315" t="s">
        <v>376</v>
      </c>
      <c r="E7" s="359" t="s">
        <v>78</v>
      </c>
      <c r="F7" s="360" t="s">
        <v>79</v>
      </c>
      <c r="G7" s="360" t="s">
        <v>79</v>
      </c>
      <c r="H7" s="316" t="s">
        <v>12</v>
      </c>
    </row>
    <row r="8" spans="1:8" s="354" customFormat="1" ht="17.100000000000001" customHeight="1">
      <c r="A8" s="220">
        <v>1</v>
      </c>
      <c r="B8" s="62" t="s">
        <v>61</v>
      </c>
      <c r="C8" s="228">
        <v>207</v>
      </c>
      <c r="D8" s="228">
        <v>184.21680000000001</v>
      </c>
      <c r="E8" s="228">
        <v>785197.59</v>
      </c>
      <c r="F8" s="361">
        <v>785197590</v>
      </c>
      <c r="G8" s="228">
        <v>116228000</v>
      </c>
      <c r="H8" s="228">
        <v>1035</v>
      </c>
    </row>
    <row r="9" spans="1:8" s="354" customFormat="1" ht="17.100000000000001" customHeight="1">
      <c r="A9" s="144">
        <f>+A8+1</f>
        <v>2</v>
      </c>
      <c r="B9" s="62" t="s">
        <v>57</v>
      </c>
      <c r="C9" s="228">
        <v>60</v>
      </c>
      <c r="D9" s="228">
        <v>166</v>
      </c>
      <c r="E9" s="228">
        <v>369879.64</v>
      </c>
      <c r="F9" s="362">
        <v>369879640</v>
      </c>
      <c r="G9" s="228">
        <v>37495000</v>
      </c>
      <c r="H9" s="228">
        <v>300</v>
      </c>
    </row>
    <row r="10" spans="1:8" s="354" customFormat="1" ht="17.100000000000001" customHeight="1">
      <c r="A10" s="144">
        <f>+A9+1</f>
        <v>3</v>
      </c>
      <c r="B10" s="62" t="s">
        <v>62</v>
      </c>
      <c r="C10" s="228">
        <v>8</v>
      </c>
      <c r="D10" s="228">
        <v>8</v>
      </c>
      <c r="E10" s="228">
        <v>8000</v>
      </c>
      <c r="F10" s="363">
        <v>400000</v>
      </c>
      <c r="G10" s="228">
        <v>322000</v>
      </c>
      <c r="H10" s="228">
        <v>40</v>
      </c>
    </row>
    <row r="11" spans="1:8" s="354" customFormat="1" ht="17.100000000000001" customHeight="1">
      <c r="A11" s="144">
        <v>4</v>
      </c>
      <c r="B11" s="62" t="s">
        <v>182</v>
      </c>
      <c r="C11" s="228">
        <v>1</v>
      </c>
      <c r="D11" s="364">
        <v>2.5</v>
      </c>
      <c r="E11" s="228">
        <v>0</v>
      </c>
      <c r="F11" s="365">
        <v>0</v>
      </c>
      <c r="G11" s="228">
        <v>47000</v>
      </c>
      <c r="H11" s="228">
        <v>0</v>
      </c>
    </row>
    <row r="12" spans="1:8" s="354" customFormat="1" ht="17.100000000000001" customHeight="1">
      <c r="A12" s="144">
        <f>+A11+1</f>
        <v>5</v>
      </c>
      <c r="B12" s="62" t="s">
        <v>58</v>
      </c>
      <c r="C12" s="62">
        <v>1</v>
      </c>
      <c r="D12" s="314">
        <v>376.50880000000001</v>
      </c>
      <c r="E12" s="228">
        <v>264000</v>
      </c>
      <c r="F12" s="366">
        <v>26400000</v>
      </c>
      <c r="G12" s="228">
        <v>7948000</v>
      </c>
      <c r="H12" s="232">
        <v>50</v>
      </c>
    </row>
    <row r="13" spans="1:8" s="354" customFormat="1" ht="17.100000000000001" customHeight="1">
      <c r="A13" s="62">
        <v>6</v>
      </c>
      <c r="B13" s="280" t="s">
        <v>156</v>
      </c>
      <c r="C13" s="218">
        <v>504</v>
      </c>
      <c r="D13" s="218">
        <v>2422.7399999999998</v>
      </c>
      <c r="E13" s="218">
        <v>460319</v>
      </c>
      <c r="F13" s="218">
        <v>138095700</v>
      </c>
      <c r="G13" s="235">
        <v>28752000</v>
      </c>
      <c r="H13" s="235">
        <v>2520</v>
      </c>
    </row>
    <row r="14" spans="1:8" s="354" customFormat="1" ht="17.100000000000001" customHeight="1">
      <c r="A14" s="144"/>
      <c r="B14" s="62" t="s">
        <v>74</v>
      </c>
      <c r="C14" s="62"/>
      <c r="D14" s="314"/>
      <c r="E14" s="314"/>
      <c r="F14" s="62"/>
      <c r="G14" s="228">
        <v>4407000</v>
      </c>
      <c r="H14" s="232"/>
    </row>
    <row r="15" spans="1:8" s="354" customFormat="1" ht="17.100000000000001" customHeight="1">
      <c r="A15" s="144"/>
      <c r="B15" s="62" t="s">
        <v>48</v>
      </c>
      <c r="C15" s="62"/>
      <c r="D15" s="314"/>
      <c r="E15" s="314"/>
      <c r="F15" s="62"/>
      <c r="G15" s="367">
        <v>18089000</v>
      </c>
      <c r="H15" s="232"/>
    </row>
    <row r="16" spans="1:8" s="354" customFormat="1" ht="17.100000000000001" customHeight="1">
      <c r="A16" s="905" t="s">
        <v>49</v>
      </c>
      <c r="B16" s="906"/>
      <c r="C16" s="355">
        <f>SUM(C8:C15)</f>
        <v>781</v>
      </c>
      <c r="D16" s="355">
        <f t="shared" ref="D16:H16" si="0">SUM(D8:D15)</f>
        <v>3159.9655999999995</v>
      </c>
      <c r="E16" s="355">
        <f t="shared" si="0"/>
        <v>1887396.23</v>
      </c>
      <c r="F16" s="355">
        <f t="shared" si="0"/>
        <v>1319972930</v>
      </c>
      <c r="G16" s="355">
        <f t="shared" si="0"/>
        <v>213288000</v>
      </c>
      <c r="H16" s="355">
        <f t="shared" si="0"/>
        <v>3945</v>
      </c>
    </row>
    <row r="17" spans="1:8" s="354" customFormat="1" ht="17.100000000000001" customHeight="1">
      <c r="A17" s="368"/>
      <c r="B17" s="369"/>
      <c r="C17" s="369"/>
      <c r="D17" s="370"/>
      <c r="E17" s="369"/>
      <c r="F17" s="371"/>
      <c r="G17" s="371"/>
      <c r="H17" s="372"/>
    </row>
    <row r="18" spans="1:8" s="354" customFormat="1" ht="17.100000000000001" customHeight="1">
      <c r="A18" s="930" t="s">
        <v>91</v>
      </c>
      <c r="B18" s="930"/>
      <c r="C18" s="930"/>
      <c r="D18" s="930"/>
      <c r="E18" s="930"/>
      <c r="F18" s="930"/>
      <c r="G18" s="930"/>
      <c r="H18" s="930"/>
    </row>
    <row r="19" spans="1:8" s="354" customFormat="1" ht="17.100000000000001" customHeight="1">
      <c r="A19" s="907" t="s">
        <v>181</v>
      </c>
      <c r="B19" s="907" t="s">
        <v>3</v>
      </c>
      <c r="C19" s="907" t="s">
        <v>4</v>
      </c>
      <c r="D19" s="356" t="s">
        <v>5</v>
      </c>
      <c r="E19" s="357" t="s">
        <v>6</v>
      </c>
      <c r="F19" s="358" t="s">
        <v>7</v>
      </c>
      <c r="G19" s="358" t="s">
        <v>8</v>
      </c>
      <c r="H19" s="357" t="s">
        <v>9</v>
      </c>
    </row>
    <row r="20" spans="1:8" s="354" customFormat="1" ht="17.100000000000001" customHeight="1">
      <c r="A20" s="908"/>
      <c r="B20" s="908"/>
      <c r="C20" s="908"/>
      <c r="D20" s="315" t="s">
        <v>376</v>
      </c>
      <c r="E20" s="359" t="s">
        <v>78</v>
      </c>
      <c r="F20" s="360" t="s">
        <v>79</v>
      </c>
      <c r="G20" s="360" t="s">
        <v>79</v>
      </c>
      <c r="H20" s="316" t="s">
        <v>12</v>
      </c>
    </row>
    <row r="21" spans="1:8" s="354" customFormat="1" ht="17.100000000000001" customHeight="1">
      <c r="A21" s="144">
        <v>1</v>
      </c>
      <c r="B21" s="62" t="s">
        <v>61</v>
      </c>
      <c r="C21" s="62">
        <v>24</v>
      </c>
      <c r="D21" s="314">
        <v>16.23</v>
      </c>
      <c r="E21" s="62">
        <v>15205.89</v>
      </c>
      <c r="F21" s="232">
        <v>22808835</v>
      </c>
      <c r="G21" s="232">
        <v>5655662</v>
      </c>
      <c r="H21" s="144">
        <v>40</v>
      </c>
    </row>
    <row r="22" spans="1:8" s="354" customFormat="1" ht="17.100000000000001" customHeight="1">
      <c r="A22" s="144">
        <f t="shared" ref="A22:A28" si="1">+A21+1</f>
        <v>2</v>
      </c>
      <c r="B22" s="62" t="s">
        <v>57</v>
      </c>
      <c r="C22" s="62">
        <v>2</v>
      </c>
      <c r="D22" s="314">
        <v>4</v>
      </c>
      <c r="E22" s="62">
        <v>1860.47</v>
      </c>
      <c r="F22" s="232">
        <v>3348846</v>
      </c>
      <c r="G22" s="232">
        <v>727995</v>
      </c>
      <c r="H22" s="144">
        <v>5</v>
      </c>
    </row>
    <row r="23" spans="1:8" s="354" customFormat="1" ht="17.100000000000001" customHeight="1">
      <c r="A23" s="144">
        <v>3</v>
      </c>
      <c r="B23" s="62" t="s">
        <v>144</v>
      </c>
      <c r="C23" s="62">
        <v>160</v>
      </c>
      <c r="D23" s="314">
        <v>153</v>
      </c>
      <c r="E23" s="62">
        <v>1502627</v>
      </c>
      <c r="F23" s="232">
        <v>375656750</v>
      </c>
      <c r="G23" s="232">
        <v>38533540</v>
      </c>
      <c r="H23" s="144">
        <v>690</v>
      </c>
    </row>
    <row r="24" spans="1:8" s="354" customFormat="1" ht="17.100000000000001" customHeight="1">
      <c r="A24" s="144">
        <v>4</v>
      </c>
      <c r="B24" s="62" t="s">
        <v>67</v>
      </c>
      <c r="C24" s="62">
        <v>1</v>
      </c>
      <c r="D24" s="314">
        <v>1</v>
      </c>
      <c r="E24" s="62">
        <v>0</v>
      </c>
      <c r="F24" s="232">
        <v>0</v>
      </c>
      <c r="G24" s="232">
        <v>131950</v>
      </c>
      <c r="H24" s="144">
        <v>0</v>
      </c>
    </row>
    <row r="25" spans="1:8" s="354" customFormat="1" ht="17.100000000000001" customHeight="1">
      <c r="A25" s="144">
        <v>5</v>
      </c>
      <c r="B25" s="62" t="s">
        <v>184</v>
      </c>
      <c r="C25" s="62">
        <v>0</v>
      </c>
      <c r="D25" s="314">
        <v>0</v>
      </c>
      <c r="E25" s="62">
        <v>23260</v>
      </c>
      <c r="F25" s="232">
        <v>5117200</v>
      </c>
      <c r="G25" s="232">
        <v>535000</v>
      </c>
      <c r="H25" s="144">
        <v>35</v>
      </c>
    </row>
    <row r="26" spans="1:8" s="354" customFormat="1" ht="17.100000000000001" customHeight="1">
      <c r="A26" s="144">
        <v>6</v>
      </c>
      <c r="B26" s="62" t="s">
        <v>58</v>
      </c>
      <c r="C26" s="62">
        <v>0</v>
      </c>
      <c r="D26" s="314">
        <v>0</v>
      </c>
      <c r="E26" s="62">
        <v>0</v>
      </c>
      <c r="F26" s="232">
        <v>0</v>
      </c>
      <c r="G26" s="232">
        <v>3318800</v>
      </c>
      <c r="H26" s="144"/>
    </row>
    <row r="27" spans="1:8" s="354" customFormat="1" ht="17.100000000000001" customHeight="1">
      <c r="A27" s="144">
        <v>7</v>
      </c>
      <c r="B27" s="62" t="s">
        <v>131</v>
      </c>
      <c r="C27" s="62">
        <v>0</v>
      </c>
      <c r="D27" s="314">
        <v>0</v>
      </c>
      <c r="E27" s="62">
        <v>285035</v>
      </c>
      <c r="F27" s="232">
        <v>342042000</v>
      </c>
      <c r="G27" s="232">
        <v>5933000</v>
      </c>
      <c r="H27" s="144">
        <v>150</v>
      </c>
    </row>
    <row r="28" spans="1:8" s="354" customFormat="1" ht="17.100000000000001" customHeight="1">
      <c r="A28" s="144">
        <f t="shared" si="1"/>
        <v>8</v>
      </c>
      <c r="B28" s="284" t="s">
        <v>161</v>
      </c>
      <c r="C28" s="62">
        <v>254</v>
      </c>
      <c r="D28" s="314">
        <v>1208.74</v>
      </c>
      <c r="E28" s="62">
        <v>267394</v>
      </c>
      <c r="F28" s="232">
        <v>106957600</v>
      </c>
      <c r="G28" s="232">
        <v>20628665</v>
      </c>
      <c r="H28" s="144">
        <v>870</v>
      </c>
    </row>
    <row r="29" spans="1:8" s="354" customFormat="1" ht="17.100000000000001" customHeight="1">
      <c r="A29" s="144">
        <v>9</v>
      </c>
      <c r="B29" s="284" t="s">
        <v>158</v>
      </c>
      <c r="C29" s="62">
        <v>0</v>
      </c>
      <c r="D29" s="314">
        <v>0</v>
      </c>
      <c r="E29" s="62">
        <v>180</v>
      </c>
      <c r="F29" s="232">
        <v>540000</v>
      </c>
      <c r="G29" s="232">
        <v>50000</v>
      </c>
      <c r="H29" s="144">
        <v>0</v>
      </c>
    </row>
    <row r="30" spans="1:8" s="354" customFormat="1" ht="17.100000000000001" customHeight="1">
      <c r="A30" s="144">
        <v>10</v>
      </c>
      <c r="B30" s="284" t="s">
        <v>64</v>
      </c>
      <c r="C30" s="62">
        <v>0</v>
      </c>
      <c r="D30" s="314">
        <v>0</v>
      </c>
      <c r="E30" s="62">
        <v>408230</v>
      </c>
      <c r="F30" s="232">
        <v>14280500</v>
      </c>
      <c r="G30" s="232">
        <v>1414615</v>
      </c>
      <c r="H30" s="144">
        <v>25</v>
      </c>
    </row>
    <row r="31" spans="1:8" s="354" customFormat="1" ht="17.100000000000001" customHeight="1">
      <c r="A31" s="144"/>
      <c r="B31" s="62" t="s">
        <v>74</v>
      </c>
      <c r="C31" s="62"/>
      <c r="D31" s="314"/>
      <c r="E31" s="62"/>
      <c r="F31" s="232"/>
      <c r="G31" s="232">
        <v>19106000</v>
      </c>
      <c r="H31" s="144"/>
    </row>
    <row r="32" spans="1:8" s="354" customFormat="1" ht="17.100000000000001" customHeight="1">
      <c r="A32" s="144"/>
      <c r="B32" s="62" t="s">
        <v>48</v>
      </c>
      <c r="C32" s="62"/>
      <c r="D32" s="314"/>
      <c r="E32" s="317"/>
      <c r="F32" s="232"/>
      <c r="G32" s="232">
        <v>19434834</v>
      </c>
      <c r="H32" s="144"/>
    </row>
    <row r="33" spans="1:8" s="354" customFormat="1" ht="17.100000000000001" customHeight="1">
      <c r="A33" s="905" t="s">
        <v>49</v>
      </c>
      <c r="B33" s="906"/>
      <c r="C33" s="373">
        <f>SUM(C21:C32)</f>
        <v>441</v>
      </c>
      <c r="D33" s="373">
        <f t="shared" ref="D33:H33" si="2">SUM(D21:D32)</f>
        <v>1382.97</v>
      </c>
      <c r="E33" s="373">
        <f t="shared" si="2"/>
        <v>2503792.3600000003</v>
      </c>
      <c r="F33" s="373">
        <f t="shared" si="2"/>
        <v>870751731</v>
      </c>
      <c r="G33" s="373">
        <f t="shared" si="2"/>
        <v>115470061</v>
      </c>
      <c r="H33" s="373">
        <f t="shared" si="2"/>
        <v>1815</v>
      </c>
    </row>
    <row r="34" spans="1:8" s="354" customFormat="1" ht="17.100000000000001" customHeight="1">
      <c r="A34" s="368"/>
      <c r="B34" s="374"/>
      <c r="C34" s="374"/>
      <c r="D34" s="375"/>
      <c r="E34" s="375"/>
      <c r="F34" s="376"/>
      <c r="G34" s="376"/>
      <c r="H34" s="372"/>
    </row>
    <row r="35" spans="1:8" s="354" customFormat="1" ht="17.100000000000001" customHeight="1">
      <c r="A35" s="911" t="s">
        <v>85</v>
      </c>
      <c r="B35" s="911"/>
      <c r="C35" s="911"/>
      <c r="D35" s="911"/>
      <c r="E35" s="911"/>
      <c r="F35" s="911"/>
      <c r="G35" s="911"/>
      <c r="H35" s="911"/>
    </row>
    <row r="36" spans="1:8" s="354" customFormat="1" ht="17.100000000000001" customHeight="1">
      <c r="A36" s="907" t="s">
        <v>181</v>
      </c>
      <c r="B36" s="907" t="s">
        <v>3</v>
      </c>
      <c r="C36" s="907" t="s">
        <v>4</v>
      </c>
      <c r="D36" s="356" t="s">
        <v>5</v>
      </c>
      <c r="E36" s="357" t="s">
        <v>6</v>
      </c>
      <c r="F36" s="358" t="s">
        <v>7</v>
      </c>
      <c r="G36" s="358" t="s">
        <v>8</v>
      </c>
      <c r="H36" s="357" t="s">
        <v>9</v>
      </c>
    </row>
    <row r="37" spans="1:8" s="354" customFormat="1" ht="17.100000000000001" customHeight="1">
      <c r="A37" s="908"/>
      <c r="B37" s="908"/>
      <c r="C37" s="908"/>
      <c r="D37" s="315" t="s">
        <v>376</v>
      </c>
      <c r="E37" s="315" t="s">
        <v>78</v>
      </c>
      <c r="F37" s="360" t="s">
        <v>79</v>
      </c>
      <c r="G37" s="360" t="s">
        <v>79</v>
      </c>
      <c r="H37" s="316" t="s">
        <v>12</v>
      </c>
    </row>
    <row r="38" spans="1:8" s="354" customFormat="1" ht="17.100000000000001" customHeight="1">
      <c r="A38" s="249">
        <v>1</v>
      </c>
      <c r="B38" s="62" t="s">
        <v>61</v>
      </c>
      <c r="C38" s="62">
        <v>79</v>
      </c>
      <c r="D38" s="62">
        <v>136.77940000000001</v>
      </c>
      <c r="E38" s="62">
        <v>1981651</v>
      </c>
      <c r="F38" s="232">
        <v>1769508200</v>
      </c>
      <c r="G38" s="232">
        <v>191186000</v>
      </c>
      <c r="H38" s="62">
        <v>550</v>
      </c>
    </row>
    <row r="39" spans="1:8" s="354" customFormat="1" ht="17.100000000000001" customHeight="1">
      <c r="A39" s="62">
        <v>2</v>
      </c>
      <c r="B39" s="62" t="s">
        <v>62</v>
      </c>
      <c r="C39" s="62">
        <v>147</v>
      </c>
      <c r="D39" s="62">
        <v>145.89320000000001</v>
      </c>
      <c r="E39" s="62">
        <v>2732325</v>
      </c>
      <c r="F39" s="232">
        <v>1229546250</v>
      </c>
      <c r="G39" s="232">
        <v>116382000</v>
      </c>
      <c r="H39" s="62">
        <v>1150</v>
      </c>
    </row>
    <row r="40" spans="1:8" s="354" customFormat="1" ht="17.100000000000001" customHeight="1">
      <c r="A40" s="62">
        <v>3</v>
      </c>
      <c r="B40" s="62" t="s">
        <v>57</v>
      </c>
      <c r="C40" s="62">
        <v>1</v>
      </c>
      <c r="D40" s="670">
        <v>4</v>
      </c>
      <c r="E40" s="62">
        <v>29872</v>
      </c>
      <c r="F40" s="232">
        <v>209104000</v>
      </c>
      <c r="G40" s="232">
        <v>2786000</v>
      </c>
      <c r="H40" s="62">
        <v>10</v>
      </c>
    </row>
    <row r="41" spans="1:8" s="354" customFormat="1" ht="17.100000000000001" customHeight="1">
      <c r="A41" s="249">
        <v>4</v>
      </c>
      <c r="B41" s="62" t="s">
        <v>185</v>
      </c>
      <c r="C41" s="62">
        <v>1</v>
      </c>
      <c r="D41" s="62">
        <v>4.9275000000000002</v>
      </c>
      <c r="E41" s="62">
        <v>0</v>
      </c>
      <c r="F41" s="232">
        <v>0</v>
      </c>
      <c r="G41" s="232">
        <v>30000</v>
      </c>
      <c r="H41" s="62">
        <v>0</v>
      </c>
    </row>
    <row r="42" spans="1:8" s="354" customFormat="1" ht="17.100000000000001" customHeight="1">
      <c r="A42" s="62">
        <v>5</v>
      </c>
      <c r="B42" s="62" t="s">
        <v>54</v>
      </c>
      <c r="C42" s="62">
        <v>1</v>
      </c>
      <c r="D42" s="670">
        <v>1</v>
      </c>
      <c r="E42" s="62">
        <v>494</v>
      </c>
      <c r="F42" s="232">
        <v>172900</v>
      </c>
      <c r="G42" s="232">
        <v>49000</v>
      </c>
      <c r="H42" s="62">
        <v>0</v>
      </c>
    </row>
    <row r="43" spans="1:8" s="354" customFormat="1" ht="17.100000000000001" customHeight="1">
      <c r="A43" s="62">
        <v>6</v>
      </c>
      <c r="B43" s="62" t="s">
        <v>53</v>
      </c>
      <c r="C43" s="62">
        <v>0</v>
      </c>
      <c r="D43" s="62">
        <v>0</v>
      </c>
      <c r="E43" s="62">
        <v>1063490</v>
      </c>
      <c r="F43" s="232">
        <v>1276188000</v>
      </c>
      <c r="G43" s="232">
        <v>26587250</v>
      </c>
      <c r="H43" s="62">
        <v>1350</v>
      </c>
    </row>
    <row r="44" spans="1:8" s="354" customFormat="1" ht="17.100000000000001" customHeight="1">
      <c r="A44" s="249">
        <v>7</v>
      </c>
      <c r="B44" s="62" t="s">
        <v>58</v>
      </c>
      <c r="C44" s="62">
        <v>0</v>
      </c>
      <c r="D44" s="62">
        <v>1096.56</v>
      </c>
      <c r="E44" s="62">
        <v>115656</v>
      </c>
      <c r="F44" s="232">
        <v>40479600</v>
      </c>
      <c r="G44" s="232">
        <v>7500000</v>
      </c>
      <c r="H44" s="62">
        <v>445</v>
      </c>
    </row>
    <row r="45" spans="1:8" s="354" customFormat="1" ht="17.100000000000001" customHeight="1">
      <c r="A45" s="62">
        <v>8</v>
      </c>
      <c r="B45" s="280" t="s">
        <v>161</v>
      </c>
      <c r="C45" s="62">
        <v>1</v>
      </c>
      <c r="D45" s="670">
        <v>4</v>
      </c>
      <c r="E45" s="62">
        <v>0</v>
      </c>
      <c r="F45" s="232">
        <v>0</v>
      </c>
      <c r="G45" s="232">
        <v>36000</v>
      </c>
      <c r="H45" s="62">
        <v>0</v>
      </c>
    </row>
    <row r="46" spans="1:8" s="354" customFormat="1" ht="17.100000000000001" customHeight="1">
      <c r="A46" s="62">
        <v>9</v>
      </c>
      <c r="B46" s="284" t="s">
        <v>43</v>
      </c>
      <c r="C46" s="306">
        <v>2</v>
      </c>
      <c r="D46" s="62">
        <v>8.5024999999999995</v>
      </c>
      <c r="E46" s="62">
        <v>62321</v>
      </c>
      <c r="F46" s="232">
        <v>21812350</v>
      </c>
      <c r="G46" s="232">
        <v>4082000</v>
      </c>
      <c r="H46" s="62">
        <v>10</v>
      </c>
    </row>
    <row r="47" spans="1:8" s="354" customFormat="1" ht="17.100000000000001" customHeight="1">
      <c r="A47" s="249">
        <v>10</v>
      </c>
      <c r="B47" s="284" t="s">
        <v>45</v>
      </c>
      <c r="C47" s="306">
        <v>1</v>
      </c>
      <c r="D47" s="670">
        <v>20</v>
      </c>
      <c r="E47" s="232">
        <v>3040.93</v>
      </c>
      <c r="F47" s="232">
        <v>760232.5</v>
      </c>
      <c r="G47" s="232">
        <v>170000</v>
      </c>
      <c r="H47" s="62">
        <v>6</v>
      </c>
    </row>
    <row r="48" spans="1:8" s="354" customFormat="1" ht="17.100000000000001" customHeight="1">
      <c r="A48" s="249"/>
      <c r="B48" s="249" t="s">
        <v>74</v>
      </c>
      <c r="C48" s="62"/>
      <c r="D48" s="317"/>
      <c r="E48" s="317"/>
      <c r="F48" s="232"/>
      <c r="G48" s="232">
        <v>41493000</v>
      </c>
      <c r="H48" s="62"/>
    </row>
    <row r="49" spans="1:8" s="354" customFormat="1" ht="17.100000000000001" customHeight="1">
      <c r="A49" s="62"/>
      <c r="B49" s="343" t="s">
        <v>48</v>
      </c>
      <c r="C49" s="62"/>
      <c r="D49" s="317"/>
      <c r="E49" s="317"/>
      <c r="F49" s="232"/>
      <c r="G49" s="232">
        <v>53861750</v>
      </c>
      <c r="H49" s="62"/>
    </row>
    <row r="50" spans="1:8" s="354" customFormat="1" ht="17.100000000000001" customHeight="1">
      <c r="A50" s="905" t="s">
        <v>49</v>
      </c>
      <c r="B50" s="906"/>
      <c r="C50" s="355">
        <f>SUM(C38:C49)</f>
        <v>233</v>
      </c>
      <c r="D50" s="355">
        <f t="shared" ref="D50:G50" si="3">SUM(D38:D49)</f>
        <v>1421.6626000000001</v>
      </c>
      <c r="E50" s="355">
        <f t="shared" si="3"/>
        <v>5988849.9299999997</v>
      </c>
      <c r="F50" s="355">
        <f t="shared" si="3"/>
        <v>4547571532.5</v>
      </c>
      <c r="G50" s="355">
        <f t="shared" si="3"/>
        <v>444163000</v>
      </c>
      <c r="H50" s="355">
        <f>SUM(H38:H49)</f>
        <v>3521</v>
      </c>
    </row>
    <row r="51" spans="1:8" s="354" customFormat="1" ht="17.100000000000001" customHeight="1">
      <c r="A51" s="377"/>
      <c r="B51" s="378"/>
      <c r="C51" s="378"/>
      <c r="D51" s="379"/>
      <c r="E51" s="378"/>
      <c r="F51" s="380"/>
      <c r="G51" s="380"/>
      <c r="H51" s="381"/>
    </row>
    <row r="52" spans="1:8" s="354" customFormat="1" ht="17.100000000000001" customHeight="1">
      <c r="A52" s="924" t="s">
        <v>143</v>
      </c>
      <c r="B52" s="924"/>
      <c r="C52" s="924"/>
      <c r="D52" s="924"/>
      <c r="E52" s="924"/>
      <c r="F52" s="924"/>
      <c r="G52" s="924"/>
      <c r="H52" s="924"/>
    </row>
    <row r="53" spans="1:8" s="354" customFormat="1" ht="17.100000000000001" customHeight="1">
      <c r="A53" s="907" t="s">
        <v>181</v>
      </c>
      <c r="B53" s="907" t="s">
        <v>3</v>
      </c>
      <c r="C53" s="907" t="s">
        <v>4</v>
      </c>
      <c r="D53" s="356" t="s">
        <v>5</v>
      </c>
      <c r="E53" s="357" t="s">
        <v>6</v>
      </c>
      <c r="F53" s="358" t="s">
        <v>7</v>
      </c>
      <c r="G53" s="358" t="s">
        <v>8</v>
      </c>
      <c r="H53" s="357" t="s">
        <v>9</v>
      </c>
    </row>
    <row r="54" spans="1:8" s="354" customFormat="1" ht="17.100000000000001" customHeight="1">
      <c r="A54" s="908"/>
      <c r="B54" s="908"/>
      <c r="C54" s="908"/>
      <c r="D54" s="315" t="s">
        <v>376</v>
      </c>
      <c r="E54" s="315" t="s">
        <v>78</v>
      </c>
      <c r="F54" s="360" t="s">
        <v>79</v>
      </c>
      <c r="G54" s="360" t="s">
        <v>79</v>
      </c>
      <c r="H54" s="316" t="s">
        <v>12</v>
      </c>
    </row>
    <row r="55" spans="1:8" s="354" customFormat="1" ht="17.100000000000001" customHeight="1">
      <c r="A55" s="144">
        <v>1</v>
      </c>
      <c r="B55" s="62" t="s">
        <v>61</v>
      </c>
      <c r="C55" s="62">
        <v>7</v>
      </c>
      <c r="D55" s="62">
        <v>27</v>
      </c>
      <c r="E55" s="231">
        <v>4062</v>
      </c>
      <c r="F55" s="62">
        <v>12186000</v>
      </c>
      <c r="G55" s="232">
        <v>3120700</v>
      </c>
      <c r="H55" s="232">
        <v>162</v>
      </c>
    </row>
    <row r="56" spans="1:8" s="354" customFormat="1" ht="17.100000000000001" customHeight="1">
      <c r="A56" s="144">
        <f>+A55+1</f>
        <v>2</v>
      </c>
      <c r="B56" s="62" t="s">
        <v>70</v>
      </c>
      <c r="C56" s="62">
        <v>15</v>
      </c>
      <c r="D56" s="62">
        <v>14.99</v>
      </c>
      <c r="E56" s="231">
        <v>1267932</v>
      </c>
      <c r="F56" s="62">
        <v>1622952960</v>
      </c>
      <c r="G56" s="232">
        <v>164719337</v>
      </c>
      <c r="H56" s="232">
        <v>5680</v>
      </c>
    </row>
    <row r="57" spans="1:8" s="354" customFormat="1" ht="17.100000000000001" customHeight="1">
      <c r="A57" s="144">
        <v>3</v>
      </c>
      <c r="B57" s="62" t="s">
        <v>62</v>
      </c>
      <c r="C57" s="217">
        <v>61</v>
      </c>
      <c r="D57" s="217">
        <v>61</v>
      </c>
      <c r="E57" s="660">
        <v>1261176</v>
      </c>
      <c r="F57" s="217">
        <v>252235200</v>
      </c>
      <c r="G57" s="320">
        <v>119672643</v>
      </c>
      <c r="H57" s="320">
        <v>9460</v>
      </c>
    </row>
    <row r="58" spans="1:8" s="354" customFormat="1" ht="17.100000000000001" customHeight="1">
      <c r="A58" s="144">
        <v>4</v>
      </c>
      <c r="B58" s="286" t="s">
        <v>385</v>
      </c>
      <c r="C58" s="172">
        <v>0</v>
      </c>
      <c r="D58" s="172">
        <v>0</v>
      </c>
      <c r="E58" s="235">
        <v>49536</v>
      </c>
      <c r="F58" s="172">
        <v>8668800</v>
      </c>
      <c r="G58" s="241">
        <v>1405710</v>
      </c>
      <c r="H58" s="241">
        <v>2670</v>
      </c>
    </row>
    <row r="59" spans="1:8" s="354" customFormat="1" ht="17.100000000000001" customHeight="1">
      <c r="A59" s="144">
        <v>5</v>
      </c>
      <c r="B59" s="62" t="s">
        <v>186</v>
      </c>
      <c r="C59" s="321">
        <v>0</v>
      </c>
      <c r="D59" s="322">
        <v>0</v>
      </c>
      <c r="E59" s="318">
        <v>216480</v>
      </c>
      <c r="F59" s="321">
        <v>27060000</v>
      </c>
      <c r="G59" s="241">
        <v>3474000</v>
      </c>
      <c r="H59" s="659">
        <v>1800</v>
      </c>
    </row>
    <row r="60" spans="1:8" s="354" customFormat="1" ht="17.100000000000001" customHeight="1">
      <c r="A60" s="144">
        <v>6</v>
      </c>
      <c r="B60" s="62" t="s">
        <v>64</v>
      </c>
      <c r="C60" s="286">
        <v>0</v>
      </c>
      <c r="D60" s="172">
        <v>0</v>
      </c>
      <c r="E60" s="319">
        <v>58680</v>
      </c>
      <c r="F60" s="286">
        <v>2640600</v>
      </c>
      <c r="G60" s="241">
        <v>2316000</v>
      </c>
      <c r="H60" s="311">
        <v>840</v>
      </c>
    </row>
    <row r="61" spans="1:8" s="354" customFormat="1" ht="17.100000000000001" customHeight="1">
      <c r="A61" s="144">
        <v>7</v>
      </c>
      <c r="B61" s="62" t="s">
        <v>22</v>
      </c>
      <c r="C61" s="286">
        <v>0</v>
      </c>
      <c r="D61" s="172">
        <v>0</v>
      </c>
      <c r="E61" s="319">
        <v>0</v>
      </c>
      <c r="F61" s="286">
        <v>0</v>
      </c>
      <c r="G61" s="241">
        <v>0</v>
      </c>
      <c r="H61" s="311"/>
    </row>
    <row r="62" spans="1:8" s="354" customFormat="1" ht="17.100000000000001" customHeight="1">
      <c r="A62" s="144"/>
      <c r="B62" s="62" t="s">
        <v>74</v>
      </c>
      <c r="C62" s="286"/>
      <c r="D62" s="324"/>
      <c r="E62" s="319"/>
      <c r="F62" s="286"/>
      <c r="G62" s="293">
        <v>12651390</v>
      </c>
      <c r="H62" s="311"/>
    </row>
    <row r="63" spans="1:8" s="354" customFormat="1" ht="17.100000000000001" customHeight="1">
      <c r="A63" s="144"/>
      <c r="B63" s="62" t="s">
        <v>48</v>
      </c>
      <c r="C63" s="286"/>
      <c r="D63" s="324"/>
      <c r="E63" s="319"/>
      <c r="F63" s="286"/>
      <c r="G63" s="293">
        <v>13917520</v>
      </c>
      <c r="H63" s="311"/>
    </row>
    <row r="64" spans="1:8" s="354" customFormat="1" ht="17.100000000000001" customHeight="1">
      <c r="A64" s="905" t="s">
        <v>49</v>
      </c>
      <c r="B64" s="906"/>
      <c r="C64" s="355">
        <f>SUM(C55:C63)</f>
        <v>83</v>
      </c>
      <c r="D64" s="355">
        <f t="shared" ref="D64:H64" si="4">SUM(D55:D63)</f>
        <v>102.99000000000001</v>
      </c>
      <c r="E64" s="355">
        <f t="shared" si="4"/>
        <v>2857866</v>
      </c>
      <c r="F64" s="355">
        <f t="shared" si="4"/>
        <v>1925743560</v>
      </c>
      <c r="G64" s="355">
        <f t="shared" si="4"/>
        <v>321277300</v>
      </c>
      <c r="H64" s="355">
        <f t="shared" si="4"/>
        <v>20612</v>
      </c>
    </row>
    <row r="65" spans="1:8" s="354" customFormat="1" ht="17.100000000000001" customHeight="1">
      <c r="A65" s="382"/>
      <c r="B65" s="383"/>
      <c r="C65" s="383"/>
      <c r="D65" s="384"/>
      <c r="E65" s="384"/>
      <c r="F65" s="385"/>
      <c r="G65" s="385"/>
      <c r="H65" s="386"/>
    </row>
    <row r="66" spans="1:8" s="354" customFormat="1" ht="17.100000000000001" customHeight="1">
      <c r="A66" s="911" t="s">
        <v>148</v>
      </c>
      <c r="B66" s="911"/>
      <c r="C66" s="911"/>
      <c r="D66" s="911"/>
      <c r="E66" s="911"/>
      <c r="F66" s="911"/>
      <c r="G66" s="911"/>
      <c r="H66" s="911"/>
    </row>
    <row r="67" spans="1:8" s="354" customFormat="1" ht="17.100000000000001" customHeight="1">
      <c r="A67" s="907" t="s">
        <v>181</v>
      </c>
      <c r="B67" s="907" t="s">
        <v>3</v>
      </c>
      <c r="C67" s="907" t="s">
        <v>4</v>
      </c>
      <c r="D67" s="356" t="s">
        <v>5</v>
      </c>
      <c r="E67" s="357" t="s">
        <v>6</v>
      </c>
      <c r="F67" s="358" t="s">
        <v>7</v>
      </c>
      <c r="G67" s="358" t="s">
        <v>8</v>
      </c>
      <c r="H67" s="357" t="s">
        <v>9</v>
      </c>
    </row>
    <row r="68" spans="1:8" s="354" customFormat="1" ht="17.100000000000001" customHeight="1">
      <c r="A68" s="908"/>
      <c r="B68" s="908"/>
      <c r="C68" s="908"/>
      <c r="D68" s="315" t="s">
        <v>376</v>
      </c>
      <c r="E68" s="315" t="s">
        <v>78</v>
      </c>
      <c r="F68" s="360" t="s">
        <v>79</v>
      </c>
      <c r="G68" s="360" t="s">
        <v>79</v>
      </c>
      <c r="H68" s="316" t="s">
        <v>12</v>
      </c>
    </row>
    <row r="69" spans="1:8" s="354" customFormat="1" ht="17.100000000000001" customHeight="1">
      <c r="A69" s="144">
        <v>1</v>
      </c>
      <c r="B69" s="62" t="s">
        <v>61</v>
      </c>
      <c r="C69" s="144">
        <v>91</v>
      </c>
      <c r="D69" s="314">
        <v>139.22</v>
      </c>
      <c r="E69" s="62">
        <v>736688.33</v>
      </c>
      <c r="F69" s="232">
        <v>736688330</v>
      </c>
      <c r="G69" s="232">
        <v>180014000</v>
      </c>
      <c r="H69" s="144">
        <v>900</v>
      </c>
    </row>
    <row r="70" spans="1:8" s="354" customFormat="1" ht="17.100000000000001" customHeight="1">
      <c r="A70" s="144">
        <f>+A69+1</f>
        <v>2</v>
      </c>
      <c r="B70" s="62" t="s">
        <v>59</v>
      </c>
      <c r="C70" s="62">
        <v>3</v>
      </c>
      <c r="D70" s="62">
        <v>4.8600000000000003</v>
      </c>
      <c r="E70" s="231">
        <v>0</v>
      </c>
      <c r="F70" s="62">
        <v>0</v>
      </c>
      <c r="G70" s="232">
        <v>708000</v>
      </c>
      <c r="H70" s="232">
        <v>50</v>
      </c>
    </row>
    <row r="71" spans="1:8" s="354" customFormat="1" ht="17.100000000000001" customHeight="1">
      <c r="A71" s="144">
        <f>+A70+1</f>
        <v>3</v>
      </c>
      <c r="B71" s="62" t="s">
        <v>62</v>
      </c>
      <c r="C71" s="62">
        <v>23</v>
      </c>
      <c r="D71" s="62">
        <v>23</v>
      </c>
      <c r="E71" s="231">
        <v>686549</v>
      </c>
      <c r="F71" s="62">
        <v>137309800</v>
      </c>
      <c r="G71" s="232">
        <v>16252000</v>
      </c>
      <c r="H71" s="232">
        <v>250</v>
      </c>
    </row>
    <row r="72" spans="1:8" s="354" customFormat="1" ht="17.100000000000001" customHeight="1">
      <c r="A72" s="144">
        <f t="shared" ref="A72:A75" si="5">+A71+1</f>
        <v>4</v>
      </c>
      <c r="B72" s="62" t="s">
        <v>58</v>
      </c>
      <c r="C72" s="62">
        <v>0</v>
      </c>
      <c r="D72" s="62">
        <v>0</v>
      </c>
      <c r="E72" s="231">
        <v>0</v>
      </c>
      <c r="F72" s="62">
        <v>0</v>
      </c>
      <c r="G72" s="232">
        <v>0</v>
      </c>
      <c r="H72" s="232">
        <v>0</v>
      </c>
    </row>
    <row r="73" spans="1:8" s="354" customFormat="1" ht="17.100000000000001" customHeight="1">
      <c r="A73" s="144">
        <f t="shared" si="5"/>
        <v>5</v>
      </c>
      <c r="B73" s="62" t="s">
        <v>53</v>
      </c>
      <c r="C73" s="62">
        <v>0</v>
      </c>
      <c r="D73" s="62">
        <v>0</v>
      </c>
      <c r="E73" s="231">
        <v>4132</v>
      </c>
      <c r="F73" s="136">
        <v>619800</v>
      </c>
      <c r="G73" s="232">
        <v>108000</v>
      </c>
      <c r="H73" s="232">
        <v>100</v>
      </c>
    </row>
    <row r="74" spans="1:8" s="354" customFormat="1" ht="17.100000000000001" customHeight="1">
      <c r="A74" s="144">
        <f t="shared" si="5"/>
        <v>6</v>
      </c>
      <c r="B74" s="284" t="s">
        <v>26</v>
      </c>
      <c r="C74" s="62">
        <v>1</v>
      </c>
      <c r="D74" s="62">
        <v>71.319999999999993</v>
      </c>
      <c r="E74" s="325">
        <v>5050</v>
      </c>
      <c r="F74" s="136">
        <v>1262500</v>
      </c>
      <c r="G74" s="311">
        <v>434000</v>
      </c>
      <c r="H74" s="232">
        <v>20</v>
      </c>
    </row>
    <row r="75" spans="1:8" s="354" customFormat="1" ht="17.100000000000001" customHeight="1">
      <c r="A75" s="144">
        <f t="shared" si="5"/>
        <v>7</v>
      </c>
      <c r="B75" s="284" t="s">
        <v>45</v>
      </c>
      <c r="C75" s="62">
        <v>1</v>
      </c>
      <c r="D75" s="62">
        <v>63.38</v>
      </c>
      <c r="E75" s="325">
        <v>0</v>
      </c>
      <c r="F75" s="136">
        <v>0</v>
      </c>
      <c r="G75" s="311">
        <v>0</v>
      </c>
      <c r="H75" s="232">
        <v>20</v>
      </c>
    </row>
    <row r="76" spans="1:8" s="354" customFormat="1" ht="17.100000000000001" customHeight="1">
      <c r="A76" s="144"/>
      <c r="B76" s="62" t="s">
        <v>74</v>
      </c>
      <c r="C76" s="62"/>
      <c r="D76" s="231"/>
      <c r="E76" s="231"/>
      <c r="F76" s="249"/>
      <c r="G76" s="232">
        <v>41240000</v>
      </c>
      <c r="H76" s="232"/>
    </row>
    <row r="77" spans="1:8" s="354" customFormat="1" ht="17.100000000000001" customHeight="1">
      <c r="A77" s="144"/>
      <c r="B77" s="62" t="s">
        <v>48</v>
      </c>
      <c r="C77" s="62"/>
      <c r="D77" s="231"/>
      <c r="E77" s="231"/>
      <c r="F77" s="62"/>
      <c r="G77" s="232">
        <v>17639000</v>
      </c>
      <c r="H77" s="232"/>
    </row>
    <row r="78" spans="1:8" s="354" customFormat="1" ht="17.100000000000001" customHeight="1">
      <c r="A78" s="905" t="s">
        <v>49</v>
      </c>
      <c r="B78" s="906"/>
      <c r="C78" s="387">
        <f>SUM(C69:C77)</f>
        <v>119</v>
      </c>
      <c r="D78" s="387">
        <f t="shared" ref="D78:H78" si="6">SUM(D69:D77)</f>
        <v>301.78000000000003</v>
      </c>
      <c r="E78" s="387">
        <f t="shared" si="6"/>
        <v>1432419.33</v>
      </c>
      <c r="F78" s="387">
        <f t="shared" si="6"/>
        <v>875880430</v>
      </c>
      <c r="G78" s="387">
        <f t="shared" si="6"/>
        <v>256395000</v>
      </c>
      <c r="H78" s="387">
        <f t="shared" si="6"/>
        <v>1340</v>
      </c>
    </row>
    <row r="79" spans="1:8" s="354" customFormat="1" ht="17.100000000000001" customHeight="1">
      <c r="A79" s="382"/>
      <c r="B79" s="383"/>
      <c r="C79" s="383"/>
      <c r="D79" s="384"/>
      <c r="E79" s="384"/>
      <c r="F79" s="385"/>
      <c r="G79" s="385"/>
      <c r="H79" s="386"/>
    </row>
    <row r="80" spans="1:8" s="354" customFormat="1" ht="17.100000000000001" customHeight="1">
      <c r="A80" s="368"/>
      <c r="B80" s="374"/>
      <c r="C80" s="374"/>
      <c r="D80" s="375"/>
      <c r="E80" s="375"/>
      <c r="F80" s="376"/>
      <c r="G80" s="376"/>
      <c r="H80" s="372"/>
    </row>
    <row r="81" spans="1:8" s="354" customFormat="1" ht="17.100000000000001" customHeight="1">
      <c r="A81" s="877" t="s">
        <v>138</v>
      </c>
      <c r="B81" s="877"/>
      <c r="C81" s="877"/>
      <c r="D81" s="877"/>
      <c r="E81" s="877"/>
      <c r="F81" s="877"/>
      <c r="G81" s="877"/>
      <c r="H81" s="877"/>
    </row>
    <row r="82" spans="1:8" s="354" customFormat="1" ht="17.100000000000001" customHeight="1">
      <c r="A82" s="907" t="s">
        <v>181</v>
      </c>
      <c r="B82" s="907" t="s">
        <v>3</v>
      </c>
      <c r="C82" s="907" t="s">
        <v>4</v>
      </c>
      <c r="D82" s="356" t="s">
        <v>5</v>
      </c>
      <c r="E82" s="357" t="s">
        <v>6</v>
      </c>
      <c r="F82" s="358" t="s">
        <v>7</v>
      </c>
      <c r="G82" s="358" t="s">
        <v>8</v>
      </c>
      <c r="H82" s="357" t="s">
        <v>9</v>
      </c>
    </row>
    <row r="83" spans="1:8" s="354" customFormat="1" ht="17.100000000000001" customHeight="1">
      <c r="A83" s="908"/>
      <c r="B83" s="908"/>
      <c r="C83" s="908"/>
      <c r="D83" s="315" t="s">
        <v>376</v>
      </c>
      <c r="E83" s="359" t="s">
        <v>78</v>
      </c>
      <c r="F83" s="360" t="s">
        <v>79</v>
      </c>
      <c r="G83" s="360" t="s">
        <v>79</v>
      </c>
      <c r="H83" s="316" t="s">
        <v>12</v>
      </c>
    </row>
    <row r="84" spans="1:8" s="354" customFormat="1" ht="17.100000000000001" customHeight="1">
      <c r="A84" s="136">
        <v>1</v>
      </c>
      <c r="B84" s="172" t="s">
        <v>62</v>
      </c>
      <c r="C84" s="218">
        <v>39</v>
      </c>
      <c r="D84" s="218">
        <v>39</v>
      </c>
      <c r="E84" s="388">
        <v>1082183</v>
      </c>
      <c r="F84" s="235">
        <v>216436600</v>
      </c>
      <c r="G84" s="258">
        <v>5957748</v>
      </c>
      <c r="H84" s="218">
        <v>410</v>
      </c>
    </row>
    <row r="85" spans="1:8" s="354" customFormat="1" ht="17.100000000000001" customHeight="1">
      <c r="A85" s="136">
        <v>2</v>
      </c>
      <c r="B85" s="172" t="s">
        <v>70</v>
      </c>
      <c r="C85" s="218">
        <v>2</v>
      </c>
      <c r="D85" s="218">
        <v>2</v>
      </c>
      <c r="E85" s="388">
        <v>180</v>
      </c>
      <c r="F85" s="235">
        <v>153000</v>
      </c>
      <c r="G85" s="258">
        <v>56252</v>
      </c>
      <c r="H85" s="218">
        <v>10</v>
      </c>
    </row>
    <row r="86" spans="1:8" s="354" customFormat="1" ht="17.100000000000001" customHeight="1">
      <c r="A86" s="136">
        <v>3</v>
      </c>
      <c r="B86" s="172" t="s">
        <v>58</v>
      </c>
      <c r="C86" s="218">
        <v>1</v>
      </c>
      <c r="D86" s="218">
        <v>159.27000000000001</v>
      </c>
      <c r="E86" s="388">
        <v>99000</v>
      </c>
      <c r="F86" s="235">
        <v>39600000</v>
      </c>
      <c r="G86" s="258">
        <v>2970000</v>
      </c>
      <c r="H86" s="218">
        <v>100</v>
      </c>
    </row>
    <row r="87" spans="1:8" s="354" customFormat="1" ht="17.100000000000001" customHeight="1">
      <c r="A87" s="136">
        <v>4</v>
      </c>
      <c r="B87" s="172" t="s">
        <v>64</v>
      </c>
      <c r="C87" s="218">
        <v>0</v>
      </c>
      <c r="D87" s="218">
        <v>0</v>
      </c>
      <c r="E87" s="388">
        <v>232658</v>
      </c>
      <c r="F87" s="235">
        <v>18612640</v>
      </c>
      <c r="G87" s="258">
        <v>697974</v>
      </c>
      <c r="H87" s="218">
        <v>0</v>
      </c>
    </row>
    <row r="88" spans="1:8" s="354" customFormat="1" ht="17.100000000000001" customHeight="1">
      <c r="A88" s="136">
        <v>5</v>
      </c>
      <c r="B88" s="172" t="s">
        <v>187</v>
      </c>
      <c r="C88" s="136">
        <v>0</v>
      </c>
      <c r="D88" s="332">
        <v>0</v>
      </c>
      <c r="E88" s="388">
        <v>90635</v>
      </c>
      <c r="F88" s="235">
        <v>24471450</v>
      </c>
      <c r="G88" s="258">
        <v>2084605</v>
      </c>
      <c r="H88" s="218">
        <v>0</v>
      </c>
    </row>
    <row r="89" spans="1:8" s="354" customFormat="1" ht="17.100000000000001" customHeight="1">
      <c r="A89" s="136"/>
      <c r="B89" s="172" t="s">
        <v>74</v>
      </c>
      <c r="C89" s="136"/>
      <c r="D89" s="332"/>
      <c r="E89" s="388"/>
      <c r="F89" s="235"/>
      <c r="G89" s="221">
        <v>14005000</v>
      </c>
      <c r="H89" s="136"/>
    </row>
    <row r="90" spans="1:8" s="354" customFormat="1" ht="17.100000000000001" customHeight="1">
      <c r="A90" s="136"/>
      <c r="B90" s="172" t="s">
        <v>48</v>
      </c>
      <c r="C90" s="136"/>
      <c r="D90" s="332"/>
      <c r="E90" s="332"/>
      <c r="F90" s="235"/>
      <c r="G90" s="326">
        <v>6099000</v>
      </c>
      <c r="H90" s="136"/>
    </row>
    <row r="91" spans="1:8" s="354" customFormat="1" ht="17.100000000000001" customHeight="1">
      <c r="A91" s="905" t="s">
        <v>49</v>
      </c>
      <c r="B91" s="906"/>
      <c r="C91" s="653">
        <f>SUM(C82:C90)</f>
        <v>42</v>
      </c>
      <c r="D91" s="653">
        <f t="shared" ref="D91:H91" si="7">SUM(D82:D90)</f>
        <v>200.27</v>
      </c>
      <c r="E91" s="653">
        <f t="shared" si="7"/>
        <v>1504656</v>
      </c>
      <c r="F91" s="653">
        <f t="shared" si="7"/>
        <v>299273690</v>
      </c>
      <c r="G91" s="653">
        <f t="shared" si="7"/>
        <v>31870579</v>
      </c>
      <c r="H91" s="653">
        <f t="shared" si="7"/>
        <v>520</v>
      </c>
    </row>
    <row r="92" spans="1:8" s="354" customFormat="1" ht="17.100000000000001" customHeight="1">
      <c r="A92" s="368"/>
      <c r="B92" s="374"/>
      <c r="C92" s="374"/>
      <c r="D92" s="375"/>
      <c r="E92" s="375"/>
      <c r="F92" s="376"/>
      <c r="G92" s="376"/>
      <c r="H92" s="372"/>
    </row>
    <row r="93" spans="1:8" s="354" customFormat="1" ht="17.100000000000001" customHeight="1">
      <c r="A93" s="911" t="s">
        <v>149</v>
      </c>
      <c r="B93" s="911"/>
      <c r="C93" s="911"/>
      <c r="D93" s="911"/>
      <c r="E93" s="911"/>
      <c r="F93" s="911"/>
      <c r="G93" s="911"/>
      <c r="H93" s="911"/>
    </row>
    <row r="94" spans="1:8" s="354" customFormat="1" ht="17.100000000000001" customHeight="1">
      <c r="A94" s="907" t="s">
        <v>181</v>
      </c>
      <c r="B94" s="907" t="s">
        <v>3</v>
      </c>
      <c r="C94" s="907" t="s">
        <v>4</v>
      </c>
      <c r="D94" s="356" t="s">
        <v>5</v>
      </c>
      <c r="E94" s="357" t="s">
        <v>6</v>
      </c>
      <c r="F94" s="358" t="s">
        <v>7</v>
      </c>
      <c r="G94" s="358" t="s">
        <v>8</v>
      </c>
      <c r="H94" s="357" t="s">
        <v>9</v>
      </c>
    </row>
    <row r="95" spans="1:8" s="354" customFormat="1" ht="17.100000000000001" customHeight="1">
      <c r="A95" s="908"/>
      <c r="B95" s="908"/>
      <c r="C95" s="908"/>
      <c r="D95" s="315" t="s">
        <v>376</v>
      </c>
      <c r="E95" s="359" t="s">
        <v>78</v>
      </c>
      <c r="F95" s="360" t="s">
        <v>79</v>
      </c>
      <c r="G95" s="360" t="s">
        <v>79</v>
      </c>
      <c r="H95" s="316" t="s">
        <v>12</v>
      </c>
    </row>
    <row r="96" spans="1:8" s="354" customFormat="1" ht="17.100000000000001" customHeight="1">
      <c r="A96" s="147">
        <v>1</v>
      </c>
      <c r="B96" s="62" t="s">
        <v>57</v>
      </c>
      <c r="C96" s="62">
        <v>63</v>
      </c>
      <c r="D96" s="62">
        <v>158.61000000000001</v>
      </c>
      <c r="E96" s="231">
        <v>62400</v>
      </c>
      <c r="F96" s="62">
        <v>137280000</v>
      </c>
      <c r="G96" s="232">
        <v>13862997</v>
      </c>
      <c r="H96" s="232">
        <v>850</v>
      </c>
    </row>
    <row r="97" spans="1:8" s="354" customFormat="1" ht="17.100000000000001" customHeight="1">
      <c r="A97" s="147">
        <v>2</v>
      </c>
      <c r="B97" s="62" t="s">
        <v>52</v>
      </c>
      <c r="C97" s="62">
        <v>22</v>
      </c>
      <c r="D97" s="62">
        <v>47.31</v>
      </c>
      <c r="E97" s="242">
        <v>136901</v>
      </c>
      <c r="F97" s="361">
        <v>61605450</v>
      </c>
      <c r="G97" s="232">
        <v>16102000</v>
      </c>
      <c r="H97" s="232">
        <v>150</v>
      </c>
    </row>
    <row r="98" spans="1:8" s="354" customFormat="1" ht="17.100000000000001" customHeight="1">
      <c r="A98" s="147">
        <v>3</v>
      </c>
      <c r="B98" s="62" t="s">
        <v>70</v>
      </c>
      <c r="C98" s="62">
        <v>1</v>
      </c>
      <c r="D98" s="62">
        <v>2</v>
      </c>
      <c r="E98" s="389">
        <v>0</v>
      </c>
      <c r="F98" s="361">
        <v>0</v>
      </c>
      <c r="G98" s="232">
        <v>147000</v>
      </c>
      <c r="H98" s="232">
        <v>1</v>
      </c>
    </row>
    <row r="99" spans="1:8" s="354" customFormat="1" ht="17.100000000000001" customHeight="1">
      <c r="A99" s="147">
        <v>4</v>
      </c>
      <c r="B99" s="62" t="s">
        <v>188</v>
      </c>
      <c r="C99" s="62">
        <v>281</v>
      </c>
      <c r="D99" s="62">
        <v>279</v>
      </c>
      <c r="E99" s="327">
        <v>2336486</v>
      </c>
      <c r="F99" s="361">
        <v>467297200</v>
      </c>
      <c r="G99" s="232">
        <v>117606083</v>
      </c>
      <c r="H99" s="232">
        <v>1670</v>
      </c>
    </row>
    <row r="100" spans="1:8" s="354" customFormat="1" ht="17.100000000000001" customHeight="1">
      <c r="A100" s="147">
        <v>5</v>
      </c>
      <c r="B100" s="62" t="s">
        <v>189</v>
      </c>
      <c r="C100" s="62">
        <v>12</v>
      </c>
      <c r="D100" s="62">
        <v>28.82</v>
      </c>
      <c r="E100" s="242">
        <v>9240</v>
      </c>
      <c r="F100" s="361">
        <v>7392000</v>
      </c>
      <c r="G100" s="232">
        <v>1604243</v>
      </c>
      <c r="H100" s="232">
        <v>40</v>
      </c>
    </row>
    <row r="101" spans="1:8" s="354" customFormat="1" ht="17.100000000000001" customHeight="1">
      <c r="A101" s="147">
        <v>6</v>
      </c>
      <c r="B101" s="62" t="s">
        <v>58</v>
      </c>
      <c r="C101" s="62">
        <v>4</v>
      </c>
      <c r="D101" s="288">
        <v>8287.8009000000002</v>
      </c>
      <c r="E101" s="242">
        <v>1996813</v>
      </c>
      <c r="F101" s="365">
        <v>698884550</v>
      </c>
      <c r="G101" s="232">
        <v>305211306</v>
      </c>
      <c r="H101" s="232">
        <v>250</v>
      </c>
    </row>
    <row r="102" spans="1:8" s="354" customFormat="1" ht="17.100000000000001" customHeight="1">
      <c r="A102" s="147">
        <v>7</v>
      </c>
      <c r="B102" s="284" t="s">
        <v>25</v>
      </c>
      <c r="C102" s="62">
        <v>2</v>
      </c>
      <c r="D102" s="288">
        <v>9.9</v>
      </c>
      <c r="E102" s="232">
        <v>0</v>
      </c>
      <c r="F102" s="232">
        <v>0</v>
      </c>
      <c r="G102" s="232">
        <v>110000</v>
      </c>
      <c r="H102" s="232">
        <v>2</v>
      </c>
    </row>
    <row r="103" spans="1:8" s="354" customFormat="1" ht="17.100000000000001" customHeight="1">
      <c r="A103" s="147">
        <v>8</v>
      </c>
      <c r="B103" s="284" t="s">
        <v>30</v>
      </c>
      <c r="C103" s="62">
        <v>2</v>
      </c>
      <c r="D103" s="288">
        <v>340.68</v>
      </c>
      <c r="E103" s="232">
        <v>18900</v>
      </c>
      <c r="F103" s="232">
        <v>11340000</v>
      </c>
      <c r="G103" s="232">
        <v>2811654</v>
      </c>
      <c r="H103" s="232">
        <v>25</v>
      </c>
    </row>
    <row r="104" spans="1:8" s="354" customFormat="1" ht="17.100000000000001" customHeight="1">
      <c r="A104" s="147">
        <v>9</v>
      </c>
      <c r="B104" s="284" t="s">
        <v>43</v>
      </c>
      <c r="C104" s="62">
        <v>4</v>
      </c>
      <c r="D104" s="288">
        <v>18</v>
      </c>
      <c r="E104" s="232">
        <v>480</v>
      </c>
      <c r="F104" s="232">
        <v>264000</v>
      </c>
      <c r="G104" s="232">
        <v>34000</v>
      </c>
      <c r="H104" s="232">
        <v>10</v>
      </c>
    </row>
    <row r="105" spans="1:8" s="354" customFormat="1" ht="17.100000000000001" customHeight="1">
      <c r="A105" s="147"/>
      <c r="B105" s="62" t="s">
        <v>74</v>
      </c>
      <c r="C105" s="62"/>
      <c r="D105" s="314"/>
      <c r="E105" s="242"/>
      <c r="F105" s="361"/>
      <c r="G105" s="232">
        <v>82657000</v>
      </c>
      <c r="H105" s="232"/>
    </row>
    <row r="106" spans="1:8" s="354" customFormat="1" ht="17.100000000000001" customHeight="1">
      <c r="A106" s="147"/>
      <c r="B106" s="62" t="s">
        <v>48</v>
      </c>
      <c r="C106" s="62"/>
      <c r="D106" s="314"/>
      <c r="E106" s="314"/>
      <c r="F106" s="62"/>
      <c r="G106" s="232">
        <v>4944000</v>
      </c>
      <c r="H106" s="232"/>
    </row>
    <row r="107" spans="1:8" s="354" customFormat="1" ht="17.100000000000001" customHeight="1">
      <c r="A107" s="905" t="s">
        <v>49</v>
      </c>
      <c r="B107" s="906"/>
      <c r="C107" s="355">
        <f>SUM(C96:C106)</f>
        <v>391</v>
      </c>
      <c r="D107" s="355">
        <f t="shared" ref="D107:H107" si="8">SUM(D96:D106)</f>
        <v>9172.1208999999999</v>
      </c>
      <c r="E107" s="355">
        <f t="shared" si="8"/>
        <v>4561220</v>
      </c>
      <c r="F107" s="355">
        <f t="shared" si="8"/>
        <v>1384063200</v>
      </c>
      <c r="G107" s="355">
        <f t="shared" si="8"/>
        <v>545090283</v>
      </c>
      <c r="H107" s="355">
        <f t="shared" si="8"/>
        <v>2998</v>
      </c>
    </row>
    <row r="108" spans="1:8" s="354" customFormat="1" ht="17.100000000000001" customHeight="1">
      <c r="A108" s="368"/>
      <c r="B108" s="369"/>
      <c r="C108" s="369"/>
      <c r="D108" s="370"/>
      <c r="E108" s="370"/>
      <c r="F108" s="371"/>
      <c r="G108" s="371"/>
      <c r="H108" s="372"/>
    </row>
    <row r="109" spans="1:8" s="354" customFormat="1" ht="17.100000000000001" customHeight="1">
      <c r="A109" s="911" t="s">
        <v>190</v>
      </c>
      <c r="B109" s="911"/>
      <c r="C109" s="911"/>
      <c r="D109" s="911"/>
      <c r="E109" s="911"/>
      <c r="F109" s="911"/>
      <c r="G109" s="911"/>
      <c r="H109" s="911"/>
    </row>
    <row r="110" spans="1:8" s="354" customFormat="1" ht="17.100000000000001" customHeight="1">
      <c r="A110" s="907" t="s">
        <v>181</v>
      </c>
      <c r="B110" s="907" t="s">
        <v>3</v>
      </c>
      <c r="C110" s="907" t="s">
        <v>4</v>
      </c>
      <c r="D110" s="356" t="s">
        <v>5</v>
      </c>
      <c r="E110" s="357" t="s">
        <v>6</v>
      </c>
      <c r="F110" s="358" t="s">
        <v>7</v>
      </c>
      <c r="G110" s="358" t="s">
        <v>8</v>
      </c>
      <c r="H110" s="357" t="s">
        <v>9</v>
      </c>
    </row>
    <row r="111" spans="1:8" s="354" customFormat="1" ht="17.100000000000001" customHeight="1">
      <c r="A111" s="908"/>
      <c r="B111" s="908"/>
      <c r="C111" s="908"/>
      <c r="D111" s="315" t="s">
        <v>376</v>
      </c>
      <c r="E111" s="359" t="s">
        <v>78</v>
      </c>
      <c r="F111" s="360" t="s">
        <v>79</v>
      </c>
      <c r="G111" s="360" t="s">
        <v>79</v>
      </c>
      <c r="H111" s="316" t="s">
        <v>12</v>
      </c>
    </row>
    <row r="112" spans="1:8" s="354" customFormat="1" ht="17.100000000000001" customHeight="1">
      <c r="A112" s="144">
        <v>1</v>
      </c>
      <c r="B112" s="62" t="s">
        <v>61</v>
      </c>
      <c r="C112" s="144">
        <v>1</v>
      </c>
      <c r="D112" s="314">
        <v>3</v>
      </c>
      <c r="E112" s="62">
        <v>500</v>
      </c>
      <c r="F112" s="232">
        <v>45000</v>
      </c>
      <c r="G112" s="232">
        <v>2283000</v>
      </c>
      <c r="H112" s="144">
        <v>6</v>
      </c>
    </row>
    <row r="113" spans="1:8" s="354" customFormat="1" ht="17.100000000000001" customHeight="1">
      <c r="A113" s="144">
        <f t="shared" ref="A113:A114" si="9">+A112+1</f>
        <v>2</v>
      </c>
      <c r="B113" s="62" t="s">
        <v>57</v>
      </c>
      <c r="C113" s="144">
        <v>14</v>
      </c>
      <c r="D113" s="314">
        <v>33.5</v>
      </c>
      <c r="E113" s="62">
        <v>126040</v>
      </c>
      <c r="F113" s="232">
        <v>151248000</v>
      </c>
      <c r="G113" s="232">
        <v>3827000</v>
      </c>
      <c r="H113" s="144">
        <v>46</v>
      </c>
    </row>
    <row r="114" spans="1:8" s="354" customFormat="1" ht="17.100000000000001" customHeight="1">
      <c r="A114" s="144">
        <f t="shared" si="9"/>
        <v>3</v>
      </c>
      <c r="B114" s="62" t="s">
        <v>144</v>
      </c>
      <c r="C114" s="144">
        <v>59</v>
      </c>
      <c r="D114" s="314">
        <v>64.78</v>
      </c>
      <c r="E114" s="62">
        <v>4258000</v>
      </c>
      <c r="F114" s="232">
        <v>468380000</v>
      </c>
      <c r="G114" s="232">
        <v>18042000</v>
      </c>
      <c r="H114" s="144">
        <v>261</v>
      </c>
    </row>
    <row r="115" spans="1:8" s="354" customFormat="1" ht="17.100000000000001" customHeight="1">
      <c r="A115" s="144">
        <v>4</v>
      </c>
      <c r="B115" s="62" t="s">
        <v>183</v>
      </c>
      <c r="C115" s="144">
        <v>1</v>
      </c>
      <c r="D115" s="314">
        <v>1677</v>
      </c>
      <c r="E115" s="62">
        <v>5768000</v>
      </c>
      <c r="F115" s="232">
        <v>69216000</v>
      </c>
      <c r="G115" s="232">
        <v>19800000</v>
      </c>
      <c r="H115" s="144">
        <v>30</v>
      </c>
    </row>
    <row r="116" spans="1:8" s="354" customFormat="1" ht="17.100000000000001" customHeight="1">
      <c r="A116" s="144">
        <v>5</v>
      </c>
      <c r="B116" s="62" t="s">
        <v>185</v>
      </c>
      <c r="C116" s="144">
        <v>0</v>
      </c>
      <c r="D116" s="314">
        <v>0</v>
      </c>
      <c r="E116" s="62">
        <v>2015000</v>
      </c>
      <c r="F116" s="232">
        <v>64480000</v>
      </c>
      <c r="G116" s="232">
        <v>952000</v>
      </c>
      <c r="H116" s="144">
        <v>168</v>
      </c>
    </row>
    <row r="117" spans="1:8" s="354" customFormat="1" ht="17.100000000000001" customHeight="1">
      <c r="A117" s="144">
        <v>6</v>
      </c>
      <c r="B117" s="62" t="s">
        <v>34</v>
      </c>
      <c r="C117" s="144">
        <v>4</v>
      </c>
      <c r="D117" s="314">
        <v>19.760000000000002</v>
      </c>
      <c r="E117" s="62">
        <v>3850</v>
      </c>
      <c r="F117" s="232">
        <v>731500</v>
      </c>
      <c r="G117" s="232">
        <v>1084000</v>
      </c>
      <c r="H117" s="144">
        <v>9</v>
      </c>
    </row>
    <row r="118" spans="1:8" s="354" customFormat="1" ht="17.100000000000001" customHeight="1">
      <c r="A118" s="144">
        <v>7</v>
      </c>
      <c r="B118" s="62" t="s">
        <v>131</v>
      </c>
      <c r="C118" s="144">
        <v>0</v>
      </c>
      <c r="D118" s="314">
        <v>0</v>
      </c>
      <c r="E118" s="144">
        <v>70000</v>
      </c>
      <c r="F118" s="231">
        <v>8400000</v>
      </c>
      <c r="G118" s="231">
        <v>826000</v>
      </c>
      <c r="H118" s="144">
        <v>220</v>
      </c>
    </row>
    <row r="119" spans="1:8" s="354" customFormat="1" ht="17.100000000000001" customHeight="1">
      <c r="A119" s="144">
        <v>8</v>
      </c>
      <c r="B119" s="390" t="s">
        <v>191</v>
      </c>
      <c r="C119" s="144">
        <v>6</v>
      </c>
      <c r="D119" s="314">
        <v>13.5</v>
      </c>
      <c r="E119" s="144">
        <v>540000</v>
      </c>
      <c r="F119" s="231">
        <v>48600000</v>
      </c>
      <c r="G119" s="231">
        <v>2604000</v>
      </c>
      <c r="H119" s="144">
        <v>22</v>
      </c>
    </row>
    <row r="120" spans="1:8" s="354" customFormat="1" ht="17.100000000000001" customHeight="1">
      <c r="A120" s="144">
        <v>9</v>
      </c>
      <c r="B120" s="280" t="s">
        <v>161</v>
      </c>
      <c r="C120" s="144">
        <v>218</v>
      </c>
      <c r="D120" s="314">
        <v>1046.06</v>
      </c>
      <c r="E120" s="144">
        <v>1183230</v>
      </c>
      <c r="F120" s="231">
        <v>473292000</v>
      </c>
      <c r="G120" s="231">
        <v>50342000</v>
      </c>
      <c r="H120" s="144">
        <v>750</v>
      </c>
    </row>
    <row r="121" spans="1:8" s="354" customFormat="1" ht="17.100000000000001" customHeight="1">
      <c r="A121" s="144">
        <v>10</v>
      </c>
      <c r="B121" s="280" t="s">
        <v>64</v>
      </c>
      <c r="C121" s="144">
        <v>0</v>
      </c>
      <c r="D121" s="314">
        <v>0</v>
      </c>
      <c r="E121" s="144">
        <v>1578500</v>
      </c>
      <c r="F121" s="231">
        <v>55247500</v>
      </c>
      <c r="G121" s="231">
        <v>4735500</v>
      </c>
      <c r="H121" s="144">
        <v>40</v>
      </c>
    </row>
    <row r="122" spans="1:8" s="354" customFormat="1" ht="17.100000000000001" customHeight="1">
      <c r="A122" s="144"/>
      <c r="B122" s="62" t="s">
        <v>74</v>
      </c>
      <c r="C122" s="328"/>
      <c r="D122" s="329"/>
      <c r="E122" s="62"/>
      <c r="F122" s="232"/>
      <c r="G122" s="232">
        <v>27909000</v>
      </c>
      <c r="H122" s="144"/>
    </row>
    <row r="123" spans="1:8" s="354" customFormat="1" ht="17.100000000000001" customHeight="1">
      <c r="A123" s="144"/>
      <c r="B123" s="62" t="s">
        <v>48</v>
      </c>
      <c r="C123" s="328"/>
      <c r="D123" s="329"/>
      <c r="E123" s="317"/>
      <c r="F123" s="232"/>
      <c r="G123" s="232">
        <v>20116000</v>
      </c>
      <c r="H123" s="144"/>
    </row>
    <row r="124" spans="1:8" s="354" customFormat="1" ht="17.100000000000001" customHeight="1">
      <c r="A124" s="905" t="s">
        <v>49</v>
      </c>
      <c r="B124" s="906"/>
      <c r="C124" s="373">
        <f>SUM(C112:C123)</f>
        <v>303</v>
      </c>
      <c r="D124" s="373">
        <f t="shared" ref="D124:H124" si="10">SUM(D112:D123)</f>
        <v>2857.6</v>
      </c>
      <c r="E124" s="373">
        <f t="shared" si="10"/>
        <v>15543120</v>
      </c>
      <c r="F124" s="373">
        <f t="shared" si="10"/>
        <v>1339640000</v>
      </c>
      <c r="G124" s="373">
        <f t="shared" si="10"/>
        <v>152520500</v>
      </c>
      <c r="H124" s="373">
        <f t="shared" si="10"/>
        <v>1552</v>
      </c>
    </row>
    <row r="125" spans="1:8" s="354" customFormat="1" ht="17.100000000000001" customHeight="1">
      <c r="A125" s="368"/>
      <c r="B125" s="369"/>
      <c r="C125" s="369"/>
      <c r="D125" s="370"/>
      <c r="E125" s="370"/>
      <c r="F125" s="371"/>
      <c r="G125" s="371"/>
      <c r="H125" s="372"/>
    </row>
    <row r="126" spans="1:8" s="354" customFormat="1" ht="17.100000000000001" customHeight="1">
      <c r="A126" s="911" t="s">
        <v>139</v>
      </c>
      <c r="B126" s="911"/>
      <c r="C126" s="911"/>
      <c r="D126" s="911"/>
      <c r="E126" s="911"/>
      <c r="F126" s="911"/>
      <c r="G126" s="911"/>
      <c r="H126" s="911"/>
    </row>
    <row r="127" spans="1:8" s="354" customFormat="1" ht="17.100000000000001" customHeight="1">
      <c r="A127" s="907" t="s">
        <v>181</v>
      </c>
      <c r="B127" s="907" t="s">
        <v>3</v>
      </c>
      <c r="C127" s="907" t="s">
        <v>4</v>
      </c>
      <c r="D127" s="356" t="s">
        <v>5</v>
      </c>
      <c r="E127" s="357" t="s">
        <v>6</v>
      </c>
      <c r="F127" s="358" t="s">
        <v>7</v>
      </c>
      <c r="G127" s="358" t="s">
        <v>8</v>
      </c>
      <c r="H127" s="357" t="s">
        <v>9</v>
      </c>
    </row>
    <row r="128" spans="1:8" s="354" customFormat="1" ht="17.100000000000001" customHeight="1">
      <c r="A128" s="908"/>
      <c r="B128" s="908"/>
      <c r="C128" s="908"/>
      <c r="D128" s="315" t="s">
        <v>376</v>
      </c>
      <c r="E128" s="359" t="s">
        <v>78</v>
      </c>
      <c r="F128" s="360" t="s">
        <v>79</v>
      </c>
      <c r="G128" s="360" t="s">
        <v>79</v>
      </c>
      <c r="H128" s="316" t="s">
        <v>12</v>
      </c>
    </row>
    <row r="129" spans="1:8" s="354" customFormat="1" ht="17.100000000000001" customHeight="1">
      <c r="A129" s="220">
        <v>1</v>
      </c>
      <c r="B129" s="62" t="s">
        <v>70</v>
      </c>
      <c r="C129" s="62">
        <v>0</v>
      </c>
      <c r="D129" s="62">
        <v>0</v>
      </c>
      <c r="E129" s="235">
        <v>1142989</v>
      </c>
      <c r="F129" s="136">
        <v>1142989000</v>
      </c>
      <c r="G129" s="232">
        <v>228152000</v>
      </c>
      <c r="H129" s="232">
        <v>12000</v>
      </c>
    </row>
    <row r="130" spans="1:8" s="354" customFormat="1" ht="17.100000000000001" customHeight="1">
      <c r="A130" s="146">
        <f>+A129+1</f>
        <v>2</v>
      </c>
      <c r="B130" s="62" t="s">
        <v>62</v>
      </c>
      <c r="C130" s="62">
        <v>2</v>
      </c>
      <c r="D130" s="62">
        <v>2</v>
      </c>
      <c r="E130" s="231">
        <v>2368</v>
      </c>
      <c r="F130" s="62">
        <v>473600</v>
      </c>
      <c r="G130" s="232">
        <v>60000</v>
      </c>
      <c r="H130" s="232">
        <v>10</v>
      </c>
    </row>
    <row r="131" spans="1:8" s="354" customFormat="1" ht="17.100000000000001" customHeight="1">
      <c r="A131" s="136">
        <v>3</v>
      </c>
      <c r="B131" s="306" t="s">
        <v>58</v>
      </c>
      <c r="C131" s="62">
        <v>1</v>
      </c>
      <c r="D131" s="62">
        <v>1675.85</v>
      </c>
      <c r="E131" s="231">
        <v>502948</v>
      </c>
      <c r="F131" s="62">
        <v>100589600</v>
      </c>
      <c r="G131" s="232">
        <v>26038000</v>
      </c>
      <c r="H131" s="232">
        <v>700</v>
      </c>
    </row>
    <row r="132" spans="1:8" s="354" customFormat="1" ht="17.100000000000001" customHeight="1">
      <c r="A132" s="136">
        <v>4</v>
      </c>
      <c r="B132" s="391" t="s">
        <v>25</v>
      </c>
      <c r="C132" s="62">
        <v>5</v>
      </c>
      <c r="D132" s="62">
        <v>23.57</v>
      </c>
      <c r="E132" s="231">
        <v>22550</v>
      </c>
      <c r="F132" s="62">
        <v>6765000</v>
      </c>
      <c r="G132" s="232">
        <v>592000</v>
      </c>
      <c r="H132" s="232">
        <v>20</v>
      </c>
    </row>
    <row r="133" spans="1:8" s="354" customFormat="1" ht="17.100000000000001" customHeight="1">
      <c r="A133" s="136">
        <v>5</v>
      </c>
      <c r="B133" s="391" t="s">
        <v>45</v>
      </c>
      <c r="C133" s="62">
        <v>4</v>
      </c>
      <c r="D133" s="317">
        <v>192.1525</v>
      </c>
      <c r="E133" s="231">
        <v>31746</v>
      </c>
      <c r="F133" s="62">
        <v>14285700</v>
      </c>
      <c r="G133" s="232">
        <v>3365000</v>
      </c>
      <c r="H133" s="232">
        <v>16</v>
      </c>
    </row>
    <row r="134" spans="1:8" s="354" customFormat="1" ht="17.100000000000001" customHeight="1">
      <c r="A134" s="136">
        <v>6</v>
      </c>
      <c r="B134" s="391" t="s">
        <v>164</v>
      </c>
      <c r="C134" s="62">
        <v>1</v>
      </c>
      <c r="D134" s="62">
        <v>4</v>
      </c>
      <c r="E134" s="231">
        <v>2180</v>
      </c>
      <c r="F134" s="62">
        <v>654000</v>
      </c>
      <c r="G134" s="232">
        <v>116000</v>
      </c>
      <c r="H134" s="232">
        <v>4</v>
      </c>
    </row>
    <row r="135" spans="1:8" s="354" customFormat="1" ht="17.100000000000001" customHeight="1">
      <c r="A135" s="136">
        <v>7</v>
      </c>
      <c r="B135" s="391" t="s">
        <v>39</v>
      </c>
      <c r="C135" s="62">
        <v>2</v>
      </c>
      <c r="D135" s="62">
        <v>9.7200000000000006</v>
      </c>
      <c r="E135" s="231">
        <v>0</v>
      </c>
      <c r="F135" s="62">
        <v>0</v>
      </c>
      <c r="G135" s="232">
        <v>0</v>
      </c>
      <c r="H135" s="232">
        <v>8</v>
      </c>
    </row>
    <row r="136" spans="1:8" s="354" customFormat="1" ht="17.100000000000001" customHeight="1">
      <c r="A136" s="136"/>
      <c r="B136" s="306" t="s">
        <v>74</v>
      </c>
      <c r="C136" s="62"/>
      <c r="D136" s="62"/>
      <c r="E136" s="231"/>
      <c r="F136" s="62"/>
      <c r="G136" s="232">
        <v>0</v>
      </c>
      <c r="H136" s="232"/>
    </row>
    <row r="137" spans="1:8" s="354" customFormat="1" ht="17.100000000000001" customHeight="1">
      <c r="A137" s="392"/>
      <c r="B137" s="62" t="s">
        <v>48</v>
      </c>
      <c r="C137" s="62"/>
      <c r="D137" s="62"/>
      <c r="E137" s="231"/>
      <c r="F137" s="62"/>
      <c r="G137" s="232">
        <v>7726000</v>
      </c>
      <c r="H137" s="232"/>
    </row>
    <row r="138" spans="1:8" s="354" customFormat="1" ht="17.100000000000001" customHeight="1">
      <c r="A138" s="905" t="s">
        <v>49</v>
      </c>
      <c r="B138" s="906"/>
      <c r="C138" s="355">
        <f>SUM(C129:C137)</f>
        <v>15</v>
      </c>
      <c r="D138" s="355">
        <f t="shared" ref="D138:H138" si="11">SUM(D129:D137)</f>
        <v>1907.2924999999998</v>
      </c>
      <c r="E138" s="355">
        <f t="shared" si="11"/>
        <v>1704781</v>
      </c>
      <c r="F138" s="355">
        <f t="shared" si="11"/>
        <v>1265756900</v>
      </c>
      <c r="G138" s="355">
        <f t="shared" si="11"/>
        <v>266049000</v>
      </c>
      <c r="H138" s="355">
        <f t="shared" si="11"/>
        <v>12758</v>
      </c>
    </row>
    <row r="139" spans="1:8" s="354" customFormat="1" ht="17.100000000000001" customHeight="1">
      <c r="A139" s="368"/>
      <c r="B139" s="369"/>
      <c r="C139" s="369"/>
      <c r="D139" s="370"/>
      <c r="E139" s="369"/>
      <c r="F139" s="371"/>
      <c r="G139" s="371"/>
      <c r="H139" s="372"/>
    </row>
    <row r="140" spans="1:8" s="354" customFormat="1" ht="17.100000000000001" customHeight="1">
      <c r="A140" s="911" t="s">
        <v>112</v>
      </c>
      <c r="B140" s="911"/>
      <c r="C140" s="911"/>
      <c r="D140" s="911"/>
      <c r="E140" s="911"/>
      <c r="F140" s="911"/>
      <c r="G140" s="911"/>
      <c r="H140" s="911"/>
    </row>
    <row r="141" spans="1:8" s="354" customFormat="1" ht="17.100000000000001" customHeight="1">
      <c r="A141" s="907" t="s">
        <v>181</v>
      </c>
      <c r="B141" s="907" t="s">
        <v>3</v>
      </c>
      <c r="C141" s="907" t="s">
        <v>4</v>
      </c>
      <c r="D141" s="356" t="s">
        <v>5</v>
      </c>
      <c r="E141" s="357" t="s">
        <v>6</v>
      </c>
      <c r="F141" s="358" t="s">
        <v>7</v>
      </c>
      <c r="G141" s="358" t="s">
        <v>8</v>
      </c>
      <c r="H141" s="357" t="s">
        <v>9</v>
      </c>
    </row>
    <row r="142" spans="1:8" s="354" customFormat="1" ht="17.100000000000001" customHeight="1">
      <c r="A142" s="908"/>
      <c r="B142" s="908"/>
      <c r="C142" s="908"/>
      <c r="D142" s="315" t="s">
        <v>376</v>
      </c>
      <c r="E142" s="359" t="s">
        <v>78</v>
      </c>
      <c r="F142" s="360" t="s">
        <v>79</v>
      </c>
      <c r="G142" s="360" t="s">
        <v>79</v>
      </c>
      <c r="H142" s="316" t="s">
        <v>12</v>
      </c>
    </row>
    <row r="143" spans="1:8" s="354" customFormat="1" ht="17.100000000000001" customHeight="1">
      <c r="A143" s="147">
        <v>1</v>
      </c>
      <c r="B143" s="62" t="s">
        <v>62</v>
      </c>
      <c r="C143" s="210">
        <v>406</v>
      </c>
      <c r="D143" s="330">
        <v>475.83</v>
      </c>
      <c r="E143" s="285">
        <v>15333689</v>
      </c>
      <c r="F143" s="232">
        <v>460040670</v>
      </c>
      <c r="G143" s="232">
        <v>496806000</v>
      </c>
      <c r="H143" s="232">
        <v>2246</v>
      </c>
    </row>
    <row r="144" spans="1:8" s="354" customFormat="1" ht="17.100000000000001" customHeight="1">
      <c r="A144" s="147">
        <v>2</v>
      </c>
      <c r="B144" s="62" t="s">
        <v>53</v>
      </c>
      <c r="C144" s="62">
        <v>0</v>
      </c>
      <c r="D144" s="314">
        <v>0</v>
      </c>
      <c r="E144" s="285">
        <v>1048950</v>
      </c>
      <c r="F144" s="365">
        <v>26223750</v>
      </c>
      <c r="G144" s="232">
        <v>525000</v>
      </c>
      <c r="H144" s="232">
        <v>0</v>
      </c>
    </row>
    <row r="145" spans="1:8" s="354" customFormat="1" ht="17.100000000000001" customHeight="1">
      <c r="A145" s="147">
        <v>3</v>
      </c>
      <c r="B145" s="62" t="s">
        <v>43</v>
      </c>
      <c r="C145" s="62">
        <v>3</v>
      </c>
      <c r="D145" s="314">
        <v>14.0535</v>
      </c>
      <c r="E145" s="285">
        <v>0</v>
      </c>
      <c r="F145" s="365">
        <v>0</v>
      </c>
      <c r="G145" s="232">
        <v>377000</v>
      </c>
      <c r="H145" s="232">
        <v>0</v>
      </c>
    </row>
    <row r="146" spans="1:8" s="354" customFormat="1" ht="17.100000000000001" customHeight="1">
      <c r="A146" s="147"/>
      <c r="B146" s="62" t="s">
        <v>74</v>
      </c>
      <c r="C146" s="62"/>
      <c r="D146" s="314"/>
      <c r="E146" s="285"/>
      <c r="F146" s="365"/>
      <c r="G146" s="232">
        <v>19268000</v>
      </c>
      <c r="H146" s="232"/>
    </row>
    <row r="147" spans="1:8" s="354" customFormat="1" ht="17.100000000000001" customHeight="1">
      <c r="A147" s="147"/>
      <c r="B147" s="62" t="s">
        <v>48</v>
      </c>
      <c r="C147" s="62"/>
      <c r="D147" s="314"/>
      <c r="E147" s="285"/>
      <c r="F147" s="365"/>
      <c r="G147" s="232">
        <v>7806000</v>
      </c>
      <c r="H147" s="232"/>
    </row>
    <row r="148" spans="1:8" s="354" customFormat="1" ht="17.100000000000001" customHeight="1">
      <c r="A148" s="905" t="s">
        <v>49</v>
      </c>
      <c r="B148" s="906"/>
      <c r="C148" s="387">
        <f>SUM(C143:C147)</f>
        <v>409</v>
      </c>
      <c r="D148" s="387">
        <f t="shared" ref="D148:H148" si="12">SUM(D143:D147)</f>
        <v>489.88349999999997</v>
      </c>
      <c r="E148" s="387">
        <f t="shared" si="12"/>
        <v>16382639</v>
      </c>
      <c r="F148" s="387">
        <f t="shared" si="12"/>
        <v>486264420</v>
      </c>
      <c r="G148" s="387">
        <f t="shared" si="12"/>
        <v>524782000</v>
      </c>
      <c r="H148" s="387">
        <f t="shared" si="12"/>
        <v>2246</v>
      </c>
    </row>
    <row r="149" spans="1:8" s="354" customFormat="1" ht="17.100000000000001" customHeight="1">
      <c r="A149" s="382"/>
      <c r="B149" s="383"/>
      <c r="C149" s="383"/>
      <c r="D149" s="384"/>
      <c r="E149" s="384"/>
      <c r="F149" s="385"/>
      <c r="G149" s="385"/>
      <c r="H149" s="386"/>
    </row>
    <row r="150" spans="1:8" s="354" customFormat="1" ht="17.100000000000001" customHeight="1">
      <c r="A150" s="911" t="s">
        <v>80</v>
      </c>
      <c r="B150" s="911"/>
      <c r="C150" s="911"/>
      <c r="D150" s="911"/>
      <c r="E150" s="911"/>
      <c r="F150" s="911"/>
      <c r="G150" s="911"/>
      <c r="H150" s="911"/>
    </row>
    <row r="151" spans="1:8" s="354" customFormat="1" ht="17.100000000000001" customHeight="1">
      <c r="A151" s="907" t="s">
        <v>181</v>
      </c>
      <c r="B151" s="907" t="s">
        <v>3</v>
      </c>
      <c r="C151" s="907" t="s">
        <v>4</v>
      </c>
      <c r="D151" s="356" t="s">
        <v>5</v>
      </c>
      <c r="E151" s="357" t="s">
        <v>6</v>
      </c>
      <c r="F151" s="358" t="s">
        <v>7</v>
      </c>
      <c r="G151" s="358" t="s">
        <v>8</v>
      </c>
      <c r="H151" s="357" t="s">
        <v>9</v>
      </c>
    </row>
    <row r="152" spans="1:8" s="354" customFormat="1" ht="17.100000000000001" customHeight="1">
      <c r="A152" s="908"/>
      <c r="B152" s="908"/>
      <c r="C152" s="908"/>
      <c r="D152" s="315" t="s">
        <v>376</v>
      </c>
      <c r="E152" s="359" t="s">
        <v>78</v>
      </c>
      <c r="F152" s="360" t="s">
        <v>79</v>
      </c>
      <c r="G152" s="360" t="s">
        <v>79</v>
      </c>
      <c r="H152" s="316" t="s">
        <v>12</v>
      </c>
    </row>
    <row r="153" spans="1:8" s="354" customFormat="1" ht="17.100000000000001" customHeight="1">
      <c r="A153" s="144">
        <v>1</v>
      </c>
      <c r="B153" s="62" t="s">
        <v>62</v>
      </c>
      <c r="C153" s="62">
        <v>153</v>
      </c>
      <c r="D153" s="285">
        <v>153</v>
      </c>
      <c r="E153" s="231">
        <v>2161890</v>
      </c>
      <c r="F153" s="62">
        <v>540472500</v>
      </c>
      <c r="G153" s="232">
        <v>33046506</v>
      </c>
      <c r="H153" s="232">
        <v>3168</v>
      </c>
    </row>
    <row r="154" spans="1:8" s="354" customFormat="1" ht="17.100000000000001" customHeight="1">
      <c r="A154" s="144">
        <v>2</v>
      </c>
      <c r="B154" s="62" t="s">
        <v>57</v>
      </c>
      <c r="C154" s="62">
        <v>120</v>
      </c>
      <c r="D154" s="285">
        <v>330.16300000000001</v>
      </c>
      <c r="E154" s="231">
        <v>600000</v>
      </c>
      <c r="F154" s="62">
        <v>1260000000</v>
      </c>
      <c r="G154" s="232">
        <v>154108069</v>
      </c>
      <c r="H154" s="232">
        <v>718</v>
      </c>
    </row>
    <row r="155" spans="1:8" s="354" customFormat="1" ht="17.100000000000001" customHeight="1">
      <c r="A155" s="144">
        <v>3</v>
      </c>
      <c r="B155" s="62" t="s">
        <v>59</v>
      </c>
      <c r="C155" s="62">
        <v>5</v>
      </c>
      <c r="D155" s="285">
        <v>4.5599999999999996</v>
      </c>
      <c r="E155" s="231">
        <v>4000</v>
      </c>
      <c r="F155" s="62">
        <v>1400000</v>
      </c>
      <c r="G155" s="232">
        <v>720710</v>
      </c>
      <c r="H155" s="232">
        <v>20</v>
      </c>
    </row>
    <row r="156" spans="1:8" s="354" customFormat="1" ht="17.100000000000001" customHeight="1">
      <c r="A156" s="144">
        <v>4</v>
      </c>
      <c r="B156" s="62" t="s">
        <v>191</v>
      </c>
      <c r="C156" s="62">
        <v>7</v>
      </c>
      <c r="D156" s="285">
        <v>6.82</v>
      </c>
      <c r="E156" s="231">
        <v>700</v>
      </c>
      <c r="F156" s="62">
        <v>490000</v>
      </c>
      <c r="G156" s="232">
        <v>82280</v>
      </c>
      <c r="H156" s="232">
        <v>34</v>
      </c>
    </row>
    <row r="157" spans="1:8" s="354" customFormat="1" ht="17.100000000000001" customHeight="1">
      <c r="A157" s="144">
        <v>5</v>
      </c>
      <c r="B157" s="62" t="s">
        <v>192</v>
      </c>
      <c r="C157" s="62">
        <v>1</v>
      </c>
      <c r="D157" s="285">
        <v>1</v>
      </c>
      <c r="E157" s="231">
        <v>0</v>
      </c>
      <c r="F157" s="62">
        <v>0</v>
      </c>
      <c r="G157" s="232">
        <v>0</v>
      </c>
      <c r="H157" s="232">
        <v>0</v>
      </c>
    </row>
    <row r="158" spans="1:8" s="354" customFormat="1" ht="17.100000000000001" customHeight="1">
      <c r="A158" s="144">
        <v>6</v>
      </c>
      <c r="B158" s="62" t="s">
        <v>53</v>
      </c>
      <c r="C158" s="62">
        <v>0</v>
      </c>
      <c r="D158" s="285">
        <v>61</v>
      </c>
      <c r="E158" s="231">
        <v>683688</v>
      </c>
      <c r="F158" s="62">
        <v>170922000</v>
      </c>
      <c r="G158" s="232">
        <v>13528751</v>
      </c>
      <c r="H158" s="232">
        <v>2600</v>
      </c>
    </row>
    <row r="159" spans="1:8" s="354" customFormat="1" ht="17.100000000000001" customHeight="1">
      <c r="A159" s="144">
        <v>7</v>
      </c>
      <c r="B159" s="62" t="s">
        <v>58</v>
      </c>
      <c r="C159" s="62">
        <v>5</v>
      </c>
      <c r="D159" s="285">
        <v>5976.52</v>
      </c>
      <c r="E159" s="231">
        <v>4579383</v>
      </c>
      <c r="F159" s="62">
        <v>1602784050</v>
      </c>
      <c r="G159" s="232">
        <v>263611737</v>
      </c>
      <c r="H159" s="232">
        <v>2300</v>
      </c>
    </row>
    <row r="160" spans="1:8" s="354" customFormat="1" ht="17.100000000000001" customHeight="1">
      <c r="A160" s="144">
        <v>8</v>
      </c>
      <c r="B160" s="62" t="s">
        <v>61</v>
      </c>
      <c r="C160" s="62">
        <v>27</v>
      </c>
      <c r="D160" s="314">
        <v>33</v>
      </c>
      <c r="E160" s="231">
        <v>13000</v>
      </c>
      <c r="F160" s="62">
        <v>19300000</v>
      </c>
      <c r="G160" s="232">
        <v>8549864</v>
      </c>
      <c r="H160" s="232">
        <v>116</v>
      </c>
    </row>
    <row r="161" spans="1:8" s="354" customFormat="1" ht="17.100000000000001" customHeight="1">
      <c r="A161" s="144">
        <v>9</v>
      </c>
      <c r="B161" s="284" t="s">
        <v>158</v>
      </c>
      <c r="C161" s="62">
        <v>3</v>
      </c>
      <c r="D161" s="314">
        <v>121.38</v>
      </c>
      <c r="E161" s="231">
        <v>2308</v>
      </c>
      <c r="F161" s="62">
        <v>3000400</v>
      </c>
      <c r="G161" s="232">
        <v>16000</v>
      </c>
      <c r="H161" s="232">
        <v>15</v>
      </c>
    </row>
    <row r="162" spans="1:8" s="354" customFormat="1" ht="17.100000000000001" customHeight="1">
      <c r="A162" s="144">
        <v>10</v>
      </c>
      <c r="B162" s="284" t="s">
        <v>45</v>
      </c>
      <c r="C162" s="62">
        <v>24</v>
      </c>
      <c r="D162" s="314">
        <v>2828.8501999999999</v>
      </c>
      <c r="E162" s="231">
        <v>568336</v>
      </c>
      <c r="F162" s="62">
        <v>511502400</v>
      </c>
      <c r="G162" s="232">
        <v>103439185</v>
      </c>
      <c r="H162" s="232">
        <v>750</v>
      </c>
    </row>
    <row r="163" spans="1:8" s="354" customFormat="1" ht="17.100000000000001" customHeight="1">
      <c r="A163" s="144">
        <v>11</v>
      </c>
      <c r="B163" s="284" t="s">
        <v>24</v>
      </c>
      <c r="C163" s="62">
        <v>4</v>
      </c>
      <c r="D163" s="314">
        <v>18</v>
      </c>
      <c r="E163" s="231">
        <v>0</v>
      </c>
      <c r="F163" s="62">
        <v>0</v>
      </c>
      <c r="G163" s="232">
        <v>52219</v>
      </c>
      <c r="H163" s="232">
        <v>27</v>
      </c>
    </row>
    <row r="164" spans="1:8" s="354" customFormat="1" ht="17.100000000000001" customHeight="1">
      <c r="A164" s="144">
        <v>12</v>
      </c>
      <c r="B164" s="284" t="s">
        <v>25</v>
      </c>
      <c r="C164" s="62">
        <v>22</v>
      </c>
      <c r="D164" s="314">
        <v>399.92</v>
      </c>
      <c r="E164" s="231">
        <v>259657</v>
      </c>
      <c r="F164" s="62">
        <v>129828500</v>
      </c>
      <c r="G164" s="232">
        <v>10674995</v>
      </c>
      <c r="H164" s="232">
        <v>240</v>
      </c>
    </row>
    <row r="165" spans="1:8" s="354" customFormat="1" ht="17.100000000000001" customHeight="1">
      <c r="A165" s="144">
        <v>13</v>
      </c>
      <c r="B165" s="284" t="s">
        <v>163</v>
      </c>
      <c r="C165" s="62">
        <v>8</v>
      </c>
      <c r="D165" s="314">
        <v>35.235799999999998</v>
      </c>
      <c r="E165" s="231">
        <v>180663</v>
      </c>
      <c r="F165" s="62">
        <v>72265200</v>
      </c>
      <c r="G165" s="320">
        <v>2480227</v>
      </c>
      <c r="H165" s="320">
        <v>58</v>
      </c>
    </row>
    <row r="166" spans="1:8" s="354" customFormat="1" ht="17.100000000000001" customHeight="1">
      <c r="A166" s="144">
        <v>14</v>
      </c>
      <c r="B166" s="280" t="s">
        <v>40</v>
      </c>
      <c r="C166" s="62">
        <v>744</v>
      </c>
      <c r="D166" s="314">
        <v>4035.72</v>
      </c>
      <c r="E166" s="231">
        <v>568336</v>
      </c>
      <c r="F166" s="286">
        <v>284168000</v>
      </c>
      <c r="G166" s="922">
        <v>60797518</v>
      </c>
      <c r="H166" s="241">
        <v>3500</v>
      </c>
    </row>
    <row r="167" spans="1:8" s="354" customFormat="1" ht="17.100000000000001" customHeight="1">
      <c r="A167" s="144">
        <v>15</v>
      </c>
      <c r="B167" s="284" t="s">
        <v>39</v>
      </c>
      <c r="C167" s="62">
        <v>0</v>
      </c>
      <c r="D167" s="314">
        <v>0</v>
      </c>
      <c r="E167" s="314">
        <v>69171</v>
      </c>
      <c r="F167" s="325">
        <v>34585500</v>
      </c>
      <c r="G167" s="923"/>
      <c r="H167" s="241">
        <v>0</v>
      </c>
    </row>
    <row r="168" spans="1:8" s="354" customFormat="1" ht="17.100000000000001" customHeight="1">
      <c r="A168" s="144">
        <v>16</v>
      </c>
      <c r="B168" s="284" t="s">
        <v>43</v>
      </c>
      <c r="C168" s="62">
        <v>1</v>
      </c>
      <c r="D168" s="314">
        <v>5</v>
      </c>
      <c r="E168" s="231">
        <v>0</v>
      </c>
      <c r="F168" s="62">
        <v>0</v>
      </c>
      <c r="G168" s="323">
        <v>0</v>
      </c>
      <c r="H168" s="323">
        <v>0</v>
      </c>
    </row>
    <row r="169" spans="1:8" s="354" customFormat="1" ht="17.100000000000001" customHeight="1">
      <c r="A169" s="144"/>
      <c r="B169" s="62" t="s">
        <v>74</v>
      </c>
      <c r="C169" s="62"/>
      <c r="D169" s="314"/>
      <c r="E169" s="231"/>
      <c r="F169" s="62"/>
      <c r="G169" s="232">
        <v>37298877</v>
      </c>
      <c r="H169" s="232"/>
    </row>
    <row r="170" spans="1:8" s="354" customFormat="1" ht="17.100000000000001" customHeight="1">
      <c r="A170" s="144"/>
      <c r="B170" s="62" t="s">
        <v>48</v>
      </c>
      <c r="C170" s="62"/>
      <c r="D170" s="317"/>
      <c r="E170" s="317"/>
      <c r="F170" s="232"/>
      <c r="G170" s="232">
        <v>22962142</v>
      </c>
      <c r="H170" s="144"/>
    </row>
    <row r="171" spans="1:8" s="354" customFormat="1" ht="17.100000000000001" customHeight="1">
      <c r="A171" s="905" t="s">
        <v>49</v>
      </c>
      <c r="B171" s="906"/>
      <c r="C171" s="387">
        <f>SUM(C153:C170)</f>
        <v>1124</v>
      </c>
      <c r="D171" s="387">
        <f t="shared" ref="D171:H171" si="13">SUM(D153:D170)</f>
        <v>14010.169</v>
      </c>
      <c r="E171" s="387">
        <f t="shared" si="13"/>
        <v>9691132</v>
      </c>
      <c r="F171" s="387">
        <f t="shared" si="13"/>
        <v>4630718550</v>
      </c>
      <c r="G171" s="653">
        <f t="shared" si="13"/>
        <v>711369080</v>
      </c>
      <c r="H171" s="387">
        <f t="shared" si="13"/>
        <v>13546</v>
      </c>
    </row>
    <row r="172" spans="1:8" s="354" customFormat="1" ht="17.100000000000001" customHeight="1">
      <c r="A172" s="382"/>
      <c r="B172" s="393"/>
      <c r="C172" s="383"/>
      <c r="D172" s="384"/>
      <c r="E172" s="384"/>
      <c r="F172" s="385"/>
      <c r="G172" s="394"/>
      <c r="H172" s="386"/>
    </row>
    <row r="173" spans="1:8" s="354" customFormat="1" ht="17.100000000000001" customHeight="1">
      <c r="A173" s="911" t="s">
        <v>95</v>
      </c>
      <c r="B173" s="911"/>
      <c r="C173" s="911"/>
      <c r="D173" s="911"/>
      <c r="E173" s="911"/>
      <c r="F173" s="911"/>
      <c r="G173" s="911"/>
      <c r="H173" s="911"/>
    </row>
    <row r="174" spans="1:8" s="354" customFormat="1" ht="17.100000000000001" customHeight="1">
      <c r="A174" s="907" t="s">
        <v>181</v>
      </c>
      <c r="B174" s="907" t="s">
        <v>3</v>
      </c>
      <c r="C174" s="907" t="s">
        <v>4</v>
      </c>
      <c r="D174" s="356" t="s">
        <v>5</v>
      </c>
      <c r="E174" s="357" t="s">
        <v>6</v>
      </c>
      <c r="F174" s="358" t="s">
        <v>7</v>
      </c>
      <c r="G174" s="358" t="s">
        <v>8</v>
      </c>
      <c r="H174" s="357" t="s">
        <v>9</v>
      </c>
    </row>
    <row r="175" spans="1:8" s="354" customFormat="1" ht="17.100000000000001" customHeight="1">
      <c r="A175" s="908"/>
      <c r="B175" s="908"/>
      <c r="C175" s="908"/>
      <c r="D175" s="315" t="s">
        <v>376</v>
      </c>
      <c r="E175" s="359" t="s">
        <v>78</v>
      </c>
      <c r="F175" s="360" t="s">
        <v>79</v>
      </c>
      <c r="G175" s="360" t="s">
        <v>79</v>
      </c>
      <c r="H175" s="316" t="s">
        <v>12</v>
      </c>
    </row>
    <row r="176" spans="1:8" s="354" customFormat="1" ht="17.100000000000001" customHeight="1">
      <c r="A176" s="144">
        <v>1</v>
      </c>
      <c r="B176" s="62" t="s">
        <v>58</v>
      </c>
      <c r="C176" s="62">
        <v>64</v>
      </c>
      <c r="D176" s="314">
        <v>197.15</v>
      </c>
      <c r="E176" s="242">
        <v>7313719</v>
      </c>
      <c r="F176" s="242">
        <v>731371900</v>
      </c>
      <c r="G176" s="232">
        <v>303031898</v>
      </c>
      <c r="H176" s="232">
        <v>800</v>
      </c>
    </row>
    <row r="177" spans="1:8" s="354" customFormat="1" ht="17.100000000000001" customHeight="1">
      <c r="A177" s="144">
        <v>2</v>
      </c>
      <c r="B177" s="62" t="s">
        <v>192</v>
      </c>
      <c r="C177" s="62">
        <v>1</v>
      </c>
      <c r="D177" s="314">
        <v>164</v>
      </c>
      <c r="E177" s="327">
        <v>1125</v>
      </c>
      <c r="F177" s="395">
        <v>309375</v>
      </c>
      <c r="G177" s="232">
        <v>540725</v>
      </c>
      <c r="H177" s="232">
        <v>3</v>
      </c>
    </row>
    <row r="178" spans="1:8" s="354" customFormat="1" ht="17.100000000000001" customHeight="1">
      <c r="A178" s="144">
        <v>3</v>
      </c>
      <c r="B178" s="62" t="s">
        <v>59</v>
      </c>
      <c r="C178" s="62">
        <v>12</v>
      </c>
      <c r="D178" s="314">
        <v>50.29</v>
      </c>
      <c r="E178" s="242">
        <v>25455</v>
      </c>
      <c r="F178" s="361">
        <v>6363750</v>
      </c>
      <c r="G178" s="232">
        <v>1925267</v>
      </c>
      <c r="H178" s="232">
        <v>25</v>
      </c>
    </row>
    <row r="179" spans="1:8" s="354" customFormat="1" ht="17.100000000000001" customHeight="1">
      <c r="A179" s="144">
        <v>4</v>
      </c>
      <c r="B179" s="62" t="s">
        <v>62</v>
      </c>
      <c r="C179" s="62">
        <v>10</v>
      </c>
      <c r="D179" s="314">
        <v>10</v>
      </c>
      <c r="E179" s="231">
        <v>10400</v>
      </c>
      <c r="F179" s="62">
        <v>832000</v>
      </c>
      <c r="G179" s="232">
        <v>258712</v>
      </c>
      <c r="H179" s="232">
        <v>30</v>
      </c>
    </row>
    <row r="180" spans="1:8" s="354" customFormat="1" ht="17.100000000000001" customHeight="1">
      <c r="A180" s="144">
        <v>5</v>
      </c>
      <c r="B180" s="62" t="s">
        <v>53</v>
      </c>
      <c r="C180" s="62">
        <v>0</v>
      </c>
      <c r="D180" s="314">
        <v>0</v>
      </c>
      <c r="E180" s="231">
        <v>720000</v>
      </c>
      <c r="F180" s="62">
        <v>504000000</v>
      </c>
      <c r="G180" s="232">
        <v>9306156</v>
      </c>
      <c r="H180" s="232">
        <v>850</v>
      </c>
    </row>
    <row r="181" spans="1:8" s="354" customFormat="1" ht="17.100000000000001" customHeight="1">
      <c r="A181" s="144">
        <v>6</v>
      </c>
      <c r="B181" s="62" t="s">
        <v>70</v>
      </c>
      <c r="C181" s="62">
        <v>0</v>
      </c>
      <c r="D181" s="314">
        <v>0</v>
      </c>
      <c r="E181" s="231">
        <v>27683</v>
      </c>
      <c r="F181" s="62">
        <v>2214640</v>
      </c>
      <c r="G181" s="232">
        <v>559230</v>
      </c>
      <c r="H181" s="232">
        <v>80</v>
      </c>
    </row>
    <row r="182" spans="1:8" s="354" customFormat="1" ht="17.100000000000001" customHeight="1">
      <c r="A182" s="144">
        <v>7</v>
      </c>
      <c r="B182" s="284" t="s">
        <v>30</v>
      </c>
      <c r="C182" s="62">
        <v>37</v>
      </c>
      <c r="D182" s="314">
        <v>5464.54</v>
      </c>
      <c r="E182" s="231">
        <v>1135570</v>
      </c>
      <c r="F182" s="62">
        <v>567785000</v>
      </c>
      <c r="G182" s="232">
        <v>178721236</v>
      </c>
      <c r="H182" s="232">
        <v>500</v>
      </c>
    </row>
    <row r="183" spans="1:8" s="354" customFormat="1" ht="17.100000000000001" customHeight="1">
      <c r="A183" s="144">
        <v>8</v>
      </c>
      <c r="B183" s="284" t="s">
        <v>22</v>
      </c>
      <c r="C183" s="62">
        <v>114</v>
      </c>
      <c r="D183" s="314">
        <v>5353.75</v>
      </c>
      <c r="E183" s="231">
        <v>3437288</v>
      </c>
      <c r="F183" s="62">
        <v>2406101600</v>
      </c>
      <c r="G183" s="232">
        <v>222268808</v>
      </c>
      <c r="H183" s="232">
        <v>700</v>
      </c>
    </row>
    <row r="184" spans="1:8" s="354" customFormat="1" ht="17.100000000000001" customHeight="1">
      <c r="A184" s="144"/>
      <c r="B184" s="62" t="s">
        <v>74</v>
      </c>
      <c r="C184" s="62"/>
      <c r="D184" s="314"/>
      <c r="E184" s="231"/>
      <c r="F184" s="62"/>
      <c r="G184" s="232">
        <v>1572425</v>
      </c>
      <c r="H184" s="232"/>
    </row>
    <row r="185" spans="1:8" s="354" customFormat="1" ht="17.100000000000001" customHeight="1">
      <c r="A185" s="144"/>
      <c r="B185" s="62" t="s">
        <v>48</v>
      </c>
      <c r="C185" s="62"/>
      <c r="D185" s="314"/>
      <c r="E185" s="231"/>
      <c r="F185" s="62"/>
      <c r="G185" s="232">
        <v>37522262</v>
      </c>
      <c r="H185" s="232"/>
    </row>
    <row r="186" spans="1:8" s="354" customFormat="1" ht="17.100000000000001" customHeight="1">
      <c r="A186" s="905" t="s">
        <v>49</v>
      </c>
      <c r="B186" s="906"/>
      <c r="C186" s="355">
        <f>SUM(C176:C185)</f>
        <v>238</v>
      </c>
      <c r="D186" s="355">
        <f t="shared" ref="D186:H186" si="14">SUM(D176:D185)</f>
        <v>11239.73</v>
      </c>
      <c r="E186" s="355">
        <f t="shared" si="14"/>
        <v>12671240</v>
      </c>
      <c r="F186" s="355">
        <f t="shared" si="14"/>
        <v>4218978265</v>
      </c>
      <c r="G186" s="355">
        <f t="shared" si="14"/>
        <v>755706719</v>
      </c>
      <c r="H186" s="355">
        <f t="shared" si="14"/>
        <v>2988</v>
      </c>
    </row>
    <row r="187" spans="1:8" s="354" customFormat="1" ht="17.100000000000001" customHeight="1">
      <c r="A187" s="368"/>
      <c r="C187" s="369"/>
      <c r="D187" s="370"/>
      <c r="E187" s="370"/>
      <c r="F187" s="371"/>
      <c r="G187" s="371"/>
      <c r="H187" s="372"/>
    </row>
    <row r="188" spans="1:8" s="354" customFormat="1" ht="17.100000000000001" customHeight="1">
      <c r="A188" s="911" t="s">
        <v>146</v>
      </c>
      <c r="B188" s="911"/>
      <c r="C188" s="911"/>
      <c r="D188" s="911"/>
      <c r="E188" s="911"/>
      <c r="F188" s="911"/>
      <c r="G188" s="911"/>
      <c r="H188" s="911"/>
    </row>
    <row r="189" spans="1:8" s="354" customFormat="1" ht="17.100000000000001" customHeight="1">
      <c r="A189" s="907" t="s">
        <v>181</v>
      </c>
      <c r="B189" s="907" t="s">
        <v>3</v>
      </c>
      <c r="C189" s="907" t="s">
        <v>4</v>
      </c>
      <c r="D189" s="356" t="s">
        <v>5</v>
      </c>
      <c r="E189" s="357" t="s">
        <v>6</v>
      </c>
      <c r="F189" s="358" t="s">
        <v>7</v>
      </c>
      <c r="G189" s="358" t="s">
        <v>8</v>
      </c>
      <c r="H189" s="357" t="s">
        <v>9</v>
      </c>
    </row>
    <row r="190" spans="1:8" s="354" customFormat="1" ht="17.100000000000001" customHeight="1">
      <c r="A190" s="908"/>
      <c r="B190" s="908"/>
      <c r="C190" s="908"/>
      <c r="D190" s="315" t="s">
        <v>376</v>
      </c>
      <c r="E190" s="359" t="s">
        <v>78</v>
      </c>
      <c r="F190" s="360" t="s">
        <v>79</v>
      </c>
      <c r="G190" s="360" t="s">
        <v>79</v>
      </c>
      <c r="H190" s="316" t="s">
        <v>12</v>
      </c>
    </row>
    <row r="191" spans="1:8" s="354" customFormat="1" ht="17.100000000000001" customHeight="1">
      <c r="A191" s="144">
        <v>1</v>
      </c>
      <c r="B191" s="62" t="s">
        <v>70</v>
      </c>
      <c r="C191" s="740">
        <v>318</v>
      </c>
      <c r="D191" s="740">
        <v>1125.0968</v>
      </c>
      <c r="E191" s="740">
        <v>788177</v>
      </c>
      <c r="F191" s="740">
        <v>788177000</v>
      </c>
      <c r="G191" s="740">
        <v>316573000</v>
      </c>
      <c r="H191" s="740">
        <v>3180</v>
      </c>
    </row>
    <row r="192" spans="1:8" s="354" customFormat="1" ht="17.100000000000001" customHeight="1">
      <c r="A192" s="144"/>
      <c r="B192" s="62" t="s">
        <v>74</v>
      </c>
      <c r="C192" s="62"/>
      <c r="D192" s="314"/>
      <c r="E192" s="242"/>
      <c r="F192" s="361"/>
      <c r="G192" s="669">
        <v>0</v>
      </c>
      <c r="H192" s="232"/>
    </row>
    <row r="193" spans="1:8" s="354" customFormat="1" ht="17.100000000000001" customHeight="1">
      <c r="A193" s="144"/>
      <c r="B193" s="62" t="s">
        <v>48</v>
      </c>
      <c r="C193" s="62"/>
      <c r="D193" s="314"/>
      <c r="E193" s="231"/>
      <c r="F193" s="62"/>
      <c r="G193" s="669">
        <v>9682000</v>
      </c>
      <c r="H193" s="232"/>
    </row>
    <row r="194" spans="1:8" s="354" customFormat="1" ht="17.100000000000001" customHeight="1">
      <c r="A194" s="905" t="s">
        <v>49</v>
      </c>
      <c r="B194" s="906"/>
      <c r="C194" s="396">
        <f>SUM(C191:C193)</f>
        <v>318</v>
      </c>
      <c r="D194" s="396">
        <f t="shared" ref="D194:H194" si="15">SUM(D191:D193)</f>
        <v>1125.0968</v>
      </c>
      <c r="E194" s="396">
        <f t="shared" si="15"/>
        <v>788177</v>
      </c>
      <c r="F194" s="396">
        <f t="shared" si="15"/>
        <v>788177000</v>
      </c>
      <c r="G194" s="396">
        <f t="shared" si="15"/>
        <v>326255000</v>
      </c>
      <c r="H194" s="396">
        <f t="shared" si="15"/>
        <v>3180</v>
      </c>
    </row>
    <row r="195" spans="1:8" s="354" customFormat="1" ht="17.100000000000001" customHeight="1">
      <c r="A195" s="382"/>
      <c r="B195" s="383"/>
      <c r="C195" s="383"/>
      <c r="D195" s="384"/>
      <c r="E195" s="384"/>
      <c r="F195" s="385"/>
      <c r="G195" s="385"/>
      <c r="H195" s="386"/>
    </row>
    <row r="196" spans="1:8" s="354" customFormat="1" ht="17.100000000000001" customHeight="1">
      <c r="A196" s="911" t="s">
        <v>140</v>
      </c>
      <c r="B196" s="911"/>
      <c r="C196" s="911"/>
      <c r="D196" s="911"/>
      <c r="E196" s="911"/>
      <c r="F196" s="911"/>
      <c r="G196" s="911"/>
      <c r="H196" s="911"/>
    </row>
    <row r="197" spans="1:8" s="354" customFormat="1" ht="17.100000000000001" customHeight="1">
      <c r="A197" s="907" t="s">
        <v>181</v>
      </c>
      <c r="B197" s="907" t="s">
        <v>3</v>
      </c>
      <c r="C197" s="907" t="s">
        <v>4</v>
      </c>
      <c r="D197" s="356" t="s">
        <v>5</v>
      </c>
      <c r="E197" s="357" t="s">
        <v>6</v>
      </c>
      <c r="F197" s="358" t="s">
        <v>7</v>
      </c>
      <c r="G197" s="358" t="s">
        <v>8</v>
      </c>
      <c r="H197" s="357" t="s">
        <v>9</v>
      </c>
    </row>
    <row r="198" spans="1:8" s="354" customFormat="1" ht="17.100000000000001" customHeight="1">
      <c r="A198" s="908"/>
      <c r="B198" s="919"/>
      <c r="C198" s="908"/>
      <c r="D198" s="315" t="s">
        <v>376</v>
      </c>
      <c r="E198" s="359" t="s">
        <v>78</v>
      </c>
      <c r="F198" s="360" t="s">
        <v>79</v>
      </c>
      <c r="G198" s="360" t="s">
        <v>79</v>
      </c>
      <c r="H198" s="316" t="s">
        <v>12</v>
      </c>
    </row>
    <row r="199" spans="1:8" s="354" customFormat="1" ht="17.100000000000001" customHeight="1">
      <c r="A199" s="147">
        <v>1</v>
      </c>
      <c r="B199" s="172" t="s">
        <v>70</v>
      </c>
      <c r="C199" s="218">
        <v>462</v>
      </c>
      <c r="D199" s="218">
        <v>806.71690000000001</v>
      </c>
      <c r="E199" s="218">
        <v>283692</v>
      </c>
      <c r="F199" s="218">
        <v>198584400</v>
      </c>
      <c r="G199" s="218">
        <v>46465416</v>
      </c>
      <c r="H199" s="218">
        <v>5700</v>
      </c>
    </row>
    <row r="200" spans="1:8" s="354" customFormat="1" ht="17.100000000000001" customHeight="1">
      <c r="A200" s="147">
        <v>2</v>
      </c>
      <c r="B200" s="172" t="s">
        <v>62</v>
      </c>
      <c r="C200" s="218">
        <v>67</v>
      </c>
      <c r="D200" s="218">
        <v>68.6845</v>
      </c>
      <c r="E200" s="218">
        <v>40981</v>
      </c>
      <c r="F200" s="218">
        <v>2049050</v>
      </c>
      <c r="G200" s="218">
        <v>3207650</v>
      </c>
      <c r="H200" s="218">
        <v>536</v>
      </c>
    </row>
    <row r="201" spans="1:8" s="354" customFormat="1" ht="17.100000000000001" customHeight="1">
      <c r="A201" s="147">
        <v>3</v>
      </c>
      <c r="B201" s="62" t="s">
        <v>61</v>
      </c>
      <c r="C201" s="218">
        <v>15</v>
      </c>
      <c r="D201" s="218">
        <v>40.96</v>
      </c>
      <c r="E201" s="218">
        <v>107776</v>
      </c>
      <c r="F201" s="218">
        <v>18914400</v>
      </c>
      <c r="G201" s="218">
        <v>10406840</v>
      </c>
      <c r="H201" s="218">
        <v>120</v>
      </c>
    </row>
    <row r="202" spans="1:8" s="354" customFormat="1" ht="17.100000000000001" customHeight="1">
      <c r="A202" s="147">
        <v>4</v>
      </c>
      <c r="B202" s="62" t="s">
        <v>72</v>
      </c>
      <c r="C202" s="218">
        <v>0</v>
      </c>
      <c r="D202" s="218">
        <v>0</v>
      </c>
      <c r="E202" s="218">
        <v>0</v>
      </c>
      <c r="F202" s="218">
        <v>0</v>
      </c>
      <c r="G202" s="218">
        <v>0</v>
      </c>
      <c r="H202" s="218">
        <v>0</v>
      </c>
    </row>
    <row r="203" spans="1:8" s="354" customFormat="1" ht="17.100000000000001" customHeight="1">
      <c r="A203" s="147">
        <v>5</v>
      </c>
      <c r="B203" s="62" t="s">
        <v>59</v>
      </c>
      <c r="C203" s="218">
        <v>12</v>
      </c>
      <c r="D203" s="218">
        <v>28.513400000000001</v>
      </c>
      <c r="E203" s="218">
        <v>213730</v>
      </c>
      <c r="F203" s="218">
        <v>32059500</v>
      </c>
      <c r="G203" s="218">
        <v>22066150</v>
      </c>
      <c r="H203" s="218">
        <v>120</v>
      </c>
    </row>
    <row r="204" spans="1:8" s="354" customFormat="1" ht="17.100000000000001" customHeight="1">
      <c r="A204" s="147">
        <v>6</v>
      </c>
      <c r="B204" s="172" t="s">
        <v>58</v>
      </c>
      <c r="C204" s="218">
        <v>1</v>
      </c>
      <c r="D204" s="218">
        <v>28.28</v>
      </c>
      <c r="E204" s="231">
        <v>30427</v>
      </c>
      <c r="F204" s="218">
        <v>3042700</v>
      </c>
      <c r="G204" s="218">
        <v>2785950</v>
      </c>
      <c r="H204" s="218">
        <v>200</v>
      </c>
    </row>
    <row r="205" spans="1:8" s="354" customFormat="1" ht="17.100000000000001" customHeight="1">
      <c r="A205" s="147">
        <v>7</v>
      </c>
      <c r="B205" s="741" t="s">
        <v>37</v>
      </c>
      <c r="C205" s="218">
        <v>4</v>
      </c>
      <c r="D205" s="218">
        <v>74.492999999999995</v>
      </c>
      <c r="E205" s="218">
        <v>9225</v>
      </c>
      <c r="F205" s="218">
        <v>2306250</v>
      </c>
      <c r="G205" s="218">
        <v>296000</v>
      </c>
      <c r="H205" s="218">
        <v>8</v>
      </c>
    </row>
    <row r="206" spans="1:8" s="354" customFormat="1" ht="17.100000000000001" customHeight="1">
      <c r="A206" s="147">
        <v>8</v>
      </c>
      <c r="B206" s="345" t="s">
        <v>43</v>
      </c>
      <c r="C206" s="218">
        <v>1</v>
      </c>
      <c r="D206" s="218">
        <v>59.511000000000003</v>
      </c>
      <c r="E206" s="218">
        <v>34533</v>
      </c>
      <c r="F206" s="218">
        <v>34533000</v>
      </c>
      <c r="G206" s="218">
        <v>2669000</v>
      </c>
      <c r="H206" s="218">
        <v>143</v>
      </c>
    </row>
    <row r="207" spans="1:8" s="354" customFormat="1" ht="17.100000000000001" customHeight="1">
      <c r="A207" s="147">
        <v>9</v>
      </c>
      <c r="B207" s="293" t="s">
        <v>25</v>
      </c>
      <c r="C207" s="218">
        <v>0</v>
      </c>
      <c r="D207" s="218">
        <v>0</v>
      </c>
      <c r="E207" s="218">
        <v>0</v>
      </c>
      <c r="F207" s="218">
        <v>0</v>
      </c>
      <c r="G207" s="218">
        <v>0</v>
      </c>
      <c r="H207" s="218">
        <v>0</v>
      </c>
    </row>
    <row r="208" spans="1:8" s="354" customFormat="1" ht="17.100000000000001" customHeight="1">
      <c r="A208" s="147"/>
      <c r="B208" s="62" t="s">
        <v>74</v>
      </c>
      <c r="C208" s="144"/>
      <c r="D208" s="314"/>
      <c r="E208" s="231"/>
      <c r="F208" s="220"/>
      <c r="G208" s="218">
        <v>25770000</v>
      </c>
      <c r="H208" s="235"/>
    </row>
    <row r="209" spans="1:8" s="354" customFormat="1" ht="17.100000000000001" customHeight="1">
      <c r="A209" s="147"/>
      <c r="B209" s="62" t="s">
        <v>48</v>
      </c>
      <c r="C209" s="144"/>
      <c r="D209" s="314"/>
      <c r="E209" s="231"/>
      <c r="F209" s="144"/>
      <c r="G209" s="218">
        <v>11220054</v>
      </c>
      <c r="H209" s="235"/>
    </row>
    <row r="210" spans="1:8" s="354" customFormat="1" ht="17.100000000000001" customHeight="1">
      <c r="A210" s="905" t="s">
        <v>49</v>
      </c>
      <c r="B210" s="906"/>
      <c r="C210" s="355">
        <f>SUM(C199:C209)</f>
        <v>562</v>
      </c>
      <c r="D210" s="355">
        <f t="shared" ref="D210:H210" si="16">SUM(D199:D209)</f>
        <v>1107.1587999999999</v>
      </c>
      <c r="E210" s="355">
        <f t="shared" si="16"/>
        <v>720364</v>
      </c>
      <c r="F210" s="355">
        <f t="shared" si="16"/>
        <v>291489300</v>
      </c>
      <c r="G210" s="355">
        <f t="shared" si="16"/>
        <v>124887060</v>
      </c>
      <c r="H210" s="355">
        <f t="shared" si="16"/>
        <v>6827</v>
      </c>
    </row>
    <row r="211" spans="1:8" s="354" customFormat="1" ht="17.100000000000001" customHeight="1">
      <c r="A211" s="368"/>
      <c r="B211" s="374"/>
      <c r="C211" s="374"/>
      <c r="D211" s="375"/>
      <c r="E211" s="375"/>
      <c r="F211" s="376"/>
      <c r="G211" s="394"/>
      <c r="H211" s="372"/>
    </row>
    <row r="212" spans="1:8" s="354" customFormat="1" ht="17.100000000000001" customHeight="1">
      <c r="A212" s="911" t="s">
        <v>370</v>
      </c>
      <c r="B212" s="911"/>
      <c r="C212" s="911"/>
      <c r="D212" s="911"/>
      <c r="E212" s="911"/>
      <c r="F212" s="911"/>
      <c r="G212" s="911"/>
      <c r="H212" s="911"/>
    </row>
    <row r="213" spans="1:8" s="354" customFormat="1" ht="17.100000000000001" customHeight="1">
      <c r="A213" s="907" t="s">
        <v>181</v>
      </c>
      <c r="B213" s="907" t="s">
        <v>3</v>
      </c>
      <c r="C213" s="907" t="s">
        <v>4</v>
      </c>
      <c r="D213" s="356" t="s">
        <v>5</v>
      </c>
      <c r="E213" s="357" t="s">
        <v>6</v>
      </c>
      <c r="F213" s="358" t="s">
        <v>7</v>
      </c>
      <c r="G213" s="358" t="s">
        <v>8</v>
      </c>
      <c r="H213" s="357" t="s">
        <v>9</v>
      </c>
    </row>
    <row r="214" spans="1:8" s="354" customFormat="1" ht="17.100000000000001" customHeight="1">
      <c r="A214" s="908"/>
      <c r="B214" s="908"/>
      <c r="C214" s="908"/>
      <c r="D214" s="315" t="s">
        <v>376</v>
      </c>
      <c r="E214" s="359" t="s">
        <v>78</v>
      </c>
      <c r="F214" s="360" t="s">
        <v>79</v>
      </c>
      <c r="G214" s="360" t="s">
        <v>79</v>
      </c>
      <c r="H214" s="316" t="s">
        <v>12</v>
      </c>
    </row>
    <row r="215" spans="1:8" s="354" customFormat="1" ht="17.100000000000001" customHeight="1">
      <c r="A215" s="144">
        <v>1</v>
      </c>
      <c r="B215" s="62" t="s">
        <v>61</v>
      </c>
      <c r="C215" s="62">
        <v>47</v>
      </c>
      <c r="D215" s="314">
        <v>103.9258</v>
      </c>
      <c r="E215" s="242">
        <v>58243</v>
      </c>
      <c r="F215" s="361">
        <v>203850500</v>
      </c>
      <c r="G215" s="232">
        <v>13978490</v>
      </c>
      <c r="H215" s="232">
        <v>4</v>
      </c>
    </row>
    <row r="216" spans="1:8" s="354" customFormat="1" ht="17.100000000000001" customHeight="1">
      <c r="A216" s="144">
        <v>2</v>
      </c>
      <c r="B216" s="62" t="s">
        <v>62</v>
      </c>
      <c r="C216" s="62">
        <v>158</v>
      </c>
      <c r="D216" s="314">
        <v>130.15</v>
      </c>
      <c r="E216" s="242">
        <v>4514155</v>
      </c>
      <c r="F216" s="361">
        <v>812547900</v>
      </c>
      <c r="G216" s="232">
        <v>131934377</v>
      </c>
      <c r="H216" s="232">
        <v>12</v>
      </c>
    </row>
    <row r="217" spans="1:8" s="354" customFormat="1" ht="17.100000000000001" customHeight="1">
      <c r="A217" s="144">
        <f>+A216+1</f>
        <v>3</v>
      </c>
      <c r="B217" s="62" t="s">
        <v>53</v>
      </c>
      <c r="C217" s="62">
        <v>10</v>
      </c>
      <c r="D217" s="314">
        <v>10</v>
      </c>
      <c r="E217" s="231">
        <v>214014</v>
      </c>
      <c r="F217" s="62">
        <v>342422400</v>
      </c>
      <c r="G217" s="232">
        <v>4922325</v>
      </c>
      <c r="H217" s="232">
        <v>15</v>
      </c>
    </row>
    <row r="218" spans="1:8" s="354" customFormat="1" ht="17.100000000000001" customHeight="1">
      <c r="A218" s="144">
        <f>+A217+1</f>
        <v>4</v>
      </c>
      <c r="B218" s="62" t="s">
        <v>70</v>
      </c>
      <c r="C218" s="62">
        <v>0</v>
      </c>
      <c r="D218" s="314">
        <v>0</v>
      </c>
      <c r="E218" s="231">
        <v>137543</v>
      </c>
      <c r="F218" s="62">
        <v>22006880</v>
      </c>
      <c r="G218" s="232">
        <v>3163520</v>
      </c>
      <c r="H218" s="232">
        <v>5</v>
      </c>
    </row>
    <row r="219" spans="1:8" s="354" customFormat="1" ht="17.100000000000001" customHeight="1">
      <c r="A219" s="144"/>
      <c r="B219" s="62" t="s">
        <v>74</v>
      </c>
      <c r="C219" s="62"/>
      <c r="D219" s="314"/>
      <c r="E219" s="231"/>
      <c r="F219" s="62"/>
      <c r="G219" s="232">
        <v>3452512</v>
      </c>
      <c r="H219" s="232"/>
    </row>
    <row r="220" spans="1:8" s="354" customFormat="1" ht="17.100000000000001" customHeight="1">
      <c r="A220" s="144"/>
      <c r="B220" s="62" t="s">
        <v>48</v>
      </c>
      <c r="C220" s="62"/>
      <c r="D220" s="314"/>
      <c r="E220" s="231"/>
      <c r="F220" s="62"/>
      <c r="G220" s="232">
        <v>9177948</v>
      </c>
      <c r="H220" s="232"/>
    </row>
    <row r="221" spans="1:8" s="354" customFormat="1" ht="17.100000000000001" customHeight="1">
      <c r="A221" s="905" t="s">
        <v>49</v>
      </c>
      <c r="B221" s="906"/>
      <c r="C221" s="355">
        <f>SUM(C215:C220)</f>
        <v>215</v>
      </c>
      <c r="D221" s="355">
        <f t="shared" ref="D221:H221" si="17">SUM(D215:D220)</f>
        <v>244.07580000000002</v>
      </c>
      <c r="E221" s="355">
        <f t="shared" si="17"/>
        <v>4923955</v>
      </c>
      <c r="F221" s="355">
        <f t="shared" si="17"/>
        <v>1380827680</v>
      </c>
      <c r="G221" s="355">
        <f t="shared" si="17"/>
        <v>166629172</v>
      </c>
      <c r="H221" s="355">
        <f t="shared" si="17"/>
        <v>36</v>
      </c>
    </row>
    <row r="222" spans="1:8" s="354" customFormat="1" ht="17.100000000000001" customHeight="1">
      <c r="A222" s="368"/>
      <c r="B222" s="374"/>
      <c r="C222" s="374"/>
      <c r="D222" s="375"/>
      <c r="E222" s="375"/>
      <c r="F222" s="376"/>
      <c r="G222" s="394"/>
      <c r="H222" s="372"/>
    </row>
    <row r="223" spans="1:8" s="354" customFormat="1" ht="17.100000000000001" customHeight="1">
      <c r="A223" s="911" t="s">
        <v>103</v>
      </c>
      <c r="B223" s="911"/>
      <c r="C223" s="911"/>
      <c r="D223" s="911"/>
      <c r="E223" s="911"/>
      <c r="F223" s="911"/>
      <c r="G223" s="911"/>
      <c r="H223" s="911"/>
    </row>
    <row r="224" spans="1:8" s="354" customFormat="1" ht="17.100000000000001" customHeight="1">
      <c r="A224" s="907" t="s">
        <v>181</v>
      </c>
      <c r="B224" s="907" t="s">
        <v>3</v>
      </c>
      <c r="C224" s="907" t="s">
        <v>4</v>
      </c>
      <c r="D224" s="356" t="s">
        <v>5</v>
      </c>
      <c r="E224" s="357" t="s">
        <v>6</v>
      </c>
      <c r="F224" s="358" t="s">
        <v>7</v>
      </c>
      <c r="G224" s="358" t="s">
        <v>8</v>
      </c>
      <c r="H224" s="357" t="s">
        <v>9</v>
      </c>
    </row>
    <row r="225" spans="1:8" s="354" customFormat="1" ht="17.100000000000001" customHeight="1">
      <c r="A225" s="908"/>
      <c r="B225" s="908"/>
      <c r="C225" s="908"/>
      <c r="D225" s="315" t="s">
        <v>376</v>
      </c>
      <c r="E225" s="359" t="s">
        <v>78</v>
      </c>
      <c r="F225" s="360" t="s">
        <v>79</v>
      </c>
      <c r="G225" s="360" t="s">
        <v>79</v>
      </c>
      <c r="H225" s="316" t="s">
        <v>12</v>
      </c>
    </row>
    <row r="226" spans="1:8" s="354" customFormat="1" ht="17.100000000000001" customHeight="1">
      <c r="A226" s="144">
        <v>1</v>
      </c>
      <c r="B226" s="62" t="s">
        <v>59</v>
      </c>
      <c r="C226" s="218">
        <v>15</v>
      </c>
      <c r="D226" s="218">
        <v>24.95</v>
      </c>
      <c r="E226" s="231">
        <v>0</v>
      </c>
      <c r="F226" s="144">
        <v>0</v>
      </c>
      <c r="G226" s="218">
        <v>292300</v>
      </c>
      <c r="H226" s="231">
        <v>0</v>
      </c>
    </row>
    <row r="227" spans="1:8" s="354" customFormat="1" ht="17.100000000000001" customHeight="1">
      <c r="A227" s="144">
        <v>2</v>
      </c>
      <c r="B227" s="62" t="s">
        <v>62</v>
      </c>
      <c r="C227" s="218">
        <v>8</v>
      </c>
      <c r="D227" s="218">
        <v>8</v>
      </c>
      <c r="E227" s="218">
        <v>28350</v>
      </c>
      <c r="F227" s="218">
        <v>5103000</v>
      </c>
      <c r="G227" s="218">
        <v>714968</v>
      </c>
      <c r="H227" s="218">
        <v>5</v>
      </c>
    </row>
    <row r="228" spans="1:8" s="354" customFormat="1" ht="17.100000000000001" customHeight="1">
      <c r="A228" s="144">
        <v>3</v>
      </c>
      <c r="B228" s="62" t="s">
        <v>58</v>
      </c>
      <c r="C228" s="144">
        <v>0</v>
      </c>
      <c r="D228" s="144">
        <v>0</v>
      </c>
      <c r="E228" s="231">
        <v>114830</v>
      </c>
      <c r="F228" s="144">
        <v>22966000</v>
      </c>
      <c r="G228" s="218">
        <v>14513819</v>
      </c>
      <c r="H228" s="218">
        <v>0</v>
      </c>
    </row>
    <row r="229" spans="1:8" s="354" customFormat="1" ht="17.100000000000001" customHeight="1">
      <c r="A229" s="144">
        <v>4</v>
      </c>
      <c r="B229" s="62" t="s">
        <v>142</v>
      </c>
      <c r="C229" s="144">
        <v>0</v>
      </c>
      <c r="D229" s="144">
        <v>0</v>
      </c>
      <c r="E229" s="218">
        <v>230212</v>
      </c>
      <c r="F229" s="218">
        <v>149637800</v>
      </c>
      <c r="G229" s="218">
        <v>26414181</v>
      </c>
      <c r="H229" s="218">
        <v>0</v>
      </c>
    </row>
    <row r="230" spans="1:8" s="354" customFormat="1" ht="17.100000000000001" customHeight="1">
      <c r="A230" s="144">
        <v>5</v>
      </c>
      <c r="B230" s="62" t="s">
        <v>70</v>
      </c>
      <c r="C230" s="144">
        <v>0</v>
      </c>
      <c r="D230" s="144">
        <v>0</v>
      </c>
      <c r="E230" s="231">
        <v>51977</v>
      </c>
      <c r="F230" s="144">
        <v>25988500</v>
      </c>
      <c r="G230" s="218">
        <v>5197735</v>
      </c>
      <c r="H230" s="218">
        <v>0</v>
      </c>
    </row>
    <row r="231" spans="1:8" s="354" customFormat="1" ht="17.100000000000001" customHeight="1">
      <c r="A231" s="144">
        <v>6</v>
      </c>
      <c r="B231" s="62" t="s">
        <v>53</v>
      </c>
      <c r="C231" s="144">
        <v>0</v>
      </c>
      <c r="D231" s="144">
        <v>0</v>
      </c>
      <c r="E231" s="218">
        <v>160050</v>
      </c>
      <c r="F231" s="144">
        <v>19206000</v>
      </c>
      <c r="G231" s="218">
        <v>4073470</v>
      </c>
      <c r="H231" s="218">
        <v>0</v>
      </c>
    </row>
    <row r="232" spans="1:8" s="354" customFormat="1" ht="17.100000000000001" customHeight="1">
      <c r="A232" s="144">
        <v>7</v>
      </c>
      <c r="B232" s="62" t="s">
        <v>64</v>
      </c>
      <c r="C232" s="144">
        <v>0</v>
      </c>
      <c r="D232" s="144">
        <v>0</v>
      </c>
      <c r="E232" s="218">
        <v>516488</v>
      </c>
      <c r="F232" s="144">
        <v>56813680</v>
      </c>
      <c r="G232" s="218">
        <v>11879234</v>
      </c>
      <c r="H232" s="218">
        <v>0</v>
      </c>
    </row>
    <row r="233" spans="1:8" s="354" customFormat="1" ht="17.100000000000001" customHeight="1">
      <c r="A233" s="144">
        <v>8</v>
      </c>
      <c r="B233" s="62" t="s">
        <v>73</v>
      </c>
      <c r="C233" s="144">
        <v>0</v>
      </c>
      <c r="D233" s="144">
        <v>0</v>
      </c>
      <c r="E233" s="218">
        <v>0</v>
      </c>
      <c r="F233" s="144">
        <v>0</v>
      </c>
      <c r="G233" s="218">
        <v>0</v>
      </c>
      <c r="H233" s="218">
        <v>0</v>
      </c>
    </row>
    <row r="234" spans="1:8" s="354" customFormat="1" ht="17.100000000000001" customHeight="1">
      <c r="A234" s="144">
        <v>9</v>
      </c>
      <c r="B234" s="62" t="s">
        <v>193</v>
      </c>
      <c r="C234" s="144">
        <v>0</v>
      </c>
      <c r="D234" s="144">
        <v>0</v>
      </c>
      <c r="E234" s="218">
        <v>237584</v>
      </c>
      <c r="F234" s="144">
        <v>33261760</v>
      </c>
      <c r="G234" s="218">
        <v>5964775</v>
      </c>
      <c r="H234" s="218">
        <v>0</v>
      </c>
    </row>
    <row r="235" spans="1:8" s="354" customFormat="1" ht="17.100000000000001" customHeight="1">
      <c r="A235" s="144">
        <v>10</v>
      </c>
      <c r="B235" s="62" t="s">
        <v>187</v>
      </c>
      <c r="C235" s="144">
        <v>0</v>
      </c>
      <c r="D235" s="144">
        <v>0</v>
      </c>
      <c r="E235" s="218">
        <v>86081</v>
      </c>
      <c r="F235" s="144">
        <v>9468910</v>
      </c>
      <c r="G235" s="218">
        <v>1979879</v>
      </c>
      <c r="H235" s="218">
        <v>0</v>
      </c>
    </row>
    <row r="236" spans="1:8" s="354" customFormat="1" ht="17.100000000000001" customHeight="1">
      <c r="A236" s="144">
        <v>11</v>
      </c>
      <c r="B236" s="62" t="s">
        <v>61</v>
      </c>
      <c r="C236" s="144">
        <v>0</v>
      </c>
      <c r="D236" s="144">
        <v>0</v>
      </c>
      <c r="E236" s="398">
        <v>10675</v>
      </c>
      <c r="F236" s="146">
        <v>16012500</v>
      </c>
      <c r="G236" s="398">
        <v>1597190</v>
      </c>
      <c r="H236" s="398"/>
    </row>
    <row r="237" spans="1:8" s="354" customFormat="1" ht="17.100000000000001" customHeight="1">
      <c r="A237" s="144">
        <v>12</v>
      </c>
      <c r="B237" s="62" t="s">
        <v>43</v>
      </c>
      <c r="C237" s="144">
        <v>0</v>
      </c>
      <c r="D237" s="399">
        <v>0</v>
      </c>
      <c r="E237" s="218">
        <v>98500</v>
      </c>
      <c r="F237" s="136">
        <v>49250000</v>
      </c>
      <c r="G237" s="218">
        <v>14925000</v>
      </c>
      <c r="H237" s="218">
        <v>0</v>
      </c>
    </row>
    <row r="238" spans="1:8" s="354" customFormat="1" ht="17.100000000000001" customHeight="1">
      <c r="A238" s="144">
        <v>13</v>
      </c>
      <c r="B238" s="208" t="s">
        <v>25</v>
      </c>
      <c r="C238" s="144">
        <v>4</v>
      </c>
      <c r="D238" s="399">
        <v>157.84610000000001</v>
      </c>
      <c r="E238" s="218">
        <v>269848</v>
      </c>
      <c r="F238" s="136">
        <v>107939200</v>
      </c>
      <c r="G238" s="218">
        <v>6702902</v>
      </c>
      <c r="H238" s="218">
        <v>80</v>
      </c>
    </row>
    <row r="239" spans="1:8" s="354" customFormat="1" ht="17.100000000000001" customHeight="1">
      <c r="A239" s="144">
        <v>14</v>
      </c>
      <c r="B239" s="346" t="s">
        <v>163</v>
      </c>
      <c r="C239" s="144">
        <v>18</v>
      </c>
      <c r="D239" s="399">
        <v>384.06020000000001</v>
      </c>
      <c r="E239" s="399">
        <v>830680</v>
      </c>
      <c r="F239" s="218">
        <v>207670000</v>
      </c>
      <c r="G239" s="136">
        <v>39778689</v>
      </c>
      <c r="H239" s="218">
        <v>220</v>
      </c>
    </row>
    <row r="240" spans="1:8" s="354" customFormat="1" ht="17.100000000000001" customHeight="1">
      <c r="A240" s="144">
        <v>15</v>
      </c>
      <c r="B240" s="280" t="s">
        <v>39</v>
      </c>
      <c r="C240" s="144">
        <v>30</v>
      </c>
      <c r="D240" s="399">
        <v>135.17590000000001</v>
      </c>
      <c r="E240" s="218">
        <v>11598</v>
      </c>
      <c r="F240" s="136">
        <v>3479400</v>
      </c>
      <c r="G240" s="218">
        <v>4234564</v>
      </c>
      <c r="H240" s="218">
        <v>115</v>
      </c>
    </row>
    <row r="241" spans="1:8" s="354" customFormat="1" ht="17.100000000000001" customHeight="1">
      <c r="A241" s="144">
        <v>16</v>
      </c>
      <c r="B241" s="280" t="s">
        <v>40</v>
      </c>
      <c r="C241" s="144">
        <v>0</v>
      </c>
      <c r="D241" s="399">
        <v>0</v>
      </c>
      <c r="E241" s="218">
        <v>40500</v>
      </c>
      <c r="F241" s="136">
        <v>12150000</v>
      </c>
      <c r="G241" s="218">
        <v>0</v>
      </c>
      <c r="H241" s="218">
        <v>0</v>
      </c>
    </row>
    <row r="242" spans="1:8" s="354" customFormat="1" ht="17.100000000000001" customHeight="1">
      <c r="A242" s="147"/>
      <c r="B242" s="62" t="s">
        <v>74</v>
      </c>
      <c r="C242" s="144"/>
      <c r="D242" s="144"/>
      <c r="E242" s="668"/>
      <c r="F242" s="220"/>
      <c r="G242" s="400">
        <v>4002885</v>
      </c>
      <c r="H242" s="668"/>
    </row>
    <row r="243" spans="1:8" s="354" customFormat="1" ht="17.100000000000001" customHeight="1">
      <c r="A243" s="147"/>
      <c r="B243" s="62" t="s">
        <v>48</v>
      </c>
      <c r="C243" s="144"/>
      <c r="D243" s="314"/>
      <c r="E243" s="231"/>
      <c r="F243" s="144"/>
      <c r="G243" s="398">
        <v>1869184</v>
      </c>
      <c r="H243" s="231"/>
    </row>
    <row r="244" spans="1:8" s="354" customFormat="1" ht="17.100000000000001" customHeight="1">
      <c r="A244" s="905" t="s">
        <v>49</v>
      </c>
      <c r="B244" s="906"/>
      <c r="C244" s="355">
        <f>SUM(C226:C243)</f>
        <v>75</v>
      </c>
      <c r="D244" s="355">
        <f t="shared" ref="D244:H244" si="18">SUM(D226:D243)</f>
        <v>710.0322000000001</v>
      </c>
      <c r="E244" s="355">
        <f t="shared" si="18"/>
        <v>2687373</v>
      </c>
      <c r="F244" s="355">
        <f t="shared" si="18"/>
        <v>718946750</v>
      </c>
      <c r="G244" s="355">
        <f t="shared" si="18"/>
        <v>144140775</v>
      </c>
      <c r="H244" s="355">
        <f t="shared" si="18"/>
        <v>420</v>
      </c>
    </row>
    <row r="245" spans="1:8" s="354" customFormat="1" ht="17.100000000000001" customHeight="1">
      <c r="A245" s="368"/>
      <c r="B245" s="374"/>
      <c r="C245" s="374"/>
      <c r="D245" s="375"/>
      <c r="E245" s="375"/>
      <c r="F245" s="376"/>
      <c r="G245" s="394"/>
      <c r="H245" s="372"/>
    </row>
    <row r="246" spans="1:8" s="354" customFormat="1" ht="17.100000000000001" customHeight="1">
      <c r="A246" s="911" t="s">
        <v>194</v>
      </c>
      <c r="B246" s="911"/>
      <c r="C246" s="911"/>
      <c r="D246" s="911"/>
      <c r="E246" s="911"/>
      <c r="F246" s="911"/>
      <c r="G246" s="911"/>
      <c r="H246" s="911"/>
    </row>
    <row r="247" spans="1:8" s="354" customFormat="1" ht="17.100000000000001" customHeight="1">
      <c r="A247" s="907" t="s">
        <v>181</v>
      </c>
      <c r="B247" s="907" t="s">
        <v>3</v>
      </c>
      <c r="C247" s="907" t="s">
        <v>4</v>
      </c>
      <c r="D247" s="356" t="s">
        <v>5</v>
      </c>
      <c r="E247" s="357" t="s">
        <v>6</v>
      </c>
      <c r="F247" s="358" t="s">
        <v>7</v>
      </c>
      <c r="G247" s="358" t="s">
        <v>8</v>
      </c>
      <c r="H247" s="357" t="s">
        <v>9</v>
      </c>
    </row>
    <row r="248" spans="1:8" s="354" customFormat="1" ht="17.100000000000001" customHeight="1">
      <c r="A248" s="908"/>
      <c r="B248" s="908"/>
      <c r="C248" s="908"/>
      <c r="D248" s="315" t="s">
        <v>376</v>
      </c>
      <c r="E248" s="359" t="s">
        <v>78</v>
      </c>
      <c r="F248" s="360" t="s">
        <v>79</v>
      </c>
      <c r="G248" s="360" t="s">
        <v>79</v>
      </c>
      <c r="H248" s="316" t="s">
        <v>12</v>
      </c>
    </row>
    <row r="249" spans="1:8" s="354" customFormat="1" ht="17.100000000000001" customHeight="1">
      <c r="A249" s="144">
        <v>1</v>
      </c>
      <c r="B249" s="62" t="s">
        <v>195</v>
      </c>
      <c r="C249" s="62">
        <v>104</v>
      </c>
      <c r="D249" s="62">
        <v>217.85</v>
      </c>
      <c r="E249" s="231">
        <v>989745</v>
      </c>
      <c r="F249" s="365">
        <v>227641350</v>
      </c>
      <c r="G249" s="232">
        <v>37762854</v>
      </c>
      <c r="H249" s="232">
        <v>200</v>
      </c>
    </row>
    <row r="250" spans="1:8" s="354" customFormat="1" ht="17.100000000000001" customHeight="1">
      <c r="A250" s="144">
        <v>2</v>
      </c>
      <c r="B250" s="62" t="s">
        <v>61</v>
      </c>
      <c r="C250" s="62">
        <v>2</v>
      </c>
      <c r="D250" s="62">
        <v>5.2957999999999998</v>
      </c>
      <c r="E250" s="231">
        <v>0</v>
      </c>
      <c r="F250" s="62">
        <v>0</v>
      </c>
      <c r="G250" s="232">
        <v>242268</v>
      </c>
      <c r="H250" s="232">
        <v>0</v>
      </c>
    </row>
    <row r="251" spans="1:8" s="354" customFormat="1" ht="17.100000000000001" customHeight="1">
      <c r="A251" s="144">
        <v>3</v>
      </c>
      <c r="B251" s="62" t="s">
        <v>53</v>
      </c>
      <c r="C251" s="62">
        <v>0</v>
      </c>
      <c r="D251" s="62">
        <v>0</v>
      </c>
      <c r="E251" s="231">
        <v>232353</v>
      </c>
      <c r="F251" s="62">
        <v>58088250</v>
      </c>
      <c r="G251" s="232">
        <v>1937000</v>
      </c>
      <c r="H251" s="232">
        <v>1000</v>
      </c>
    </row>
    <row r="252" spans="1:8" s="354" customFormat="1" ht="17.100000000000001" customHeight="1">
      <c r="A252" s="144">
        <v>4</v>
      </c>
      <c r="B252" s="62" t="s">
        <v>64</v>
      </c>
      <c r="C252" s="62">
        <v>0</v>
      </c>
      <c r="D252" s="62">
        <v>0</v>
      </c>
      <c r="E252" s="231">
        <v>25000</v>
      </c>
      <c r="F252" s="62">
        <v>750000</v>
      </c>
      <c r="G252" s="232">
        <v>87500</v>
      </c>
      <c r="H252" s="232">
        <v>0</v>
      </c>
    </row>
    <row r="253" spans="1:8" s="354" customFormat="1" ht="17.100000000000001" customHeight="1">
      <c r="A253" s="144">
        <v>5</v>
      </c>
      <c r="B253" s="62" t="s">
        <v>58</v>
      </c>
      <c r="C253" s="62">
        <v>0</v>
      </c>
      <c r="D253" s="62">
        <v>0</v>
      </c>
      <c r="E253" s="231">
        <v>0</v>
      </c>
      <c r="F253" s="62">
        <v>0</v>
      </c>
      <c r="G253" s="232">
        <v>0</v>
      </c>
      <c r="H253" s="232">
        <v>0</v>
      </c>
    </row>
    <row r="254" spans="1:8" s="354" customFormat="1" ht="17.100000000000001" customHeight="1">
      <c r="A254" s="144">
        <v>6</v>
      </c>
      <c r="B254" s="62" t="s">
        <v>39</v>
      </c>
      <c r="C254" s="62">
        <v>1</v>
      </c>
      <c r="D254" s="62">
        <v>99.39</v>
      </c>
      <c r="E254" s="231">
        <v>0</v>
      </c>
      <c r="F254" s="62">
        <v>0</v>
      </c>
      <c r="G254" s="232">
        <v>0</v>
      </c>
      <c r="H254" s="232">
        <v>0</v>
      </c>
    </row>
    <row r="255" spans="1:8" s="354" customFormat="1" ht="17.100000000000001" customHeight="1">
      <c r="A255" s="144">
        <v>7</v>
      </c>
      <c r="B255" s="62" t="s">
        <v>45</v>
      </c>
      <c r="C255" s="62">
        <v>4</v>
      </c>
      <c r="D255" s="62">
        <v>72.05</v>
      </c>
      <c r="E255" s="231">
        <v>0</v>
      </c>
      <c r="F255" s="62">
        <v>0</v>
      </c>
      <c r="G255" s="232">
        <v>0</v>
      </c>
      <c r="H255" s="232">
        <v>0</v>
      </c>
    </row>
    <row r="256" spans="1:8" s="354" customFormat="1" ht="17.100000000000001" customHeight="1">
      <c r="A256" s="144">
        <v>8</v>
      </c>
      <c r="B256" s="284" t="s">
        <v>43</v>
      </c>
      <c r="C256" s="62">
        <v>8</v>
      </c>
      <c r="D256" s="62">
        <v>165.15</v>
      </c>
      <c r="E256" s="231">
        <v>93560</v>
      </c>
      <c r="F256" s="62">
        <v>65492000</v>
      </c>
      <c r="G256" s="232">
        <v>6579000</v>
      </c>
      <c r="H256" s="232">
        <v>42</v>
      </c>
    </row>
    <row r="257" spans="1:8" s="354" customFormat="1" ht="17.100000000000001" customHeight="1">
      <c r="A257" s="144"/>
      <c r="B257" s="62" t="s">
        <v>74</v>
      </c>
      <c r="C257" s="62"/>
      <c r="D257" s="62"/>
      <c r="E257" s="231"/>
      <c r="F257" s="62"/>
      <c r="G257" s="232">
        <v>4240490</v>
      </c>
      <c r="H257" s="232"/>
    </row>
    <row r="258" spans="1:8" s="354" customFormat="1" ht="17.100000000000001" customHeight="1">
      <c r="A258" s="144"/>
      <c r="B258" s="62" t="s">
        <v>48</v>
      </c>
      <c r="C258" s="62"/>
      <c r="D258" s="62"/>
      <c r="E258" s="231"/>
      <c r="F258" s="62"/>
      <c r="G258" s="232">
        <v>22872998</v>
      </c>
      <c r="H258" s="232"/>
    </row>
    <row r="259" spans="1:8" s="354" customFormat="1" ht="17.100000000000001" customHeight="1">
      <c r="A259" s="905" t="s">
        <v>49</v>
      </c>
      <c r="B259" s="906"/>
      <c r="C259" s="401">
        <f>SUM(C249:C258)</f>
        <v>119</v>
      </c>
      <c r="D259" s="401">
        <f t="shared" ref="D259:H259" si="19">SUM(D249:D258)</f>
        <v>559.73580000000004</v>
      </c>
      <c r="E259" s="401">
        <f t="shared" si="19"/>
        <v>1340658</v>
      </c>
      <c r="F259" s="401">
        <f t="shared" si="19"/>
        <v>351971600</v>
      </c>
      <c r="G259" s="401">
        <f t="shared" si="19"/>
        <v>73722110</v>
      </c>
      <c r="H259" s="401">
        <f t="shared" si="19"/>
        <v>1242</v>
      </c>
    </row>
    <row r="260" spans="1:8" s="354" customFormat="1" ht="17.100000000000001" customHeight="1">
      <c r="A260" s="368"/>
      <c r="B260" s="374"/>
      <c r="C260" s="374"/>
      <c r="D260" s="375"/>
      <c r="E260" s="375"/>
      <c r="F260" s="376"/>
      <c r="G260" s="394"/>
      <c r="H260" s="372"/>
    </row>
    <row r="261" spans="1:8" s="354" customFormat="1" ht="17.100000000000001" customHeight="1">
      <c r="A261" s="911" t="s">
        <v>132</v>
      </c>
      <c r="B261" s="911"/>
      <c r="C261" s="911"/>
      <c r="D261" s="911"/>
      <c r="E261" s="911"/>
      <c r="F261" s="911"/>
      <c r="G261" s="911"/>
      <c r="H261" s="911"/>
    </row>
    <row r="262" spans="1:8" s="354" customFormat="1" ht="17.100000000000001" customHeight="1">
      <c r="A262" s="907" t="s">
        <v>181</v>
      </c>
      <c r="B262" s="907" t="s">
        <v>3</v>
      </c>
      <c r="C262" s="907" t="s">
        <v>4</v>
      </c>
      <c r="D262" s="356" t="s">
        <v>5</v>
      </c>
      <c r="E262" s="357" t="s">
        <v>6</v>
      </c>
      <c r="F262" s="358" t="s">
        <v>7</v>
      </c>
      <c r="G262" s="358" t="s">
        <v>8</v>
      </c>
      <c r="H262" s="357" t="s">
        <v>9</v>
      </c>
    </row>
    <row r="263" spans="1:8" s="354" customFormat="1" ht="17.100000000000001" customHeight="1">
      <c r="A263" s="908"/>
      <c r="B263" s="908"/>
      <c r="C263" s="908"/>
      <c r="D263" s="315" t="s">
        <v>376</v>
      </c>
      <c r="E263" s="359" t="s">
        <v>78</v>
      </c>
      <c r="F263" s="360" t="s">
        <v>79</v>
      </c>
      <c r="G263" s="360" t="s">
        <v>79</v>
      </c>
      <c r="H263" s="316" t="s">
        <v>12</v>
      </c>
    </row>
    <row r="264" spans="1:8" s="354" customFormat="1" ht="17.100000000000001" customHeight="1">
      <c r="A264" s="147">
        <v>1</v>
      </c>
      <c r="B264" s="62" t="s">
        <v>196</v>
      </c>
      <c r="C264" s="262">
        <v>136</v>
      </c>
      <c r="D264" s="261">
        <v>1168.45</v>
      </c>
      <c r="E264" s="262">
        <v>107956</v>
      </c>
      <c r="F264" s="262">
        <v>80967000</v>
      </c>
      <c r="G264" s="262">
        <v>166641729</v>
      </c>
      <c r="H264" s="262">
        <v>750</v>
      </c>
    </row>
    <row r="265" spans="1:8" s="354" customFormat="1" ht="17.100000000000001" customHeight="1">
      <c r="A265" s="147">
        <v>2</v>
      </c>
      <c r="B265" s="62" t="s">
        <v>62</v>
      </c>
      <c r="C265" s="262">
        <v>26</v>
      </c>
      <c r="D265" s="742">
        <v>168.73</v>
      </c>
      <c r="E265" s="262">
        <v>44158</v>
      </c>
      <c r="F265" s="262">
        <v>5519750</v>
      </c>
      <c r="G265" s="262">
        <v>418037</v>
      </c>
      <c r="H265" s="218">
        <v>125</v>
      </c>
    </row>
    <row r="266" spans="1:8" s="354" customFormat="1" ht="17.100000000000001" customHeight="1">
      <c r="A266" s="147">
        <v>3</v>
      </c>
      <c r="B266" s="62" t="s">
        <v>53</v>
      </c>
      <c r="C266" s="218">
        <v>0</v>
      </c>
      <c r="D266" s="314">
        <v>0</v>
      </c>
      <c r="E266" s="218">
        <v>693000</v>
      </c>
      <c r="F266" s="218">
        <v>554400000</v>
      </c>
      <c r="G266" s="402">
        <v>13882128</v>
      </c>
      <c r="H266" s="218">
        <v>800</v>
      </c>
    </row>
    <row r="267" spans="1:8" s="354" customFormat="1" ht="17.100000000000001" customHeight="1">
      <c r="A267" s="147">
        <v>4</v>
      </c>
      <c r="B267" s="62" t="s">
        <v>58</v>
      </c>
      <c r="C267" s="144">
        <v>0</v>
      </c>
      <c r="D267" s="314">
        <v>0</v>
      </c>
      <c r="E267" s="218">
        <v>0</v>
      </c>
      <c r="F267" s="144">
        <v>0</v>
      </c>
      <c r="G267" s="218">
        <v>1718149</v>
      </c>
      <c r="H267" s="231">
        <v>0</v>
      </c>
    </row>
    <row r="268" spans="1:8" s="354" customFormat="1" ht="17.100000000000001" customHeight="1">
      <c r="A268" s="299"/>
      <c r="B268" s="62" t="s">
        <v>74</v>
      </c>
      <c r="C268" s="146"/>
      <c r="D268" s="331"/>
      <c r="E268" s="660"/>
      <c r="F268" s="146"/>
      <c r="G268" s="218">
        <v>20432853</v>
      </c>
      <c r="H268" s="660"/>
    </row>
    <row r="269" spans="1:8" s="354" customFormat="1" ht="17.100000000000001" customHeight="1">
      <c r="A269" s="299"/>
      <c r="B269" s="62" t="s">
        <v>48</v>
      </c>
      <c r="C269" s="146"/>
      <c r="D269" s="331"/>
      <c r="E269" s="660"/>
      <c r="F269" s="146"/>
      <c r="G269" s="398">
        <v>4497333</v>
      </c>
      <c r="H269" s="660"/>
    </row>
    <row r="270" spans="1:8" s="354" customFormat="1" ht="17.100000000000001" customHeight="1">
      <c r="A270" s="905" t="s">
        <v>49</v>
      </c>
      <c r="B270" s="906"/>
      <c r="C270" s="387">
        <f>SUM(C264:C269)</f>
        <v>162</v>
      </c>
      <c r="D270" s="387">
        <f t="shared" ref="D270:H270" si="20">SUM(D264:D269)</f>
        <v>1337.18</v>
      </c>
      <c r="E270" s="387">
        <f t="shared" si="20"/>
        <v>845114</v>
      </c>
      <c r="F270" s="387">
        <f t="shared" si="20"/>
        <v>640886750</v>
      </c>
      <c r="G270" s="387">
        <f t="shared" si="20"/>
        <v>207590229</v>
      </c>
      <c r="H270" s="387">
        <f t="shared" si="20"/>
        <v>1675</v>
      </c>
    </row>
    <row r="271" spans="1:8" s="354" customFormat="1" ht="17.100000000000001" customHeight="1">
      <c r="A271" s="382"/>
      <c r="B271" s="383"/>
      <c r="C271" s="383"/>
      <c r="D271" s="384"/>
      <c r="E271" s="384"/>
      <c r="F271" s="385"/>
      <c r="G271" s="385"/>
      <c r="H271" s="386"/>
    </row>
    <row r="272" spans="1:8" s="354" customFormat="1" ht="17.100000000000001" customHeight="1">
      <c r="A272" s="911" t="s">
        <v>151</v>
      </c>
      <c r="B272" s="911"/>
      <c r="C272" s="911"/>
      <c r="D272" s="911"/>
      <c r="E272" s="911"/>
      <c r="F272" s="911"/>
      <c r="G272" s="911"/>
      <c r="H272" s="911"/>
    </row>
    <row r="273" spans="1:8" s="354" customFormat="1" ht="17.100000000000001" customHeight="1">
      <c r="A273" s="907" t="s">
        <v>181</v>
      </c>
      <c r="B273" s="907" t="s">
        <v>3</v>
      </c>
      <c r="C273" s="907" t="s">
        <v>4</v>
      </c>
      <c r="D273" s="356" t="s">
        <v>5</v>
      </c>
      <c r="E273" s="357" t="s">
        <v>6</v>
      </c>
      <c r="F273" s="358" t="s">
        <v>7</v>
      </c>
      <c r="G273" s="358" t="s">
        <v>8</v>
      </c>
      <c r="H273" s="357" t="s">
        <v>9</v>
      </c>
    </row>
    <row r="274" spans="1:8" s="354" customFormat="1" ht="17.100000000000001" customHeight="1">
      <c r="A274" s="908"/>
      <c r="B274" s="908"/>
      <c r="C274" s="908"/>
      <c r="D274" s="315" t="s">
        <v>376</v>
      </c>
      <c r="E274" s="359" t="s">
        <v>78</v>
      </c>
      <c r="F274" s="360" t="s">
        <v>79</v>
      </c>
      <c r="G274" s="360" t="s">
        <v>79</v>
      </c>
      <c r="H274" s="316" t="s">
        <v>12</v>
      </c>
    </row>
    <row r="275" spans="1:8" s="354" customFormat="1" ht="17.100000000000001" customHeight="1">
      <c r="A275" s="220">
        <v>1</v>
      </c>
      <c r="B275" s="62" t="s">
        <v>71</v>
      </c>
      <c r="C275" s="218">
        <v>96</v>
      </c>
      <c r="D275" s="218">
        <v>125.4084</v>
      </c>
      <c r="E275" s="218">
        <v>377002.03</v>
      </c>
      <c r="F275" s="218">
        <v>565503050</v>
      </c>
      <c r="G275" s="218">
        <v>90480488</v>
      </c>
      <c r="H275" s="218">
        <v>385</v>
      </c>
    </row>
    <row r="276" spans="1:8" s="354" customFormat="1" ht="17.100000000000001" customHeight="1">
      <c r="A276" s="144">
        <f>+A275+1</f>
        <v>2</v>
      </c>
      <c r="B276" s="62" t="s">
        <v>62</v>
      </c>
      <c r="C276" s="218">
        <v>12</v>
      </c>
      <c r="D276" s="403">
        <v>12.28</v>
      </c>
      <c r="E276" s="218">
        <v>233748.3</v>
      </c>
      <c r="F276" s="218">
        <v>35062245.649999999</v>
      </c>
      <c r="G276" s="218">
        <v>5376211</v>
      </c>
      <c r="H276" s="218">
        <v>39</v>
      </c>
    </row>
    <row r="277" spans="1:8" s="354" customFormat="1" ht="17.100000000000001" customHeight="1">
      <c r="A277" s="144">
        <f>+A276+1</f>
        <v>3</v>
      </c>
      <c r="B277" s="62" t="s">
        <v>185</v>
      </c>
      <c r="C277" s="146">
        <v>0</v>
      </c>
      <c r="D277" s="331">
        <v>0</v>
      </c>
      <c r="E277" s="398">
        <v>9504.91</v>
      </c>
      <c r="F277" s="398">
        <v>7603930.4299999997</v>
      </c>
      <c r="G277" s="218">
        <v>218613</v>
      </c>
      <c r="H277" s="218">
        <v>25</v>
      </c>
    </row>
    <row r="278" spans="1:8" s="354" customFormat="1" ht="17.100000000000001" customHeight="1">
      <c r="A278" s="144">
        <f>+A277+1</f>
        <v>4</v>
      </c>
      <c r="B278" s="286" t="s">
        <v>58</v>
      </c>
      <c r="C278" s="136">
        <v>0</v>
      </c>
      <c r="D278" s="332">
        <v>0</v>
      </c>
      <c r="E278" s="218">
        <v>0</v>
      </c>
      <c r="F278" s="218">
        <v>0</v>
      </c>
      <c r="G278" s="398">
        <v>0</v>
      </c>
      <c r="H278" s="398">
        <v>0</v>
      </c>
    </row>
    <row r="279" spans="1:8" s="354" customFormat="1" ht="17.100000000000001" customHeight="1">
      <c r="A279" s="220">
        <v>5</v>
      </c>
      <c r="B279" s="286" t="s">
        <v>53</v>
      </c>
      <c r="C279" s="136">
        <v>0</v>
      </c>
      <c r="D279" s="332">
        <v>0</v>
      </c>
      <c r="E279" s="218">
        <v>35109.800000000003</v>
      </c>
      <c r="F279" s="218">
        <v>5266470</v>
      </c>
      <c r="G279" s="398">
        <v>877745</v>
      </c>
      <c r="H279" s="398">
        <v>0</v>
      </c>
    </row>
    <row r="280" spans="1:8" s="354" customFormat="1" ht="17.100000000000001" customHeight="1">
      <c r="A280" s="220">
        <v>6</v>
      </c>
      <c r="B280" s="280" t="s">
        <v>45</v>
      </c>
      <c r="C280" s="136">
        <v>22</v>
      </c>
      <c r="D280" s="332">
        <v>363.58510000000001</v>
      </c>
      <c r="E280" s="218">
        <v>108625.75</v>
      </c>
      <c r="F280" s="218">
        <v>27156437.5</v>
      </c>
      <c r="G280" s="218">
        <v>5757165</v>
      </c>
      <c r="H280" s="218">
        <v>65</v>
      </c>
    </row>
    <row r="281" spans="1:8" s="354" customFormat="1" ht="17.100000000000001" customHeight="1">
      <c r="A281" s="144"/>
      <c r="B281" s="286" t="s">
        <v>74</v>
      </c>
      <c r="C281" s="136"/>
      <c r="D281" s="332"/>
      <c r="E281" s="235"/>
      <c r="F281" s="136"/>
      <c r="G281" s="235">
        <v>51423262</v>
      </c>
      <c r="H281" s="235"/>
    </row>
    <row r="282" spans="1:8" s="354" customFormat="1" ht="17.100000000000001" customHeight="1">
      <c r="A282" s="144"/>
      <c r="B282" s="62" t="s">
        <v>48</v>
      </c>
      <c r="C282" s="220"/>
      <c r="D282" s="333"/>
      <c r="E282" s="668"/>
      <c r="F282" s="220"/>
      <c r="G282" s="404">
        <v>3352144</v>
      </c>
      <c r="H282" s="668"/>
    </row>
    <row r="283" spans="1:8" s="354" customFormat="1" ht="17.100000000000001" customHeight="1">
      <c r="A283" s="905" t="s">
        <v>49</v>
      </c>
      <c r="B283" s="906"/>
      <c r="C283" s="355">
        <f>SUM(C275:C282)</f>
        <v>130</v>
      </c>
      <c r="D283" s="355">
        <f t="shared" ref="D283:H283" si="21">SUM(D275:D282)</f>
        <v>501.27350000000001</v>
      </c>
      <c r="E283" s="355">
        <f t="shared" si="21"/>
        <v>763990.79000000015</v>
      </c>
      <c r="F283" s="355">
        <f t="shared" si="21"/>
        <v>640592133.57999992</v>
      </c>
      <c r="G283" s="355">
        <f t="shared" si="21"/>
        <v>157485628</v>
      </c>
      <c r="H283" s="355">
        <f t="shared" si="21"/>
        <v>514</v>
      </c>
    </row>
    <row r="284" spans="1:8" s="354" customFormat="1" ht="17.100000000000001" customHeight="1">
      <c r="A284" s="368"/>
      <c r="B284" s="369"/>
      <c r="C284" s="369"/>
      <c r="D284" s="370"/>
      <c r="E284" s="370"/>
      <c r="F284" s="371"/>
      <c r="G284" s="371"/>
      <c r="H284" s="372"/>
    </row>
    <row r="285" spans="1:8" s="354" customFormat="1" ht="17.100000000000001" customHeight="1">
      <c r="A285" s="911" t="s">
        <v>104</v>
      </c>
      <c r="B285" s="911"/>
      <c r="C285" s="911"/>
      <c r="D285" s="911"/>
      <c r="E285" s="911"/>
      <c r="F285" s="911"/>
      <c r="G285" s="911"/>
      <c r="H285" s="911"/>
    </row>
    <row r="286" spans="1:8" s="354" customFormat="1" ht="17.100000000000001" customHeight="1">
      <c r="A286" s="907" t="s">
        <v>181</v>
      </c>
      <c r="B286" s="907" t="s">
        <v>3</v>
      </c>
      <c r="C286" s="907" t="s">
        <v>4</v>
      </c>
      <c r="D286" s="356" t="s">
        <v>5</v>
      </c>
      <c r="E286" s="357" t="s">
        <v>6</v>
      </c>
      <c r="F286" s="358" t="s">
        <v>7</v>
      </c>
      <c r="G286" s="358" t="s">
        <v>8</v>
      </c>
      <c r="H286" s="357" t="s">
        <v>9</v>
      </c>
    </row>
    <row r="287" spans="1:8" s="354" customFormat="1" ht="17.100000000000001" customHeight="1">
      <c r="A287" s="908"/>
      <c r="B287" s="908"/>
      <c r="C287" s="908"/>
      <c r="D287" s="315" t="s">
        <v>376</v>
      </c>
      <c r="E287" s="359" t="s">
        <v>78</v>
      </c>
      <c r="F287" s="360" t="s">
        <v>79</v>
      </c>
      <c r="G287" s="360" t="s">
        <v>79</v>
      </c>
      <c r="H287" s="316" t="s">
        <v>12</v>
      </c>
    </row>
    <row r="288" spans="1:8" s="354" customFormat="1" ht="17.100000000000001" customHeight="1">
      <c r="A288" s="220">
        <v>1</v>
      </c>
      <c r="B288" s="62" t="s">
        <v>59</v>
      </c>
      <c r="C288" s="743">
        <v>42</v>
      </c>
      <c r="D288" s="743">
        <v>5822.48</v>
      </c>
      <c r="E288" s="743">
        <v>1598222</v>
      </c>
      <c r="F288" s="743">
        <v>335626620</v>
      </c>
      <c r="G288" s="743">
        <v>229362000</v>
      </c>
      <c r="H288" s="743">
        <v>762</v>
      </c>
    </row>
    <row r="289" spans="1:8" s="354" customFormat="1" ht="17.100000000000001" customHeight="1">
      <c r="A289" s="144">
        <v>2</v>
      </c>
      <c r="B289" s="217" t="s">
        <v>62</v>
      </c>
      <c r="C289" s="743">
        <v>109</v>
      </c>
      <c r="D289" s="743">
        <v>109</v>
      </c>
      <c r="E289" s="743">
        <v>396260</v>
      </c>
      <c r="F289" s="743">
        <v>23775600</v>
      </c>
      <c r="G289" s="743">
        <v>11414000</v>
      </c>
      <c r="H289" s="743">
        <v>656</v>
      </c>
    </row>
    <row r="290" spans="1:8" s="354" customFormat="1" ht="17.100000000000001" customHeight="1">
      <c r="A290" s="220">
        <v>3</v>
      </c>
      <c r="B290" s="172" t="s">
        <v>64</v>
      </c>
      <c r="C290" s="743">
        <v>2</v>
      </c>
      <c r="D290" s="743">
        <v>2</v>
      </c>
      <c r="E290" s="743">
        <v>0</v>
      </c>
      <c r="F290" s="743">
        <v>0</v>
      </c>
      <c r="G290" s="743">
        <v>29000</v>
      </c>
      <c r="H290" s="743"/>
    </row>
    <row r="291" spans="1:8" s="354" customFormat="1" ht="17.100000000000001" customHeight="1">
      <c r="A291" s="220">
        <v>4</v>
      </c>
      <c r="B291" s="744" t="s">
        <v>393</v>
      </c>
      <c r="C291" s="743">
        <v>0</v>
      </c>
      <c r="D291" s="743">
        <v>0</v>
      </c>
      <c r="E291" s="743">
        <v>0</v>
      </c>
      <c r="F291" s="743">
        <v>0</v>
      </c>
      <c r="G291" s="743">
        <v>0</v>
      </c>
      <c r="H291" s="743">
        <v>0</v>
      </c>
    </row>
    <row r="292" spans="1:8" s="354" customFormat="1" ht="17.100000000000001" customHeight="1">
      <c r="A292" s="144">
        <v>5</v>
      </c>
      <c r="B292" s="249" t="s">
        <v>58</v>
      </c>
      <c r="C292" s="743">
        <v>1</v>
      </c>
      <c r="D292" s="743">
        <v>1.827</v>
      </c>
      <c r="E292" s="743">
        <v>943187</v>
      </c>
      <c r="F292" s="743">
        <v>94318700</v>
      </c>
      <c r="G292" s="743">
        <v>69226000</v>
      </c>
      <c r="H292" s="743">
        <v>300</v>
      </c>
    </row>
    <row r="293" spans="1:8" s="354" customFormat="1" ht="17.100000000000001" customHeight="1">
      <c r="A293" s="220">
        <v>6</v>
      </c>
      <c r="B293" s="284" t="s">
        <v>25</v>
      </c>
      <c r="C293" s="743">
        <v>106</v>
      </c>
      <c r="D293" s="743">
        <v>533.65</v>
      </c>
      <c r="E293" s="743">
        <v>547500</v>
      </c>
      <c r="F293" s="743">
        <v>246375000</v>
      </c>
      <c r="G293" s="743">
        <v>27375000</v>
      </c>
      <c r="H293" s="743">
        <v>715</v>
      </c>
    </row>
    <row r="294" spans="1:8" s="354" customFormat="1" ht="17.100000000000001" customHeight="1">
      <c r="A294" s="220">
        <v>7</v>
      </c>
      <c r="B294" s="284" t="s">
        <v>169</v>
      </c>
      <c r="C294" s="743">
        <v>1</v>
      </c>
      <c r="D294" s="743">
        <v>4.5</v>
      </c>
      <c r="E294" s="743">
        <v>2338</v>
      </c>
      <c r="F294" s="743">
        <v>1052100</v>
      </c>
      <c r="G294" s="743">
        <v>185000</v>
      </c>
      <c r="H294" s="743">
        <v>5</v>
      </c>
    </row>
    <row r="295" spans="1:8" s="354" customFormat="1" ht="17.100000000000001" customHeight="1">
      <c r="A295" s="144"/>
      <c r="B295" s="62" t="s">
        <v>74</v>
      </c>
      <c r="C295" s="144"/>
      <c r="D295" s="314"/>
      <c r="E295" s="231"/>
      <c r="F295" s="144"/>
      <c r="G295" s="231">
        <v>337000</v>
      </c>
      <c r="H295" s="231"/>
    </row>
    <row r="296" spans="1:8" s="354" customFormat="1" ht="17.100000000000001" customHeight="1">
      <c r="A296" s="144"/>
      <c r="B296" s="62" t="s">
        <v>48</v>
      </c>
      <c r="C296" s="62"/>
      <c r="D296" s="314"/>
      <c r="E296" s="231"/>
      <c r="F296" s="62"/>
      <c r="G296" s="232">
        <v>23544000</v>
      </c>
      <c r="H296" s="232"/>
    </row>
    <row r="297" spans="1:8" s="354" customFormat="1" ht="17.100000000000001" customHeight="1">
      <c r="A297" s="905" t="s">
        <v>49</v>
      </c>
      <c r="B297" s="906"/>
      <c r="C297" s="387">
        <f>SUM(C288:C296)</f>
        <v>261</v>
      </c>
      <c r="D297" s="387">
        <f t="shared" ref="D297:H297" si="22">SUM(D288:D296)</f>
        <v>6473.4569999999994</v>
      </c>
      <c r="E297" s="387">
        <f t="shared" si="22"/>
        <v>3487507</v>
      </c>
      <c r="F297" s="387">
        <f t="shared" si="22"/>
        <v>701148020</v>
      </c>
      <c r="G297" s="387">
        <f t="shared" si="22"/>
        <v>361472000</v>
      </c>
      <c r="H297" s="387">
        <f t="shared" si="22"/>
        <v>2438</v>
      </c>
    </row>
    <row r="298" spans="1:8" s="354" customFormat="1" ht="17.100000000000001" customHeight="1">
      <c r="A298" s="382"/>
      <c r="B298" s="383"/>
      <c r="C298" s="383"/>
      <c r="D298" s="384"/>
      <c r="E298" s="384"/>
      <c r="F298" s="385"/>
      <c r="G298" s="385"/>
      <c r="H298" s="386"/>
    </row>
    <row r="299" spans="1:8" s="354" customFormat="1" ht="17.100000000000001" customHeight="1">
      <c r="A299" s="911" t="s">
        <v>116</v>
      </c>
      <c r="B299" s="911"/>
      <c r="C299" s="911"/>
      <c r="D299" s="911"/>
      <c r="E299" s="911"/>
      <c r="F299" s="911"/>
      <c r="G299" s="911"/>
      <c r="H299" s="911"/>
    </row>
    <row r="300" spans="1:8" s="354" customFormat="1" ht="17.100000000000001" customHeight="1">
      <c r="A300" s="907" t="s">
        <v>181</v>
      </c>
      <c r="B300" s="907" t="s">
        <v>3</v>
      </c>
      <c r="C300" s="907" t="s">
        <v>4</v>
      </c>
      <c r="D300" s="356" t="s">
        <v>5</v>
      </c>
      <c r="E300" s="357" t="s">
        <v>6</v>
      </c>
      <c r="F300" s="358" t="s">
        <v>7</v>
      </c>
      <c r="G300" s="358" t="s">
        <v>8</v>
      </c>
      <c r="H300" s="357" t="s">
        <v>9</v>
      </c>
    </row>
    <row r="301" spans="1:8" s="354" customFormat="1" ht="17.100000000000001" customHeight="1">
      <c r="A301" s="908"/>
      <c r="B301" s="908"/>
      <c r="C301" s="908"/>
      <c r="D301" s="315" t="s">
        <v>376</v>
      </c>
      <c r="E301" s="359" t="s">
        <v>78</v>
      </c>
      <c r="F301" s="360" t="s">
        <v>79</v>
      </c>
      <c r="G301" s="360" t="s">
        <v>79</v>
      </c>
      <c r="H301" s="316" t="s">
        <v>12</v>
      </c>
    </row>
    <row r="302" spans="1:8" s="354" customFormat="1" ht="17.100000000000001" customHeight="1">
      <c r="A302" s="144">
        <v>1</v>
      </c>
      <c r="B302" s="62" t="s">
        <v>53</v>
      </c>
      <c r="C302" s="62">
        <v>0</v>
      </c>
      <c r="D302" s="314">
        <v>0</v>
      </c>
      <c r="E302" s="231">
        <v>3953200</v>
      </c>
      <c r="F302" s="62">
        <v>3379986000</v>
      </c>
      <c r="G302" s="232">
        <v>125078848</v>
      </c>
      <c r="H302" s="232">
        <v>12</v>
      </c>
    </row>
    <row r="303" spans="1:8" s="354" customFormat="1" ht="17.100000000000001" customHeight="1">
      <c r="A303" s="144">
        <v>2</v>
      </c>
      <c r="B303" s="62" t="s">
        <v>69</v>
      </c>
      <c r="C303" s="62">
        <v>0</v>
      </c>
      <c r="D303" s="314">
        <v>0</v>
      </c>
      <c r="E303" s="231">
        <v>0</v>
      </c>
      <c r="F303" s="62">
        <v>0</v>
      </c>
      <c r="G303" s="232">
        <v>0</v>
      </c>
      <c r="H303" s="232">
        <v>0</v>
      </c>
    </row>
    <row r="304" spans="1:8" s="354" customFormat="1" ht="17.100000000000001" customHeight="1">
      <c r="A304" s="144">
        <v>3</v>
      </c>
      <c r="B304" s="284" t="s">
        <v>30</v>
      </c>
      <c r="C304" s="62">
        <v>5</v>
      </c>
      <c r="D304" s="314">
        <v>2923.38</v>
      </c>
      <c r="E304" s="231">
        <v>0</v>
      </c>
      <c r="F304" s="62">
        <v>0</v>
      </c>
      <c r="G304" s="232">
        <v>8959224</v>
      </c>
      <c r="H304" s="232">
        <v>0</v>
      </c>
    </row>
    <row r="305" spans="1:8" s="354" customFormat="1" ht="17.100000000000001" customHeight="1">
      <c r="A305" s="144"/>
      <c r="B305" s="62" t="s">
        <v>74</v>
      </c>
      <c r="C305" s="62"/>
      <c r="D305" s="314"/>
      <c r="E305" s="231"/>
      <c r="F305" s="62"/>
      <c r="G305" s="232">
        <v>5450423</v>
      </c>
      <c r="H305" s="232"/>
    </row>
    <row r="306" spans="1:8" s="354" customFormat="1" ht="17.100000000000001" customHeight="1">
      <c r="A306" s="144"/>
      <c r="B306" s="62" t="s">
        <v>48</v>
      </c>
      <c r="C306" s="62"/>
      <c r="D306" s="314"/>
      <c r="E306" s="231"/>
      <c r="F306" s="62"/>
      <c r="G306" s="232">
        <v>1877351</v>
      </c>
      <c r="H306" s="232"/>
    </row>
    <row r="307" spans="1:8" s="354" customFormat="1" ht="17.100000000000001" customHeight="1">
      <c r="A307" s="905" t="s">
        <v>49</v>
      </c>
      <c r="B307" s="906"/>
      <c r="C307" s="387">
        <f>SUM(C302:C306)</f>
        <v>5</v>
      </c>
      <c r="D307" s="387">
        <f t="shared" ref="D307:H307" si="23">SUM(D302:D306)</f>
        <v>2923.38</v>
      </c>
      <c r="E307" s="387">
        <f t="shared" si="23"/>
        <v>3953200</v>
      </c>
      <c r="F307" s="387">
        <f t="shared" si="23"/>
        <v>3379986000</v>
      </c>
      <c r="G307" s="387">
        <f t="shared" si="23"/>
        <v>141365846</v>
      </c>
      <c r="H307" s="387">
        <f t="shared" si="23"/>
        <v>12</v>
      </c>
    </row>
    <row r="308" spans="1:8" s="354" customFormat="1" ht="17.100000000000001" customHeight="1">
      <c r="C308" s="406"/>
      <c r="D308" s="406"/>
      <c r="E308" s="406"/>
      <c r="F308" s="406"/>
      <c r="G308" s="406"/>
      <c r="H308" s="406"/>
    </row>
    <row r="309" spans="1:8" s="354" customFormat="1" ht="17.100000000000001" customHeight="1">
      <c r="A309" s="911" t="s">
        <v>152</v>
      </c>
      <c r="B309" s="911"/>
      <c r="C309" s="911"/>
      <c r="D309" s="911"/>
      <c r="E309" s="911"/>
      <c r="F309" s="911"/>
      <c r="G309" s="911"/>
      <c r="H309" s="911"/>
    </row>
    <row r="310" spans="1:8" s="354" customFormat="1" ht="17.100000000000001" customHeight="1">
      <c r="A310" s="907" t="s">
        <v>181</v>
      </c>
      <c r="B310" s="907" t="s">
        <v>3</v>
      </c>
      <c r="C310" s="907" t="s">
        <v>4</v>
      </c>
      <c r="D310" s="356" t="s">
        <v>5</v>
      </c>
      <c r="E310" s="357" t="s">
        <v>6</v>
      </c>
      <c r="F310" s="358" t="s">
        <v>7</v>
      </c>
      <c r="G310" s="358" t="s">
        <v>8</v>
      </c>
      <c r="H310" s="357" t="s">
        <v>9</v>
      </c>
    </row>
    <row r="311" spans="1:8" s="354" customFormat="1" ht="17.100000000000001" customHeight="1">
      <c r="A311" s="908"/>
      <c r="B311" s="908"/>
      <c r="C311" s="908"/>
      <c r="D311" s="315" t="s">
        <v>376</v>
      </c>
      <c r="E311" s="359" t="s">
        <v>78</v>
      </c>
      <c r="F311" s="360" t="s">
        <v>79</v>
      </c>
      <c r="G311" s="360" t="s">
        <v>79</v>
      </c>
      <c r="H311" s="316" t="s">
        <v>12</v>
      </c>
    </row>
    <row r="312" spans="1:8" s="354" customFormat="1" ht="17.100000000000001" customHeight="1">
      <c r="A312" s="144">
        <v>1</v>
      </c>
      <c r="B312" s="62" t="s">
        <v>57</v>
      </c>
      <c r="C312" s="62">
        <v>118</v>
      </c>
      <c r="D312" s="285">
        <v>325.42099999999999</v>
      </c>
      <c r="E312" s="231">
        <v>206047.9</v>
      </c>
      <c r="F312" s="62">
        <v>721211145</v>
      </c>
      <c r="G312" s="232">
        <v>65225000</v>
      </c>
      <c r="H312" s="232">
        <v>750</v>
      </c>
    </row>
    <row r="313" spans="1:8" s="354" customFormat="1" ht="17.100000000000001" customHeight="1">
      <c r="A313" s="144">
        <v>2</v>
      </c>
      <c r="B313" s="62" t="s">
        <v>61</v>
      </c>
      <c r="C313" s="62">
        <v>58</v>
      </c>
      <c r="D313" s="285">
        <v>206.3</v>
      </c>
      <c r="E313" s="231">
        <v>95477.86</v>
      </c>
      <c r="F313" s="62">
        <v>28486602</v>
      </c>
      <c r="G313" s="232">
        <v>22075000</v>
      </c>
      <c r="H313" s="232">
        <v>270</v>
      </c>
    </row>
    <row r="314" spans="1:8" s="354" customFormat="1" ht="17.100000000000001" customHeight="1">
      <c r="A314" s="144">
        <v>3</v>
      </c>
      <c r="B314" s="62" t="s">
        <v>142</v>
      </c>
      <c r="C314" s="62">
        <v>340</v>
      </c>
      <c r="D314" s="285">
        <v>340.56</v>
      </c>
      <c r="E314" s="231">
        <v>154367.6</v>
      </c>
      <c r="F314" s="62">
        <v>84902180</v>
      </c>
      <c r="G314" s="232">
        <v>33594000</v>
      </c>
      <c r="H314" s="232">
        <v>2580</v>
      </c>
    </row>
    <row r="315" spans="1:8" s="354" customFormat="1" ht="17.100000000000001" customHeight="1">
      <c r="A315" s="144">
        <v>4</v>
      </c>
      <c r="B315" s="284" t="s">
        <v>30</v>
      </c>
      <c r="C315" s="62">
        <v>3</v>
      </c>
      <c r="D315" s="285">
        <v>922.46699999999998</v>
      </c>
      <c r="E315" s="231">
        <v>173780.49</v>
      </c>
      <c r="F315" s="62">
        <v>130335367.5</v>
      </c>
      <c r="G315" s="232">
        <v>39106000</v>
      </c>
      <c r="H315" s="232">
        <v>80</v>
      </c>
    </row>
    <row r="316" spans="1:8" s="354" customFormat="1" ht="17.100000000000001" customHeight="1">
      <c r="A316" s="144">
        <v>5</v>
      </c>
      <c r="B316" s="284" t="s">
        <v>26</v>
      </c>
      <c r="C316" s="390">
        <v>1</v>
      </c>
      <c r="D316" s="285">
        <v>32.369999999999997</v>
      </c>
      <c r="E316" s="231">
        <v>0</v>
      </c>
      <c r="F316" s="62">
        <v>0</v>
      </c>
      <c r="G316" s="232">
        <v>111000</v>
      </c>
      <c r="H316" s="232">
        <v>10</v>
      </c>
    </row>
    <row r="317" spans="1:8" s="354" customFormat="1" ht="17.100000000000001" customHeight="1">
      <c r="A317" s="144">
        <v>6</v>
      </c>
      <c r="B317" s="62" t="s">
        <v>417</v>
      </c>
      <c r="C317" s="62">
        <v>3</v>
      </c>
      <c r="D317" s="285">
        <v>14.7544</v>
      </c>
      <c r="E317" s="231">
        <v>0</v>
      </c>
      <c r="F317" s="62">
        <v>0</v>
      </c>
      <c r="G317" s="232">
        <v>0</v>
      </c>
      <c r="H317" s="232">
        <v>5</v>
      </c>
    </row>
    <row r="318" spans="1:8" s="354" customFormat="1" ht="17.100000000000001" customHeight="1">
      <c r="A318" s="144">
        <v>7</v>
      </c>
      <c r="B318" s="62" t="s">
        <v>383</v>
      </c>
      <c r="C318" s="62">
        <v>1</v>
      </c>
      <c r="D318" s="285">
        <v>4.5</v>
      </c>
      <c r="E318" s="231">
        <v>0</v>
      </c>
      <c r="F318" s="62">
        <v>0</v>
      </c>
      <c r="G318" s="232">
        <v>6300</v>
      </c>
      <c r="H318" s="232">
        <v>0</v>
      </c>
    </row>
    <row r="319" spans="1:8" s="354" customFormat="1" ht="17.100000000000001" customHeight="1">
      <c r="A319" s="144">
        <v>8</v>
      </c>
      <c r="B319" s="62" t="s">
        <v>62</v>
      </c>
      <c r="C319" s="62">
        <v>39</v>
      </c>
      <c r="D319" s="285">
        <v>41</v>
      </c>
      <c r="E319" s="231">
        <v>370189.12800000003</v>
      </c>
      <c r="F319" s="62">
        <v>48124586.899999999</v>
      </c>
      <c r="G319" s="232">
        <v>7160600</v>
      </c>
      <c r="H319" s="232">
        <v>140</v>
      </c>
    </row>
    <row r="320" spans="1:8" s="354" customFormat="1" ht="17.100000000000001" customHeight="1">
      <c r="A320" s="144">
        <v>9</v>
      </c>
      <c r="B320" s="62" t="s">
        <v>440</v>
      </c>
      <c r="C320" s="390">
        <v>2</v>
      </c>
      <c r="D320" s="285">
        <v>9</v>
      </c>
      <c r="E320" s="390">
        <v>0</v>
      </c>
      <c r="F320" s="62">
        <v>0</v>
      </c>
      <c r="G320" s="232">
        <v>64000</v>
      </c>
      <c r="H320" s="232">
        <v>0</v>
      </c>
    </row>
    <row r="321" spans="1:8" s="354" customFormat="1" ht="17.100000000000001" customHeight="1">
      <c r="A321" s="144">
        <v>10</v>
      </c>
      <c r="B321" s="62" t="s">
        <v>58</v>
      </c>
      <c r="C321" s="62">
        <v>2</v>
      </c>
      <c r="D321" s="285">
        <v>72</v>
      </c>
      <c r="E321" s="231">
        <v>90213</v>
      </c>
      <c r="F321" s="62">
        <v>13531950</v>
      </c>
      <c r="G321" s="232">
        <v>2022000</v>
      </c>
      <c r="H321" s="232">
        <v>60</v>
      </c>
    </row>
    <row r="322" spans="1:8" s="354" customFormat="1" ht="17.100000000000001" customHeight="1">
      <c r="A322" s="144">
        <v>11</v>
      </c>
      <c r="B322" s="62" t="s">
        <v>53</v>
      </c>
      <c r="C322" s="62">
        <v>0</v>
      </c>
      <c r="D322" s="285">
        <v>0</v>
      </c>
      <c r="E322" s="231">
        <v>0</v>
      </c>
      <c r="F322" s="62">
        <v>0</v>
      </c>
      <c r="G322" s="232">
        <v>571000</v>
      </c>
      <c r="H322" s="232">
        <v>50</v>
      </c>
    </row>
    <row r="323" spans="1:8" s="354" customFormat="1" ht="17.100000000000001" customHeight="1">
      <c r="A323" s="144">
        <v>12</v>
      </c>
      <c r="B323" s="62" t="s">
        <v>384</v>
      </c>
      <c r="C323" s="62">
        <v>0</v>
      </c>
      <c r="D323" s="285">
        <v>0</v>
      </c>
      <c r="E323" s="231">
        <v>930000</v>
      </c>
      <c r="F323" s="144">
        <v>37200000</v>
      </c>
      <c r="G323" s="232">
        <v>6190600</v>
      </c>
      <c r="H323" s="232">
        <v>0</v>
      </c>
    </row>
    <row r="324" spans="1:8" s="354" customFormat="1" ht="17.100000000000001" customHeight="1">
      <c r="A324" s="144">
        <v>13</v>
      </c>
      <c r="B324" s="62" t="s">
        <v>186</v>
      </c>
      <c r="C324" s="62">
        <v>0</v>
      </c>
      <c r="D324" s="285">
        <v>0</v>
      </c>
      <c r="E324" s="231">
        <v>85000</v>
      </c>
      <c r="F324" s="172">
        <v>8500000</v>
      </c>
      <c r="G324" s="232">
        <v>12381300</v>
      </c>
      <c r="H324" s="232">
        <v>0</v>
      </c>
    </row>
    <row r="325" spans="1:8" s="354" customFormat="1" ht="17.100000000000001" customHeight="1">
      <c r="A325" s="407"/>
      <c r="B325" s="62" t="s">
        <v>74</v>
      </c>
      <c r="C325" s="62"/>
      <c r="D325" s="285"/>
      <c r="E325" s="231"/>
      <c r="F325" s="62"/>
      <c r="G325" s="232">
        <v>38515900</v>
      </c>
      <c r="H325" s="232"/>
    </row>
    <row r="326" spans="1:8" s="354" customFormat="1" ht="17.100000000000001" customHeight="1">
      <c r="A326" s="407"/>
      <c r="B326" s="62" t="s">
        <v>48</v>
      </c>
      <c r="C326" s="62"/>
      <c r="D326" s="285"/>
      <c r="E326" s="231"/>
      <c r="F326" s="62"/>
      <c r="G326" s="232">
        <v>24833506</v>
      </c>
      <c r="H326" s="232"/>
    </row>
    <row r="327" spans="1:8" s="354" customFormat="1" ht="17.100000000000001" customHeight="1">
      <c r="A327" s="905" t="s">
        <v>49</v>
      </c>
      <c r="B327" s="906"/>
      <c r="C327" s="387">
        <f>SUM(C312:C326)</f>
        <v>567</v>
      </c>
      <c r="D327" s="387">
        <f t="shared" ref="D327:H327" si="24">SUM(D312:D326)</f>
        <v>1968.3724</v>
      </c>
      <c r="E327" s="387">
        <f t="shared" si="24"/>
        <v>2105075.9780000001</v>
      </c>
      <c r="F327" s="387">
        <f t="shared" si="24"/>
        <v>1072291831.4</v>
      </c>
      <c r="G327" s="653">
        <f t="shared" si="24"/>
        <v>251856206</v>
      </c>
      <c r="H327" s="387">
        <f t="shared" si="24"/>
        <v>3945</v>
      </c>
    </row>
    <row r="328" spans="1:8" s="354" customFormat="1" ht="17.100000000000001" customHeight="1">
      <c r="A328" s="382"/>
      <c r="B328" s="383"/>
      <c r="C328" s="383"/>
      <c r="D328" s="384"/>
      <c r="E328" s="384"/>
      <c r="F328" s="385"/>
      <c r="G328" s="394"/>
      <c r="H328" s="386"/>
    </row>
    <row r="329" spans="1:8" s="354" customFormat="1" ht="17.100000000000001" customHeight="1">
      <c r="A329" s="911" t="s">
        <v>86</v>
      </c>
      <c r="B329" s="911"/>
      <c r="C329" s="911"/>
      <c r="D329" s="911"/>
      <c r="E329" s="911"/>
      <c r="F329" s="911"/>
      <c r="G329" s="911"/>
      <c r="H329" s="911"/>
    </row>
    <row r="330" spans="1:8" s="354" customFormat="1" ht="17.100000000000001" customHeight="1">
      <c r="A330" s="907" t="s">
        <v>181</v>
      </c>
      <c r="B330" s="907" t="s">
        <v>3</v>
      </c>
      <c r="C330" s="907" t="s">
        <v>4</v>
      </c>
      <c r="D330" s="356" t="s">
        <v>5</v>
      </c>
      <c r="E330" s="357" t="s">
        <v>6</v>
      </c>
      <c r="F330" s="358" t="s">
        <v>7</v>
      </c>
      <c r="G330" s="358" t="s">
        <v>8</v>
      </c>
      <c r="H330" s="357" t="s">
        <v>9</v>
      </c>
    </row>
    <row r="331" spans="1:8" s="354" customFormat="1" ht="17.100000000000001" customHeight="1">
      <c r="A331" s="908"/>
      <c r="B331" s="908"/>
      <c r="C331" s="908"/>
      <c r="D331" s="315" t="s">
        <v>376</v>
      </c>
      <c r="E331" s="359" t="s">
        <v>78</v>
      </c>
      <c r="F331" s="360" t="s">
        <v>79</v>
      </c>
      <c r="G331" s="360" t="s">
        <v>79</v>
      </c>
      <c r="H331" s="316" t="s">
        <v>12</v>
      </c>
    </row>
    <row r="332" spans="1:8" s="354" customFormat="1" ht="17.100000000000001" customHeight="1">
      <c r="A332" s="144">
        <v>1</v>
      </c>
      <c r="B332" s="62" t="s">
        <v>62</v>
      </c>
      <c r="C332" s="62">
        <v>757</v>
      </c>
      <c r="D332" s="62">
        <v>760.56</v>
      </c>
      <c r="E332" s="231">
        <v>14750000</v>
      </c>
      <c r="F332" s="365">
        <v>1475000000</v>
      </c>
      <c r="G332" s="232">
        <v>458527000</v>
      </c>
      <c r="H332" s="232">
        <v>9400</v>
      </c>
    </row>
    <row r="333" spans="1:8" s="354" customFormat="1" ht="17.100000000000001" customHeight="1">
      <c r="A333" s="144">
        <v>2</v>
      </c>
      <c r="B333" s="62" t="s">
        <v>61</v>
      </c>
      <c r="C333" s="62">
        <v>20</v>
      </c>
      <c r="D333" s="317">
        <v>38.315199999999997</v>
      </c>
      <c r="E333" s="231">
        <v>160730</v>
      </c>
      <c r="F333" s="62">
        <v>121276000</v>
      </c>
      <c r="G333" s="232">
        <v>61279000</v>
      </c>
      <c r="H333" s="232">
        <v>540</v>
      </c>
    </row>
    <row r="334" spans="1:8" s="354" customFormat="1" ht="17.100000000000001" customHeight="1">
      <c r="A334" s="144">
        <v>3</v>
      </c>
      <c r="B334" s="62" t="s">
        <v>59</v>
      </c>
      <c r="C334" s="62">
        <v>5</v>
      </c>
      <c r="D334" s="317">
        <v>13.3123</v>
      </c>
      <c r="E334" s="231">
        <v>9750</v>
      </c>
      <c r="F334" s="62">
        <v>2925000</v>
      </c>
      <c r="G334" s="232">
        <v>1362000</v>
      </c>
      <c r="H334" s="232">
        <v>10</v>
      </c>
    </row>
    <row r="335" spans="1:8" s="354" customFormat="1" ht="17.100000000000001" customHeight="1">
      <c r="A335" s="144">
        <v>4</v>
      </c>
      <c r="B335" s="62" t="s">
        <v>57</v>
      </c>
      <c r="C335" s="62">
        <v>5</v>
      </c>
      <c r="D335" s="317">
        <v>10.612</v>
      </c>
      <c r="E335" s="231">
        <v>0</v>
      </c>
      <c r="F335" s="62">
        <v>0</v>
      </c>
      <c r="G335" s="232">
        <v>1324000</v>
      </c>
      <c r="H335" s="232">
        <v>20</v>
      </c>
    </row>
    <row r="336" spans="1:8" s="354" customFormat="1" ht="17.100000000000001" customHeight="1">
      <c r="A336" s="144">
        <v>5</v>
      </c>
      <c r="B336" s="62" t="s">
        <v>53</v>
      </c>
      <c r="C336" s="62">
        <v>0</v>
      </c>
      <c r="D336" s="62">
        <v>0</v>
      </c>
      <c r="E336" s="231">
        <v>1672650</v>
      </c>
      <c r="F336" s="136">
        <v>66906000</v>
      </c>
      <c r="G336" s="232">
        <v>62373000</v>
      </c>
      <c r="H336" s="232">
        <v>3200</v>
      </c>
    </row>
    <row r="337" spans="1:8" s="354" customFormat="1" ht="17.100000000000001" customHeight="1">
      <c r="A337" s="144">
        <v>6</v>
      </c>
      <c r="B337" s="217" t="s">
        <v>58</v>
      </c>
      <c r="C337" s="217">
        <v>0</v>
      </c>
      <c r="D337" s="217">
        <v>0</v>
      </c>
      <c r="E337" s="660">
        <v>188995</v>
      </c>
      <c r="F337" s="368">
        <v>22679400</v>
      </c>
      <c r="G337" s="320">
        <v>26066000</v>
      </c>
      <c r="H337" s="320">
        <v>700</v>
      </c>
    </row>
    <row r="338" spans="1:8" s="354" customFormat="1" ht="17.100000000000001" customHeight="1">
      <c r="A338" s="144">
        <v>7</v>
      </c>
      <c r="B338" s="284" t="s">
        <v>43</v>
      </c>
      <c r="C338" s="172">
        <v>4</v>
      </c>
      <c r="D338" s="324">
        <v>169.70679999999999</v>
      </c>
      <c r="E338" s="235">
        <v>1400</v>
      </c>
      <c r="F338" s="136">
        <v>308000</v>
      </c>
      <c r="G338" s="241">
        <v>1431000</v>
      </c>
      <c r="H338" s="241">
        <v>60</v>
      </c>
    </row>
    <row r="339" spans="1:8" s="354" customFormat="1" ht="17.100000000000001" customHeight="1">
      <c r="A339" s="144">
        <v>8</v>
      </c>
      <c r="B339" s="350" t="s">
        <v>25</v>
      </c>
      <c r="C339" s="172">
        <v>1</v>
      </c>
      <c r="D339" s="324">
        <v>5</v>
      </c>
      <c r="E339" s="235">
        <v>0</v>
      </c>
      <c r="F339" s="136">
        <v>0</v>
      </c>
      <c r="G339" s="241">
        <v>0</v>
      </c>
      <c r="H339" s="241">
        <v>1</v>
      </c>
    </row>
    <row r="340" spans="1:8" s="354" customFormat="1" ht="17.100000000000001" customHeight="1">
      <c r="A340" s="144">
        <v>9</v>
      </c>
      <c r="B340" s="280" t="s">
        <v>40</v>
      </c>
      <c r="C340" s="172">
        <v>0</v>
      </c>
      <c r="D340" s="324">
        <v>0</v>
      </c>
      <c r="E340" s="235">
        <v>3340</v>
      </c>
      <c r="F340" s="136">
        <v>601200</v>
      </c>
      <c r="G340" s="241">
        <v>0</v>
      </c>
      <c r="H340" s="241">
        <v>0</v>
      </c>
    </row>
    <row r="341" spans="1:8" s="354" customFormat="1" ht="17.100000000000001" customHeight="1">
      <c r="A341" s="144">
        <v>10</v>
      </c>
      <c r="B341" s="284" t="s">
        <v>39</v>
      </c>
      <c r="C341" s="172">
        <v>32</v>
      </c>
      <c r="D341" s="324">
        <v>155.24369999999999</v>
      </c>
      <c r="E341" s="235">
        <v>32260</v>
      </c>
      <c r="F341" s="136">
        <v>6452000</v>
      </c>
      <c r="G341" s="241">
        <v>4568000</v>
      </c>
      <c r="H341" s="241">
        <v>180</v>
      </c>
    </row>
    <row r="342" spans="1:8" s="354" customFormat="1" ht="17.100000000000001" customHeight="1">
      <c r="A342" s="144">
        <v>11</v>
      </c>
      <c r="B342" s="350" t="s">
        <v>45</v>
      </c>
      <c r="C342" s="172">
        <v>5</v>
      </c>
      <c r="D342" s="324">
        <v>510.18729999999999</v>
      </c>
      <c r="E342" s="235">
        <v>0</v>
      </c>
      <c r="F342" s="354">
        <v>0</v>
      </c>
      <c r="G342" s="136">
        <v>2735000</v>
      </c>
      <c r="H342" s="241">
        <v>15</v>
      </c>
    </row>
    <row r="343" spans="1:8" s="354" customFormat="1" ht="17.100000000000001" customHeight="1">
      <c r="A343" s="144">
        <v>12</v>
      </c>
      <c r="B343" s="350" t="s">
        <v>26</v>
      </c>
      <c r="C343" s="172">
        <v>1</v>
      </c>
      <c r="D343" s="324">
        <v>55.806399999999996</v>
      </c>
      <c r="E343" s="235">
        <v>0</v>
      </c>
      <c r="F343" s="136">
        <v>0</v>
      </c>
      <c r="G343" s="241">
        <v>0</v>
      </c>
      <c r="H343" s="241">
        <v>70</v>
      </c>
    </row>
    <row r="344" spans="1:8" s="354" customFormat="1" ht="17.100000000000001" customHeight="1">
      <c r="A344" s="144">
        <v>13</v>
      </c>
      <c r="B344" s="208" t="s">
        <v>251</v>
      </c>
      <c r="C344" s="172">
        <v>5</v>
      </c>
      <c r="D344" s="172">
        <v>53.13</v>
      </c>
      <c r="E344" s="235">
        <v>0</v>
      </c>
      <c r="F344" s="136">
        <v>0</v>
      </c>
      <c r="G344" s="241">
        <v>10000</v>
      </c>
      <c r="H344" s="241">
        <v>0</v>
      </c>
    </row>
    <row r="345" spans="1:8" s="354" customFormat="1" ht="17.100000000000001" customHeight="1">
      <c r="A345" s="220"/>
      <c r="B345" s="249" t="s">
        <v>74</v>
      </c>
      <c r="C345" s="249"/>
      <c r="D345" s="249"/>
      <c r="E345" s="668"/>
      <c r="F345" s="249"/>
      <c r="G345" s="323">
        <v>69074000</v>
      </c>
      <c r="H345" s="323"/>
    </row>
    <row r="346" spans="1:8" s="354" customFormat="1" ht="17.100000000000001" customHeight="1">
      <c r="A346" s="144"/>
      <c r="B346" s="62" t="s">
        <v>48</v>
      </c>
      <c r="C346" s="62"/>
      <c r="D346" s="62"/>
      <c r="E346" s="231"/>
      <c r="F346" s="62"/>
      <c r="G346" s="232">
        <v>18412000</v>
      </c>
      <c r="H346" s="232"/>
    </row>
    <row r="347" spans="1:8" s="354" customFormat="1" ht="17.100000000000001" customHeight="1">
      <c r="A347" s="905" t="s">
        <v>49</v>
      </c>
      <c r="B347" s="906"/>
      <c r="C347" s="396">
        <f>SUM(C332:C346)</f>
        <v>835</v>
      </c>
      <c r="D347" s="396">
        <f t="shared" ref="D347:H347" si="25">SUM(D332:D346)</f>
        <v>1771.8737000000001</v>
      </c>
      <c r="E347" s="396">
        <f t="shared" si="25"/>
        <v>16819125</v>
      </c>
      <c r="F347" s="396">
        <f t="shared" si="25"/>
        <v>1696147600</v>
      </c>
      <c r="G347" s="396">
        <f t="shared" si="25"/>
        <v>707161000</v>
      </c>
      <c r="H347" s="396">
        <f t="shared" si="25"/>
        <v>14196</v>
      </c>
    </row>
    <row r="348" spans="1:8" s="354" customFormat="1" ht="17.100000000000001" customHeight="1">
      <c r="A348" s="382"/>
      <c r="B348" s="383"/>
      <c r="C348" s="383"/>
      <c r="D348" s="384"/>
      <c r="E348" s="384"/>
      <c r="F348" s="385"/>
      <c r="G348" s="385"/>
      <c r="H348" s="408"/>
    </row>
    <row r="349" spans="1:8" s="354" customFormat="1" ht="17.100000000000001" customHeight="1">
      <c r="A349" s="911" t="s">
        <v>96</v>
      </c>
      <c r="B349" s="911"/>
      <c r="C349" s="911"/>
      <c r="D349" s="911"/>
      <c r="E349" s="911"/>
      <c r="F349" s="911"/>
      <c r="G349" s="911"/>
      <c r="H349" s="911"/>
    </row>
    <row r="350" spans="1:8" s="354" customFormat="1" ht="17.100000000000001" customHeight="1">
      <c r="A350" s="907" t="s">
        <v>181</v>
      </c>
      <c r="B350" s="907" t="s">
        <v>3</v>
      </c>
      <c r="C350" s="907" t="s">
        <v>4</v>
      </c>
      <c r="D350" s="356" t="s">
        <v>5</v>
      </c>
      <c r="E350" s="357" t="s">
        <v>6</v>
      </c>
      <c r="F350" s="358" t="s">
        <v>7</v>
      </c>
      <c r="G350" s="358" t="s">
        <v>8</v>
      </c>
      <c r="H350" s="357" t="s">
        <v>9</v>
      </c>
    </row>
    <row r="351" spans="1:8" s="354" customFormat="1" ht="17.100000000000001" customHeight="1">
      <c r="A351" s="908"/>
      <c r="B351" s="908"/>
      <c r="C351" s="908"/>
      <c r="D351" s="315" t="s">
        <v>376</v>
      </c>
      <c r="E351" s="359" t="s">
        <v>78</v>
      </c>
      <c r="F351" s="360" t="s">
        <v>79</v>
      </c>
      <c r="G351" s="360" t="s">
        <v>79</v>
      </c>
      <c r="H351" s="316" t="s">
        <v>12</v>
      </c>
    </row>
    <row r="352" spans="1:8" s="354" customFormat="1" ht="17.100000000000001" customHeight="1">
      <c r="A352" s="144">
        <v>1</v>
      </c>
      <c r="B352" s="62" t="s">
        <v>57</v>
      </c>
      <c r="C352" s="62">
        <v>335</v>
      </c>
      <c r="D352" s="314">
        <v>711.60699999999997</v>
      </c>
      <c r="E352" s="327">
        <v>1069025</v>
      </c>
      <c r="F352" s="395">
        <v>6414150000</v>
      </c>
      <c r="G352" s="395">
        <v>267198100</v>
      </c>
      <c r="H352" s="232">
        <v>2810</v>
      </c>
    </row>
    <row r="353" spans="1:8" s="354" customFormat="1" ht="17.100000000000001" customHeight="1">
      <c r="A353" s="144">
        <v>2</v>
      </c>
      <c r="B353" s="62" t="s">
        <v>58</v>
      </c>
      <c r="C353" s="62">
        <v>7</v>
      </c>
      <c r="D353" s="314">
        <v>42637.97</v>
      </c>
      <c r="E353" s="327">
        <v>6118933</v>
      </c>
      <c r="F353" s="365">
        <v>1529733250</v>
      </c>
      <c r="G353" s="395">
        <v>105105055</v>
      </c>
      <c r="H353" s="232">
        <v>600</v>
      </c>
    </row>
    <row r="354" spans="1:8" s="354" customFormat="1" ht="17.100000000000001" customHeight="1">
      <c r="A354" s="144">
        <v>3</v>
      </c>
      <c r="B354" s="62" t="s">
        <v>62</v>
      </c>
      <c r="C354" s="62">
        <v>244</v>
      </c>
      <c r="D354" s="314">
        <v>248.5</v>
      </c>
      <c r="E354" s="327">
        <v>2491717</v>
      </c>
      <c r="F354" s="365">
        <v>448509060</v>
      </c>
      <c r="G354" s="395">
        <v>46488330</v>
      </c>
      <c r="H354" s="232">
        <v>1795</v>
      </c>
    </row>
    <row r="355" spans="1:8" s="354" customFormat="1" ht="17.100000000000001" customHeight="1">
      <c r="A355" s="144">
        <v>4</v>
      </c>
      <c r="B355" s="284" t="s">
        <v>30</v>
      </c>
      <c r="C355" s="62">
        <v>1</v>
      </c>
      <c r="D355" s="314">
        <v>178.5</v>
      </c>
      <c r="E355" s="327">
        <v>0</v>
      </c>
      <c r="F355" s="365">
        <v>0</v>
      </c>
      <c r="G355" s="395">
        <v>0</v>
      </c>
      <c r="H355" s="232">
        <v>0</v>
      </c>
    </row>
    <row r="356" spans="1:8" s="354" customFormat="1" ht="17.100000000000001" customHeight="1">
      <c r="A356" s="144">
        <v>5</v>
      </c>
      <c r="B356" s="284" t="s">
        <v>31</v>
      </c>
      <c r="C356" s="62">
        <v>1</v>
      </c>
      <c r="D356" s="314">
        <v>24.5</v>
      </c>
      <c r="E356" s="327">
        <v>350</v>
      </c>
      <c r="F356" s="365">
        <v>35000</v>
      </c>
      <c r="G356" s="395">
        <v>24500</v>
      </c>
      <c r="H356" s="232">
        <v>5</v>
      </c>
    </row>
    <row r="357" spans="1:8" s="354" customFormat="1" ht="17.100000000000001" customHeight="1">
      <c r="A357" s="144">
        <v>6</v>
      </c>
      <c r="B357" s="284" t="s">
        <v>68</v>
      </c>
      <c r="C357" s="62">
        <v>5</v>
      </c>
      <c r="D357" s="314">
        <v>7.5</v>
      </c>
      <c r="E357" s="327">
        <v>55725</v>
      </c>
      <c r="F357" s="365">
        <v>11702250</v>
      </c>
      <c r="G357" s="395">
        <v>105000</v>
      </c>
      <c r="H357" s="232">
        <v>72</v>
      </c>
    </row>
    <row r="358" spans="1:8" s="354" customFormat="1" ht="17.100000000000001" customHeight="1">
      <c r="A358" s="144"/>
      <c r="B358" s="62" t="s">
        <v>74</v>
      </c>
      <c r="C358" s="62"/>
      <c r="D358" s="314"/>
      <c r="E358" s="242"/>
      <c r="F358" s="361"/>
      <c r="G358" s="409">
        <v>27603990</v>
      </c>
      <c r="H358" s="232"/>
    </row>
    <row r="359" spans="1:8" s="354" customFormat="1" ht="17.100000000000001" customHeight="1">
      <c r="A359" s="144"/>
      <c r="B359" s="62" t="s">
        <v>48</v>
      </c>
      <c r="C359" s="62"/>
      <c r="D359" s="314"/>
      <c r="E359" s="242"/>
      <c r="F359" s="361"/>
      <c r="G359" s="409">
        <v>43751025</v>
      </c>
      <c r="H359" s="232"/>
    </row>
    <row r="360" spans="1:8" s="354" customFormat="1" ht="17.100000000000001" customHeight="1">
      <c r="A360" s="905" t="s">
        <v>49</v>
      </c>
      <c r="B360" s="906"/>
      <c r="C360" s="410">
        <f>SUM(C352:C359)</f>
        <v>593</v>
      </c>
      <c r="D360" s="410">
        <f t="shared" ref="D360:H360" si="26">SUM(D352:D359)</f>
        <v>43808.577000000005</v>
      </c>
      <c r="E360" s="410">
        <f t="shared" si="26"/>
        <v>9735750</v>
      </c>
      <c r="F360" s="410">
        <f t="shared" si="26"/>
        <v>8404129560</v>
      </c>
      <c r="G360" s="410">
        <f t="shared" si="26"/>
        <v>490276000</v>
      </c>
      <c r="H360" s="410">
        <f t="shared" si="26"/>
        <v>5282</v>
      </c>
    </row>
    <row r="361" spans="1:8" s="354" customFormat="1" ht="17.100000000000001" customHeight="1">
      <c r="A361" s="411"/>
      <c r="B361" s="405"/>
      <c r="C361" s="405"/>
      <c r="D361" s="412"/>
      <c r="E361" s="405"/>
      <c r="F361" s="413"/>
      <c r="G361" s="413"/>
      <c r="H361" s="414"/>
    </row>
    <row r="362" spans="1:8" s="354" customFormat="1" ht="17.100000000000001" customHeight="1">
      <c r="A362" s="911" t="s">
        <v>127</v>
      </c>
      <c r="B362" s="911"/>
      <c r="C362" s="911"/>
      <c r="D362" s="911"/>
      <c r="E362" s="911"/>
      <c r="F362" s="911"/>
      <c r="G362" s="911"/>
      <c r="H362" s="911"/>
    </row>
    <row r="363" spans="1:8" s="354" customFormat="1" ht="17.100000000000001" customHeight="1">
      <c r="A363" s="907" t="s">
        <v>181</v>
      </c>
      <c r="B363" s="907" t="s">
        <v>3</v>
      </c>
      <c r="C363" s="907" t="s">
        <v>4</v>
      </c>
      <c r="D363" s="356" t="s">
        <v>5</v>
      </c>
      <c r="E363" s="357" t="s">
        <v>6</v>
      </c>
      <c r="F363" s="358" t="s">
        <v>7</v>
      </c>
      <c r="G363" s="358" t="s">
        <v>8</v>
      </c>
      <c r="H363" s="357" t="s">
        <v>9</v>
      </c>
    </row>
    <row r="364" spans="1:8" s="354" customFormat="1" ht="17.100000000000001" customHeight="1">
      <c r="A364" s="908"/>
      <c r="B364" s="908"/>
      <c r="C364" s="908"/>
      <c r="D364" s="315" t="s">
        <v>376</v>
      </c>
      <c r="E364" s="359" t="s">
        <v>78</v>
      </c>
      <c r="F364" s="360" t="s">
        <v>79</v>
      </c>
      <c r="G364" s="360" t="s">
        <v>79</v>
      </c>
      <c r="H364" s="316" t="s">
        <v>12</v>
      </c>
    </row>
    <row r="365" spans="1:8" s="354" customFormat="1" ht="17.100000000000001" customHeight="1">
      <c r="A365" s="220">
        <v>1</v>
      </c>
      <c r="B365" s="62" t="s">
        <v>70</v>
      </c>
      <c r="C365" s="262">
        <v>40</v>
      </c>
      <c r="D365" s="261">
        <v>79.087000000000003</v>
      </c>
      <c r="E365" s="236">
        <v>24160</v>
      </c>
      <c r="F365" s="262">
        <v>19569600</v>
      </c>
      <c r="G365" s="262">
        <v>5068000</v>
      </c>
      <c r="H365" s="292">
        <v>188</v>
      </c>
    </row>
    <row r="366" spans="1:8" s="354" customFormat="1" ht="17.100000000000001" customHeight="1">
      <c r="A366" s="220">
        <v>2</v>
      </c>
      <c r="B366" s="62" t="s">
        <v>62</v>
      </c>
      <c r="C366" s="262">
        <v>19</v>
      </c>
      <c r="D366" s="261">
        <v>19.43</v>
      </c>
      <c r="E366" s="236">
        <v>1561013</v>
      </c>
      <c r="F366" s="262">
        <v>437083640</v>
      </c>
      <c r="G366" s="262">
        <v>16228000</v>
      </c>
      <c r="H366" s="292">
        <v>1627</v>
      </c>
    </row>
    <row r="367" spans="1:8" s="354" customFormat="1" ht="17.100000000000001" customHeight="1">
      <c r="A367" s="220">
        <v>3</v>
      </c>
      <c r="B367" s="62" t="s">
        <v>197</v>
      </c>
      <c r="C367" s="262">
        <v>6</v>
      </c>
      <c r="D367" s="261">
        <v>6</v>
      </c>
      <c r="E367" s="236">
        <v>4061</v>
      </c>
      <c r="F367" s="262">
        <v>3248800</v>
      </c>
      <c r="G367" s="262">
        <v>1878000</v>
      </c>
      <c r="H367" s="293">
        <v>12</v>
      </c>
    </row>
    <row r="368" spans="1:8" s="354" customFormat="1" ht="17.100000000000001" customHeight="1">
      <c r="A368" s="220">
        <v>4</v>
      </c>
      <c r="B368" s="62" t="s">
        <v>60</v>
      </c>
      <c r="C368" s="262">
        <v>46</v>
      </c>
      <c r="D368" s="261">
        <v>192.94</v>
      </c>
      <c r="E368" s="236">
        <v>1481280</v>
      </c>
      <c r="F368" s="262">
        <v>1333152000</v>
      </c>
      <c r="G368" s="262">
        <v>12865000</v>
      </c>
      <c r="H368" s="293">
        <v>1905</v>
      </c>
    </row>
    <row r="369" spans="1:8" s="354" customFormat="1" ht="17.100000000000001" customHeight="1">
      <c r="A369" s="220">
        <v>5</v>
      </c>
      <c r="B369" s="62" t="s">
        <v>59</v>
      </c>
      <c r="C369" s="262">
        <v>1</v>
      </c>
      <c r="D369" s="261">
        <v>1</v>
      </c>
      <c r="E369" s="236">
        <v>0</v>
      </c>
      <c r="F369" s="262">
        <v>0</v>
      </c>
      <c r="G369" s="262">
        <v>48000</v>
      </c>
      <c r="H369" s="293">
        <v>0</v>
      </c>
    </row>
    <row r="370" spans="1:8" s="354" customFormat="1" ht="17.100000000000001" customHeight="1">
      <c r="A370" s="220">
        <v>6</v>
      </c>
      <c r="B370" s="62" t="s">
        <v>58</v>
      </c>
      <c r="C370" s="262">
        <v>2</v>
      </c>
      <c r="D370" s="262">
        <v>2874.9</v>
      </c>
      <c r="E370" s="236">
        <v>690369</v>
      </c>
      <c r="F370" s="262">
        <v>172592250</v>
      </c>
      <c r="G370" s="262">
        <v>20116000</v>
      </c>
      <c r="H370" s="292">
        <v>504</v>
      </c>
    </row>
    <row r="371" spans="1:8" s="354" customFormat="1" ht="17.100000000000001" customHeight="1">
      <c r="A371" s="220">
        <v>7</v>
      </c>
      <c r="B371" s="62" t="s">
        <v>193</v>
      </c>
      <c r="C371" s="262">
        <v>0</v>
      </c>
      <c r="D371" s="262">
        <v>0</v>
      </c>
      <c r="E371" s="243">
        <v>125081</v>
      </c>
      <c r="F371" s="262">
        <v>12508100</v>
      </c>
      <c r="G371" s="262">
        <v>8212000</v>
      </c>
      <c r="H371" s="292">
        <v>125</v>
      </c>
    </row>
    <row r="372" spans="1:8" s="354" customFormat="1" ht="17.100000000000001" customHeight="1">
      <c r="A372" s="220">
        <v>8</v>
      </c>
      <c r="B372" s="62" t="s">
        <v>198</v>
      </c>
      <c r="C372" s="262">
        <v>0</v>
      </c>
      <c r="D372" s="262">
        <v>0</v>
      </c>
      <c r="E372" s="415">
        <v>1387766</v>
      </c>
      <c r="F372" s="262">
        <v>34694150</v>
      </c>
      <c r="G372" s="262">
        <v>24675000</v>
      </c>
      <c r="H372" s="292">
        <v>350</v>
      </c>
    </row>
    <row r="373" spans="1:8" s="354" customFormat="1" ht="17.100000000000001" customHeight="1">
      <c r="A373" s="220"/>
      <c r="B373" s="62" t="s">
        <v>74</v>
      </c>
      <c r="C373" s="416"/>
      <c r="D373" s="417"/>
      <c r="E373" s="236"/>
      <c r="F373" s="297"/>
      <c r="G373" s="695">
        <v>49278000</v>
      </c>
      <c r="H373" s="697"/>
    </row>
    <row r="374" spans="1:8" s="354" customFormat="1" ht="17.100000000000001" customHeight="1">
      <c r="A374" s="220"/>
      <c r="B374" s="62" t="s">
        <v>48</v>
      </c>
      <c r="C374" s="297"/>
      <c r="D374" s="334"/>
      <c r="E374" s="236"/>
      <c r="F374" s="297"/>
      <c r="G374" s="695">
        <v>7182000</v>
      </c>
      <c r="H374" s="697"/>
    </row>
    <row r="375" spans="1:8" s="354" customFormat="1" ht="17.100000000000001" customHeight="1">
      <c r="A375" s="905" t="s">
        <v>49</v>
      </c>
      <c r="B375" s="906"/>
      <c r="C375" s="410">
        <f>SUM(C365:C374)</f>
        <v>114</v>
      </c>
      <c r="D375" s="410">
        <f t="shared" ref="D375:H375" si="27">SUM(D365:D374)</f>
        <v>3173.357</v>
      </c>
      <c r="E375" s="410">
        <f t="shared" si="27"/>
        <v>5273730</v>
      </c>
      <c r="F375" s="410">
        <f t="shared" si="27"/>
        <v>2012848540</v>
      </c>
      <c r="G375" s="410">
        <f t="shared" si="27"/>
        <v>145550000</v>
      </c>
      <c r="H375" s="696">
        <f t="shared" si="27"/>
        <v>4711</v>
      </c>
    </row>
    <row r="376" spans="1:8" s="354" customFormat="1" ht="17.100000000000001" customHeight="1">
      <c r="A376" s="368"/>
      <c r="B376" s="374"/>
      <c r="C376" s="374"/>
      <c r="D376" s="375"/>
      <c r="E376" s="375"/>
      <c r="F376" s="376"/>
      <c r="G376" s="376"/>
      <c r="H376" s="372"/>
    </row>
    <row r="377" spans="1:8" s="354" customFormat="1" ht="17.100000000000001" customHeight="1">
      <c r="A377" s="911" t="s">
        <v>83</v>
      </c>
      <c r="B377" s="911"/>
      <c r="C377" s="911"/>
      <c r="D377" s="911"/>
      <c r="E377" s="911"/>
      <c r="F377" s="911"/>
      <c r="G377" s="911"/>
      <c r="H377" s="911"/>
    </row>
    <row r="378" spans="1:8" s="354" customFormat="1" ht="17.100000000000001" customHeight="1">
      <c r="A378" s="907" t="s">
        <v>181</v>
      </c>
      <c r="B378" s="907" t="s">
        <v>3</v>
      </c>
      <c r="C378" s="907" t="s">
        <v>4</v>
      </c>
      <c r="D378" s="356" t="s">
        <v>5</v>
      </c>
      <c r="E378" s="357" t="s">
        <v>6</v>
      </c>
      <c r="F378" s="358" t="s">
        <v>7</v>
      </c>
      <c r="G378" s="358" t="s">
        <v>8</v>
      </c>
      <c r="H378" s="357" t="s">
        <v>9</v>
      </c>
    </row>
    <row r="379" spans="1:8" s="354" customFormat="1" ht="17.100000000000001" customHeight="1">
      <c r="A379" s="908"/>
      <c r="B379" s="908"/>
      <c r="C379" s="908"/>
      <c r="D379" s="315" t="s">
        <v>376</v>
      </c>
      <c r="E379" s="359" t="s">
        <v>78</v>
      </c>
      <c r="F379" s="360" t="s">
        <v>79</v>
      </c>
      <c r="G379" s="360" t="s">
        <v>79</v>
      </c>
      <c r="H379" s="316" t="s">
        <v>12</v>
      </c>
    </row>
    <row r="380" spans="1:8" s="354" customFormat="1" ht="17.100000000000001" customHeight="1">
      <c r="A380" s="220">
        <v>1</v>
      </c>
      <c r="B380" s="62" t="s">
        <v>59</v>
      </c>
      <c r="C380" s="144">
        <v>1</v>
      </c>
      <c r="D380" s="314">
        <v>4.83</v>
      </c>
      <c r="E380" s="231">
        <v>9920</v>
      </c>
      <c r="F380" s="231">
        <v>3472000</v>
      </c>
      <c r="G380" s="420">
        <v>1359000</v>
      </c>
      <c r="H380" s="235">
        <v>8</v>
      </c>
    </row>
    <row r="381" spans="1:8" s="354" customFormat="1" ht="17.100000000000001" customHeight="1">
      <c r="A381" s="220">
        <v>2</v>
      </c>
      <c r="B381" s="62" t="s">
        <v>61</v>
      </c>
      <c r="C381" s="144">
        <v>9</v>
      </c>
      <c r="D381" s="314">
        <v>21.481999999999999</v>
      </c>
      <c r="E381" s="231">
        <v>22367</v>
      </c>
      <c r="F381" s="231">
        <v>20130300</v>
      </c>
      <c r="G381" s="420">
        <v>2013000</v>
      </c>
      <c r="H381" s="235">
        <v>15</v>
      </c>
    </row>
    <row r="382" spans="1:8" s="354" customFormat="1" ht="17.100000000000001" customHeight="1">
      <c r="A382" s="220">
        <v>3</v>
      </c>
      <c r="B382" s="62" t="s">
        <v>57</v>
      </c>
      <c r="C382" s="144">
        <v>26</v>
      </c>
      <c r="D382" s="314">
        <v>100.483</v>
      </c>
      <c r="E382" s="231">
        <v>73434</v>
      </c>
      <c r="F382" s="231">
        <v>66090600</v>
      </c>
      <c r="G382" s="420">
        <v>6609000</v>
      </c>
      <c r="H382" s="235">
        <v>20</v>
      </c>
    </row>
    <row r="383" spans="1:8" s="354" customFormat="1" ht="17.100000000000001" customHeight="1">
      <c r="A383" s="220">
        <v>4</v>
      </c>
      <c r="B383" s="62" t="s">
        <v>67</v>
      </c>
      <c r="C383" s="144">
        <v>11</v>
      </c>
      <c r="D383" s="314">
        <v>14.914</v>
      </c>
      <c r="E383" s="231">
        <v>11100</v>
      </c>
      <c r="F383" s="231">
        <v>2775000</v>
      </c>
      <c r="G383" s="420">
        <v>666000</v>
      </c>
      <c r="H383" s="235">
        <v>5</v>
      </c>
    </row>
    <row r="384" spans="1:8" s="354" customFormat="1" ht="17.100000000000001" customHeight="1">
      <c r="A384" s="220">
        <v>5</v>
      </c>
      <c r="B384" s="62" t="s">
        <v>62</v>
      </c>
      <c r="C384" s="144">
        <v>395</v>
      </c>
      <c r="D384" s="314">
        <v>564.73950000000002</v>
      </c>
      <c r="E384" s="231">
        <v>8748967</v>
      </c>
      <c r="F384" s="231">
        <v>2187241750</v>
      </c>
      <c r="G384" s="420">
        <v>320438000</v>
      </c>
      <c r="H384" s="235">
        <v>2390</v>
      </c>
    </row>
    <row r="385" spans="1:8" s="354" customFormat="1" ht="17.100000000000001" customHeight="1">
      <c r="A385" s="220">
        <v>6</v>
      </c>
      <c r="B385" s="62" t="s">
        <v>58</v>
      </c>
      <c r="C385" s="144">
        <v>0</v>
      </c>
      <c r="D385" s="314">
        <v>0</v>
      </c>
      <c r="E385" s="235">
        <v>6979034</v>
      </c>
      <c r="F385" s="235">
        <v>837484080</v>
      </c>
      <c r="G385" s="420">
        <v>209371000</v>
      </c>
      <c r="H385" s="235">
        <v>1440</v>
      </c>
    </row>
    <row r="386" spans="1:8" s="354" customFormat="1" ht="17.100000000000001" customHeight="1">
      <c r="A386" s="220">
        <v>7</v>
      </c>
      <c r="B386" s="62" t="s">
        <v>53</v>
      </c>
      <c r="C386" s="144">
        <v>0</v>
      </c>
      <c r="D386" s="314">
        <v>0</v>
      </c>
      <c r="E386" s="231">
        <v>165880</v>
      </c>
      <c r="F386" s="231">
        <v>41470000</v>
      </c>
      <c r="G386" s="420">
        <v>4147000</v>
      </c>
      <c r="H386" s="235">
        <v>700</v>
      </c>
    </row>
    <row r="387" spans="1:8" s="354" customFormat="1" ht="17.100000000000001" customHeight="1">
      <c r="A387" s="220">
        <v>8</v>
      </c>
      <c r="B387" s="62" t="s">
        <v>199</v>
      </c>
      <c r="C387" s="144">
        <v>1</v>
      </c>
      <c r="D387" s="314">
        <v>1</v>
      </c>
      <c r="E387" s="231">
        <v>0</v>
      </c>
      <c r="F387" s="231">
        <v>0</v>
      </c>
      <c r="G387" s="421">
        <v>77000</v>
      </c>
      <c r="H387" s="738">
        <v>0</v>
      </c>
    </row>
    <row r="388" spans="1:8" s="354" customFormat="1" ht="17.100000000000001" customHeight="1">
      <c r="A388" s="220">
        <v>9</v>
      </c>
      <c r="B388" s="172" t="s">
        <v>24</v>
      </c>
      <c r="C388" s="144">
        <v>4</v>
      </c>
      <c r="D388" s="314">
        <v>19.887499999999999</v>
      </c>
      <c r="E388" s="231">
        <v>0</v>
      </c>
      <c r="F388" s="325">
        <v>0</v>
      </c>
      <c r="G388" s="422">
        <v>44000</v>
      </c>
      <c r="H388" s="235">
        <v>0</v>
      </c>
    </row>
    <row r="389" spans="1:8" s="354" customFormat="1" ht="17.100000000000001" customHeight="1">
      <c r="A389" s="220">
        <v>10</v>
      </c>
      <c r="B389" s="172" t="s">
        <v>167</v>
      </c>
      <c r="C389" s="144">
        <v>20</v>
      </c>
      <c r="D389" s="314">
        <v>90.198700000000002</v>
      </c>
      <c r="E389" s="231">
        <v>189767</v>
      </c>
      <c r="F389" s="325">
        <v>47441750</v>
      </c>
      <c r="G389" s="422">
        <v>11414000</v>
      </c>
      <c r="H389" s="235">
        <v>200</v>
      </c>
    </row>
    <row r="390" spans="1:8" s="354" customFormat="1" ht="17.100000000000001" customHeight="1">
      <c r="A390" s="220">
        <v>11</v>
      </c>
      <c r="B390" s="172" t="s">
        <v>45</v>
      </c>
      <c r="C390" s="144">
        <v>3</v>
      </c>
      <c r="D390" s="314">
        <v>132.81</v>
      </c>
      <c r="E390" s="231">
        <v>0</v>
      </c>
      <c r="F390" s="325">
        <v>0</v>
      </c>
      <c r="G390" s="422">
        <v>0</v>
      </c>
      <c r="H390" s="235">
        <v>0</v>
      </c>
    </row>
    <row r="391" spans="1:8" s="354" customFormat="1" ht="17.100000000000001" customHeight="1">
      <c r="A391" s="220">
        <v>12</v>
      </c>
      <c r="B391" s="172" t="s">
        <v>168</v>
      </c>
      <c r="C391" s="144">
        <v>2</v>
      </c>
      <c r="D391" s="314">
        <v>54.987299999999998</v>
      </c>
      <c r="E391" s="231">
        <v>0</v>
      </c>
      <c r="F391" s="325">
        <v>0</v>
      </c>
      <c r="G391" s="422">
        <v>0</v>
      </c>
      <c r="H391" s="235">
        <v>0</v>
      </c>
    </row>
    <row r="392" spans="1:8" s="354" customFormat="1" ht="17.100000000000001" customHeight="1">
      <c r="A392" s="220"/>
      <c r="B392" s="62" t="s">
        <v>74</v>
      </c>
      <c r="C392" s="144"/>
      <c r="D392" s="314"/>
      <c r="E392" s="231"/>
      <c r="F392" s="399"/>
      <c r="G392" s="422">
        <v>5569000</v>
      </c>
      <c r="H392" s="235"/>
    </row>
    <row r="393" spans="1:8" s="354" customFormat="1" ht="17.100000000000001" customHeight="1">
      <c r="A393" s="220"/>
      <c r="B393" s="62" t="s">
        <v>48</v>
      </c>
      <c r="C393" s="144"/>
      <c r="D393" s="314"/>
      <c r="E393" s="231"/>
      <c r="F393" s="144"/>
      <c r="G393" s="423">
        <v>225669000</v>
      </c>
      <c r="H393" s="668"/>
    </row>
    <row r="394" spans="1:8" s="354" customFormat="1" ht="17.100000000000001" customHeight="1">
      <c r="A394" s="905" t="s">
        <v>49</v>
      </c>
      <c r="B394" s="906"/>
      <c r="C394" s="355">
        <f>SUM(C380:C393)</f>
        <v>472</v>
      </c>
      <c r="D394" s="355">
        <f t="shared" ref="D394:H394" si="28">SUM(D380:D393)</f>
        <v>1005.3320000000001</v>
      </c>
      <c r="E394" s="355">
        <f t="shared" si="28"/>
        <v>16200469</v>
      </c>
      <c r="F394" s="355">
        <f t="shared" si="28"/>
        <v>3206105480</v>
      </c>
      <c r="G394" s="355">
        <f t="shared" si="28"/>
        <v>787376000</v>
      </c>
      <c r="H394" s="355">
        <f t="shared" si="28"/>
        <v>4778</v>
      </c>
    </row>
    <row r="395" spans="1:8" s="354" customFormat="1" ht="17.100000000000001" customHeight="1">
      <c r="A395" s="368"/>
      <c r="B395" s="374"/>
      <c r="C395" s="374"/>
      <c r="D395" s="375"/>
      <c r="E395" s="375"/>
      <c r="F395" s="376"/>
      <c r="G395" s="376"/>
      <c r="H395" s="372"/>
    </row>
    <row r="396" spans="1:8" s="354" customFormat="1" ht="17.100000000000001" customHeight="1">
      <c r="A396" s="911" t="s">
        <v>117</v>
      </c>
      <c r="B396" s="911"/>
      <c r="C396" s="911"/>
      <c r="D396" s="911"/>
      <c r="E396" s="911"/>
      <c r="F396" s="911"/>
      <c r="G396" s="911"/>
      <c r="H396" s="925"/>
    </row>
    <row r="397" spans="1:8" s="354" customFormat="1" ht="17.100000000000001" customHeight="1">
      <c r="A397" s="907" t="s">
        <v>181</v>
      </c>
      <c r="B397" s="907" t="s">
        <v>3</v>
      </c>
      <c r="C397" s="907" t="s">
        <v>4</v>
      </c>
      <c r="D397" s="356" t="s">
        <v>5</v>
      </c>
      <c r="E397" s="357" t="s">
        <v>6</v>
      </c>
      <c r="F397" s="358" t="s">
        <v>7</v>
      </c>
      <c r="G397" s="358" t="s">
        <v>8</v>
      </c>
      <c r="H397" s="357" t="s">
        <v>9</v>
      </c>
    </row>
    <row r="398" spans="1:8" s="354" customFormat="1" ht="17.100000000000001" customHeight="1">
      <c r="A398" s="908"/>
      <c r="B398" s="908"/>
      <c r="C398" s="908"/>
      <c r="D398" s="315" t="s">
        <v>376</v>
      </c>
      <c r="E398" s="359" t="s">
        <v>78</v>
      </c>
      <c r="F398" s="360" t="s">
        <v>79</v>
      </c>
      <c r="G398" s="360" t="s">
        <v>79</v>
      </c>
      <c r="H398" s="316" t="s">
        <v>12</v>
      </c>
    </row>
    <row r="399" spans="1:8" s="354" customFormat="1" ht="17.100000000000001" customHeight="1">
      <c r="A399" s="144">
        <v>1</v>
      </c>
      <c r="B399" s="62" t="s">
        <v>59</v>
      </c>
      <c r="C399" s="62">
        <v>85</v>
      </c>
      <c r="D399" s="62">
        <v>1211.19</v>
      </c>
      <c r="E399" s="231">
        <v>1966850</v>
      </c>
      <c r="F399" s="62">
        <v>196685000</v>
      </c>
      <c r="G399" s="232">
        <v>193838000</v>
      </c>
      <c r="H399" s="232">
        <v>650</v>
      </c>
    </row>
    <row r="400" spans="1:8" s="354" customFormat="1" ht="17.100000000000001" customHeight="1">
      <c r="A400" s="144">
        <f>+A399+1</f>
        <v>2</v>
      </c>
      <c r="B400" s="62" t="s">
        <v>68</v>
      </c>
      <c r="C400" s="62">
        <v>182</v>
      </c>
      <c r="D400" s="62">
        <v>184.86</v>
      </c>
      <c r="E400" s="231">
        <v>1416402</v>
      </c>
      <c r="F400" s="231">
        <v>106230150</v>
      </c>
      <c r="G400" s="232">
        <v>76056000</v>
      </c>
      <c r="H400" s="232">
        <v>705</v>
      </c>
    </row>
    <row r="401" spans="1:8" s="354" customFormat="1" ht="17.100000000000001" customHeight="1">
      <c r="A401" s="144">
        <v>3</v>
      </c>
      <c r="B401" s="62" t="s">
        <v>57</v>
      </c>
      <c r="C401" s="62">
        <v>21</v>
      </c>
      <c r="D401" s="62">
        <v>32.1</v>
      </c>
      <c r="E401" s="231">
        <v>4957</v>
      </c>
      <c r="F401" s="62">
        <v>3965600</v>
      </c>
      <c r="G401" s="232">
        <v>7380000</v>
      </c>
      <c r="H401" s="232">
        <v>45</v>
      </c>
    </row>
    <row r="402" spans="1:8" s="354" customFormat="1" ht="17.100000000000001" customHeight="1">
      <c r="A402" s="144">
        <f>+A401+1</f>
        <v>4</v>
      </c>
      <c r="B402" s="62" t="s">
        <v>70</v>
      </c>
      <c r="C402" s="62">
        <v>24</v>
      </c>
      <c r="D402" s="62">
        <v>45.79</v>
      </c>
      <c r="E402" s="231">
        <v>6487668</v>
      </c>
      <c r="F402" s="62">
        <v>1621917000</v>
      </c>
      <c r="G402" s="232">
        <v>632145000</v>
      </c>
      <c r="H402" s="232">
        <v>18205</v>
      </c>
    </row>
    <row r="403" spans="1:8" s="354" customFormat="1" ht="17.100000000000001" customHeight="1">
      <c r="A403" s="144">
        <v>5</v>
      </c>
      <c r="B403" s="62" t="s">
        <v>62</v>
      </c>
      <c r="C403" s="62">
        <v>82</v>
      </c>
      <c r="D403" s="62">
        <v>82</v>
      </c>
      <c r="E403" s="231">
        <v>1050613</v>
      </c>
      <c r="F403" s="231">
        <v>78795975</v>
      </c>
      <c r="G403" s="232">
        <v>29460000</v>
      </c>
      <c r="H403" s="232">
        <v>640</v>
      </c>
    </row>
    <row r="404" spans="1:8" s="354" customFormat="1" ht="17.100000000000001" customHeight="1">
      <c r="A404" s="220">
        <v>6</v>
      </c>
      <c r="B404" s="62" t="s">
        <v>64</v>
      </c>
      <c r="C404" s="62">
        <v>7</v>
      </c>
      <c r="D404" s="62">
        <v>7</v>
      </c>
      <c r="E404" s="231">
        <v>0</v>
      </c>
      <c r="F404" s="62">
        <v>0</v>
      </c>
      <c r="G404" s="232">
        <v>91000</v>
      </c>
      <c r="H404" s="232">
        <v>0</v>
      </c>
    </row>
    <row r="405" spans="1:8" s="354" customFormat="1" ht="17.100000000000001" customHeight="1">
      <c r="A405" s="220">
        <v>7</v>
      </c>
      <c r="B405" s="62" t="s">
        <v>58</v>
      </c>
      <c r="C405" s="62">
        <v>4</v>
      </c>
      <c r="D405" s="62">
        <v>7297.96</v>
      </c>
      <c r="E405" s="231">
        <v>1516223</v>
      </c>
      <c r="F405" s="62">
        <v>90973380</v>
      </c>
      <c r="G405" s="232">
        <v>122766000</v>
      </c>
      <c r="H405" s="232"/>
    </row>
    <row r="406" spans="1:8" s="354" customFormat="1" ht="17.100000000000001" customHeight="1">
      <c r="A406" s="220"/>
      <c r="B406" s="62" t="s">
        <v>74</v>
      </c>
      <c r="C406" s="62"/>
      <c r="D406" s="314"/>
      <c r="E406" s="231"/>
      <c r="F406" s="62"/>
      <c r="G406" s="232">
        <v>49672000</v>
      </c>
      <c r="H406" s="232"/>
    </row>
    <row r="407" spans="1:8" s="354" customFormat="1" ht="17.100000000000001" customHeight="1">
      <c r="A407" s="220"/>
      <c r="B407" s="62" t="s">
        <v>48</v>
      </c>
      <c r="C407" s="62"/>
      <c r="D407" s="314"/>
      <c r="E407" s="231"/>
      <c r="F407" s="62"/>
      <c r="G407" s="232">
        <v>29918000</v>
      </c>
      <c r="H407" s="232"/>
    </row>
    <row r="408" spans="1:8" s="354" customFormat="1" ht="17.100000000000001" customHeight="1">
      <c r="A408" s="905" t="s">
        <v>49</v>
      </c>
      <c r="B408" s="906"/>
      <c r="C408" s="355">
        <f>SUM(C399:C407)</f>
        <v>405</v>
      </c>
      <c r="D408" s="355">
        <f t="shared" ref="D408:H408" si="29">SUM(D399:D407)</f>
        <v>8860.9</v>
      </c>
      <c r="E408" s="355">
        <f t="shared" si="29"/>
        <v>12442713</v>
      </c>
      <c r="F408" s="355">
        <f t="shared" si="29"/>
        <v>2098567105</v>
      </c>
      <c r="G408" s="355">
        <f t="shared" si="29"/>
        <v>1141326000</v>
      </c>
      <c r="H408" s="355">
        <f t="shared" si="29"/>
        <v>20245</v>
      </c>
    </row>
    <row r="409" spans="1:8" s="354" customFormat="1" ht="17.100000000000001" customHeight="1">
      <c r="A409" s="382"/>
      <c r="B409" s="383"/>
      <c r="C409" s="383"/>
      <c r="D409" s="384"/>
      <c r="E409" s="384"/>
      <c r="F409" s="385"/>
      <c r="G409" s="394"/>
      <c r="H409" s="386"/>
    </row>
    <row r="410" spans="1:8" s="354" customFormat="1" ht="17.100000000000001" customHeight="1">
      <c r="A410" s="911" t="s">
        <v>134</v>
      </c>
      <c r="B410" s="911"/>
      <c r="C410" s="911"/>
      <c r="D410" s="911"/>
      <c r="E410" s="911"/>
      <c r="F410" s="911"/>
      <c r="G410" s="911"/>
      <c r="H410" s="911"/>
    </row>
    <row r="411" spans="1:8" s="354" customFormat="1" ht="17.100000000000001" customHeight="1">
      <c r="A411" s="907" t="s">
        <v>181</v>
      </c>
      <c r="B411" s="907" t="s">
        <v>3</v>
      </c>
      <c r="C411" s="907" t="s">
        <v>4</v>
      </c>
      <c r="D411" s="356" t="s">
        <v>5</v>
      </c>
      <c r="E411" s="357" t="s">
        <v>6</v>
      </c>
      <c r="F411" s="358" t="s">
        <v>7</v>
      </c>
      <c r="G411" s="358" t="s">
        <v>8</v>
      </c>
      <c r="H411" s="357" t="s">
        <v>9</v>
      </c>
    </row>
    <row r="412" spans="1:8" s="354" customFormat="1" ht="17.100000000000001" customHeight="1">
      <c r="A412" s="908"/>
      <c r="B412" s="908"/>
      <c r="C412" s="908"/>
      <c r="D412" s="315" t="s">
        <v>376</v>
      </c>
      <c r="E412" s="359" t="s">
        <v>78</v>
      </c>
      <c r="F412" s="360" t="s">
        <v>79</v>
      </c>
      <c r="G412" s="360" t="s">
        <v>79</v>
      </c>
      <c r="H412" s="316" t="s">
        <v>12</v>
      </c>
    </row>
    <row r="413" spans="1:8" s="354" customFormat="1" ht="17.100000000000001" customHeight="1">
      <c r="A413" s="220">
        <v>1</v>
      </c>
      <c r="B413" s="62" t="s">
        <v>70</v>
      </c>
      <c r="C413" s="62">
        <v>125</v>
      </c>
      <c r="D413" s="62">
        <v>2764.72</v>
      </c>
      <c r="E413" s="231">
        <v>808148</v>
      </c>
      <c r="F413" s="62">
        <v>323259200</v>
      </c>
      <c r="G413" s="232">
        <v>125263000</v>
      </c>
      <c r="H413" s="232">
        <v>1500</v>
      </c>
    </row>
    <row r="414" spans="1:8" s="354" customFormat="1" ht="17.100000000000001" customHeight="1">
      <c r="A414" s="144">
        <v>2</v>
      </c>
      <c r="B414" s="62" t="s">
        <v>200</v>
      </c>
      <c r="C414" s="62">
        <v>4</v>
      </c>
      <c r="D414" s="62">
        <v>23.56</v>
      </c>
      <c r="E414" s="231">
        <v>900</v>
      </c>
      <c r="F414" s="62">
        <v>270000</v>
      </c>
      <c r="G414" s="232">
        <v>90000</v>
      </c>
      <c r="H414" s="232">
        <v>25</v>
      </c>
    </row>
    <row r="415" spans="1:8" s="354" customFormat="1" ht="17.100000000000001" customHeight="1">
      <c r="A415" s="220">
        <v>3</v>
      </c>
      <c r="B415" s="62" t="s">
        <v>62</v>
      </c>
      <c r="C415" s="405">
        <v>87</v>
      </c>
      <c r="D415" s="62">
        <v>180.45</v>
      </c>
      <c r="E415" s="62">
        <v>668087</v>
      </c>
      <c r="F415" s="62">
        <v>60127830</v>
      </c>
      <c r="G415" s="232">
        <v>15366001</v>
      </c>
      <c r="H415" s="232">
        <v>900</v>
      </c>
    </row>
    <row r="416" spans="1:8" s="354" customFormat="1" ht="17.100000000000001" customHeight="1">
      <c r="A416" s="144">
        <v>4</v>
      </c>
      <c r="B416" s="62" t="s">
        <v>201</v>
      </c>
      <c r="C416" s="62">
        <v>2</v>
      </c>
      <c r="D416" s="62">
        <v>2.39</v>
      </c>
      <c r="E416" s="231">
        <v>9000</v>
      </c>
      <c r="F416" s="62">
        <v>540000</v>
      </c>
      <c r="G416" s="232">
        <v>135000</v>
      </c>
      <c r="H416" s="232">
        <v>20</v>
      </c>
    </row>
    <row r="417" spans="1:8" s="354" customFormat="1" ht="17.100000000000001" customHeight="1">
      <c r="A417" s="220">
        <v>5</v>
      </c>
      <c r="B417" s="62" t="s">
        <v>57</v>
      </c>
      <c r="C417" s="62">
        <v>1</v>
      </c>
      <c r="D417" s="62">
        <v>1</v>
      </c>
      <c r="E417" s="231">
        <v>0</v>
      </c>
      <c r="F417" s="62">
        <v>0</v>
      </c>
      <c r="G417" s="232">
        <v>0</v>
      </c>
      <c r="H417" s="232">
        <v>0</v>
      </c>
    </row>
    <row r="418" spans="1:8" s="354" customFormat="1" ht="17.100000000000001" customHeight="1">
      <c r="A418" s="144">
        <v>6</v>
      </c>
      <c r="B418" s="62" t="s">
        <v>58</v>
      </c>
      <c r="C418" s="62">
        <v>0</v>
      </c>
      <c r="D418" s="62">
        <v>0</v>
      </c>
      <c r="E418" s="231">
        <v>0</v>
      </c>
      <c r="F418" s="62">
        <v>0</v>
      </c>
      <c r="G418" s="232">
        <v>7831000</v>
      </c>
      <c r="H418" s="232">
        <v>0</v>
      </c>
    </row>
    <row r="419" spans="1:8" s="354" customFormat="1" ht="17.100000000000001" customHeight="1">
      <c r="A419" s="220">
        <v>7</v>
      </c>
      <c r="B419" s="62" t="s">
        <v>383</v>
      </c>
      <c r="C419" s="62">
        <v>36</v>
      </c>
      <c r="D419" s="62">
        <v>515.55999999999995</v>
      </c>
      <c r="E419" s="231">
        <v>442029</v>
      </c>
      <c r="F419" s="62">
        <v>198913050</v>
      </c>
      <c r="G419" s="232">
        <v>30942030</v>
      </c>
      <c r="H419" s="232">
        <v>450</v>
      </c>
    </row>
    <row r="420" spans="1:8" s="354" customFormat="1" ht="17.100000000000001" customHeight="1">
      <c r="A420" s="144">
        <v>8</v>
      </c>
      <c r="B420" s="62" t="s">
        <v>64</v>
      </c>
      <c r="C420" s="62">
        <v>0</v>
      </c>
      <c r="D420" s="62">
        <v>0</v>
      </c>
      <c r="E420" s="231">
        <v>0</v>
      </c>
      <c r="F420" s="232">
        <v>0</v>
      </c>
      <c r="G420" s="232">
        <v>2489000</v>
      </c>
      <c r="H420" s="424">
        <v>0</v>
      </c>
    </row>
    <row r="421" spans="1:8" s="354" customFormat="1" ht="17.100000000000001" customHeight="1">
      <c r="A421" s="220">
        <v>9</v>
      </c>
      <c r="B421" s="62" t="s">
        <v>53</v>
      </c>
      <c r="C421" s="62">
        <v>0</v>
      </c>
      <c r="D421" s="62">
        <v>0</v>
      </c>
      <c r="E421" s="231">
        <v>26520</v>
      </c>
      <c r="F421" s="62">
        <v>2121600</v>
      </c>
      <c r="G421" s="232">
        <v>663000</v>
      </c>
      <c r="H421" s="232">
        <v>60</v>
      </c>
    </row>
    <row r="422" spans="1:8" s="354" customFormat="1" ht="17.100000000000001" customHeight="1">
      <c r="A422" s="144">
        <v>10</v>
      </c>
      <c r="B422" s="284" t="s">
        <v>380</v>
      </c>
      <c r="C422" s="62">
        <v>10</v>
      </c>
      <c r="D422" s="62">
        <v>66.687899999999999</v>
      </c>
      <c r="E422" s="231">
        <v>35586</v>
      </c>
      <c r="F422" s="62">
        <v>17793000</v>
      </c>
      <c r="G422" s="232">
        <v>2491020</v>
      </c>
      <c r="H422" s="232">
        <v>130</v>
      </c>
    </row>
    <row r="423" spans="1:8" s="354" customFormat="1" ht="17.100000000000001" customHeight="1">
      <c r="A423" s="220">
        <v>11</v>
      </c>
      <c r="B423" s="284" t="s">
        <v>45</v>
      </c>
      <c r="C423" s="62">
        <v>7</v>
      </c>
      <c r="D423" s="62">
        <v>268.73</v>
      </c>
      <c r="E423" s="231">
        <v>68547</v>
      </c>
      <c r="F423" s="62">
        <v>102820500</v>
      </c>
      <c r="G423" s="232">
        <v>5141025</v>
      </c>
      <c r="H423" s="232">
        <v>80</v>
      </c>
    </row>
    <row r="424" spans="1:8" s="354" customFormat="1" ht="17.100000000000001" customHeight="1">
      <c r="A424" s="220"/>
      <c r="B424" s="62" t="s">
        <v>74</v>
      </c>
      <c r="C424" s="62"/>
      <c r="D424" s="62"/>
      <c r="E424" s="231"/>
      <c r="F424" s="62"/>
      <c r="G424" s="232">
        <v>16655000</v>
      </c>
      <c r="H424" s="232"/>
    </row>
    <row r="425" spans="1:8" s="354" customFormat="1" ht="17.100000000000001" customHeight="1">
      <c r="A425" s="220"/>
      <c r="B425" s="62" t="s">
        <v>48</v>
      </c>
      <c r="C425" s="62"/>
      <c r="D425" s="314"/>
      <c r="E425" s="231"/>
      <c r="F425" s="62"/>
      <c r="G425" s="232">
        <v>6298924</v>
      </c>
      <c r="H425" s="232"/>
    </row>
    <row r="426" spans="1:8" s="354" customFormat="1" ht="17.100000000000001" customHeight="1">
      <c r="A426" s="905" t="s">
        <v>49</v>
      </c>
      <c r="B426" s="906"/>
      <c r="C426" s="387">
        <f>SUM(C413:C425)</f>
        <v>272</v>
      </c>
      <c r="D426" s="387">
        <f t="shared" ref="D426:H426" si="30">SUM(D413:D425)</f>
        <v>3823.0978999999993</v>
      </c>
      <c r="E426" s="387">
        <f t="shared" si="30"/>
        <v>2058817</v>
      </c>
      <c r="F426" s="387">
        <f t="shared" si="30"/>
        <v>705845180</v>
      </c>
      <c r="G426" s="387">
        <f t="shared" si="30"/>
        <v>213365000</v>
      </c>
      <c r="H426" s="387">
        <f t="shared" si="30"/>
        <v>3165</v>
      </c>
    </row>
    <row r="427" spans="1:8" s="354" customFormat="1" ht="17.100000000000001" customHeight="1">
      <c r="A427" s="382"/>
      <c r="B427" s="383"/>
      <c r="C427" s="383"/>
      <c r="D427" s="384"/>
      <c r="E427" s="384"/>
      <c r="F427" s="385"/>
      <c r="G427" s="385"/>
      <c r="H427" s="386"/>
    </row>
    <row r="428" spans="1:8" s="354" customFormat="1" ht="17.100000000000001" customHeight="1">
      <c r="A428" s="911" t="s">
        <v>118</v>
      </c>
      <c r="B428" s="911"/>
      <c r="C428" s="911"/>
      <c r="D428" s="911"/>
      <c r="E428" s="911"/>
      <c r="F428" s="911"/>
      <c r="G428" s="911"/>
      <c r="H428" s="911"/>
    </row>
    <row r="429" spans="1:8" s="354" customFormat="1" ht="17.100000000000001" customHeight="1">
      <c r="A429" s="907" t="s">
        <v>181</v>
      </c>
      <c r="B429" s="907" t="s">
        <v>3</v>
      </c>
      <c r="C429" s="907" t="s">
        <v>4</v>
      </c>
      <c r="D429" s="356" t="s">
        <v>5</v>
      </c>
      <c r="E429" s="357" t="s">
        <v>6</v>
      </c>
      <c r="F429" s="358" t="s">
        <v>7</v>
      </c>
      <c r="G429" s="358" t="s">
        <v>8</v>
      </c>
      <c r="H429" s="357" t="s">
        <v>9</v>
      </c>
    </row>
    <row r="430" spans="1:8" s="354" customFormat="1" ht="17.100000000000001" customHeight="1">
      <c r="A430" s="908"/>
      <c r="B430" s="908"/>
      <c r="C430" s="908"/>
      <c r="D430" s="315" t="s">
        <v>376</v>
      </c>
      <c r="E430" s="359" t="s">
        <v>78</v>
      </c>
      <c r="F430" s="360" t="s">
        <v>79</v>
      </c>
      <c r="G430" s="360" t="s">
        <v>79</v>
      </c>
      <c r="H430" s="316" t="s">
        <v>12</v>
      </c>
    </row>
    <row r="431" spans="1:8" s="354" customFormat="1" ht="17.100000000000001" customHeight="1">
      <c r="A431" s="220">
        <v>1</v>
      </c>
      <c r="B431" s="62" t="s">
        <v>70</v>
      </c>
      <c r="C431" s="221">
        <v>8</v>
      </c>
      <c r="D431" s="307">
        <v>10.199999999999999</v>
      </c>
      <c r="E431" s="221">
        <v>54194</v>
      </c>
      <c r="F431" s="221">
        <v>121936500</v>
      </c>
      <c r="G431" s="308">
        <v>7076000</v>
      </c>
      <c r="H431" s="221">
        <v>38</v>
      </c>
    </row>
    <row r="432" spans="1:8" s="354" customFormat="1" ht="17.100000000000001" customHeight="1">
      <c r="A432" s="144">
        <v>2</v>
      </c>
      <c r="B432" s="62" t="s">
        <v>62</v>
      </c>
      <c r="C432" s="221">
        <v>73</v>
      </c>
      <c r="D432" s="307">
        <v>73.599999999999994</v>
      </c>
      <c r="E432" s="231">
        <v>2296377</v>
      </c>
      <c r="F432" s="221">
        <v>459275400</v>
      </c>
      <c r="G432" s="232">
        <v>42475000</v>
      </c>
      <c r="H432" s="232">
        <v>241</v>
      </c>
    </row>
    <row r="433" spans="1:8" s="354" customFormat="1" ht="17.100000000000001" customHeight="1">
      <c r="A433" s="220">
        <v>3</v>
      </c>
      <c r="B433" s="62" t="s">
        <v>59</v>
      </c>
      <c r="C433" s="221">
        <v>4</v>
      </c>
      <c r="D433" s="307">
        <v>8.5</v>
      </c>
      <c r="E433" s="231">
        <v>0</v>
      </c>
      <c r="F433" s="232">
        <v>0</v>
      </c>
      <c r="G433" s="232">
        <v>6051000</v>
      </c>
      <c r="H433" s="232">
        <v>0</v>
      </c>
    </row>
    <row r="434" spans="1:8" s="354" customFormat="1" ht="17.100000000000001" customHeight="1">
      <c r="A434" s="144">
        <v>4</v>
      </c>
      <c r="B434" s="62" t="s">
        <v>60</v>
      </c>
      <c r="C434" s="221">
        <v>4</v>
      </c>
      <c r="D434" s="307">
        <v>3.72</v>
      </c>
      <c r="E434" s="231">
        <v>0</v>
      </c>
      <c r="F434" s="232">
        <v>0</v>
      </c>
      <c r="G434" s="424">
        <v>119000</v>
      </c>
      <c r="H434" s="424">
        <v>0</v>
      </c>
    </row>
    <row r="435" spans="1:8" s="354" customFormat="1" ht="17.100000000000001" customHeight="1">
      <c r="A435" s="220">
        <v>5</v>
      </c>
      <c r="B435" s="62" t="s">
        <v>58</v>
      </c>
      <c r="C435" s="62">
        <v>0</v>
      </c>
      <c r="D435" s="62">
        <v>0</v>
      </c>
      <c r="E435" s="231">
        <v>1840443</v>
      </c>
      <c r="F435" s="232">
        <v>772986060</v>
      </c>
      <c r="G435" s="232">
        <v>963000</v>
      </c>
      <c r="H435" s="232">
        <v>90</v>
      </c>
    </row>
    <row r="436" spans="1:8" s="354" customFormat="1" ht="17.100000000000001" customHeight="1">
      <c r="A436" s="144">
        <v>6</v>
      </c>
      <c r="B436" s="62" t="s">
        <v>64</v>
      </c>
      <c r="C436" s="62">
        <v>0</v>
      </c>
      <c r="D436" s="314">
        <v>0</v>
      </c>
      <c r="E436" s="231">
        <v>0</v>
      </c>
      <c r="F436" s="232">
        <v>0</v>
      </c>
      <c r="G436" s="232">
        <v>705000</v>
      </c>
      <c r="H436" s="232">
        <v>0</v>
      </c>
    </row>
    <row r="437" spans="1:8" s="354" customFormat="1" ht="17.100000000000001" customHeight="1">
      <c r="A437" s="220">
        <v>7</v>
      </c>
      <c r="B437" s="62" t="s">
        <v>202</v>
      </c>
      <c r="C437" s="62">
        <v>0</v>
      </c>
      <c r="D437" s="314">
        <v>0</v>
      </c>
      <c r="E437" s="231">
        <v>0</v>
      </c>
      <c r="F437" s="232">
        <v>0</v>
      </c>
      <c r="G437" s="232">
        <v>0</v>
      </c>
      <c r="H437" s="232">
        <v>0</v>
      </c>
    </row>
    <row r="438" spans="1:8" s="354" customFormat="1" ht="17.100000000000001" customHeight="1">
      <c r="A438" s="144"/>
      <c r="B438" s="62" t="s">
        <v>74</v>
      </c>
      <c r="C438" s="62"/>
      <c r="D438" s="314"/>
      <c r="E438" s="285"/>
      <c r="F438" s="62"/>
      <c r="G438" s="424">
        <v>98583000</v>
      </c>
      <c r="H438" s="232"/>
    </row>
    <row r="439" spans="1:8" s="354" customFormat="1" ht="17.100000000000001" customHeight="1">
      <c r="A439" s="144"/>
      <c r="B439" s="62" t="s">
        <v>48</v>
      </c>
      <c r="C439" s="62"/>
      <c r="D439" s="314"/>
      <c r="E439" s="231"/>
      <c r="F439" s="62"/>
      <c r="G439" s="232">
        <v>8027000</v>
      </c>
      <c r="H439" s="232"/>
    </row>
    <row r="440" spans="1:8" s="354" customFormat="1" ht="17.100000000000001" customHeight="1">
      <c r="A440" s="905" t="s">
        <v>49</v>
      </c>
      <c r="B440" s="906"/>
      <c r="C440" s="355">
        <f>SUM(C431:C439)</f>
        <v>89</v>
      </c>
      <c r="D440" s="355">
        <f t="shared" ref="D440:H440" si="31">SUM(D431:D439)</f>
        <v>96.02</v>
      </c>
      <c r="E440" s="355">
        <f t="shared" si="31"/>
        <v>4191014</v>
      </c>
      <c r="F440" s="355">
        <f t="shared" si="31"/>
        <v>1354197960</v>
      </c>
      <c r="G440" s="355">
        <f t="shared" si="31"/>
        <v>163999000</v>
      </c>
      <c r="H440" s="355">
        <f t="shared" si="31"/>
        <v>369</v>
      </c>
    </row>
    <row r="441" spans="1:8" s="354" customFormat="1" ht="17.100000000000001" customHeight="1">
      <c r="A441" s="368"/>
      <c r="B441" s="369"/>
      <c r="C441" s="369"/>
      <c r="D441" s="370"/>
      <c r="E441" s="370"/>
      <c r="F441" s="371"/>
      <c r="G441" s="371"/>
      <c r="H441" s="372"/>
    </row>
    <row r="442" spans="1:8" s="354" customFormat="1" ht="17.100000000000001" customHeight="1">
      <c r="A442" s="911" t="s">
        <v>87</v>
      </c>
      <c r="B442" s="911"/>
      <c r="C442" s="911"/>
      <c r="D442" s="911"/>
      <c r="E442" s="911"/>
      <c r="F442" s="911"/>
      <c r="G442" s="911"/>
      <c r="H442" s="911"/>
    </row>
    <row r="443" spans="1:8" s="354" customFormat="1" ht="17.100000000000001" customHeight="1">
      <c r="A443" s="907" t="s">
        <v>181</v>
      </c>
      <c r="B443" s="907" t="s">
        <v>3</v>
      </c>
      <c r="C443" s="907" t="s">
        <v>4</v>
      </c>
      <c r="D443" s="356" t="s">
        <v>5</v>
      </c>
      <c r="E443" s="357" t="s">
        <v>6</v>
      </c>
      <c r="F443" s="358" t="s">
        <v>7</v>
      </c>
      <c r="G443" s="358" t="s">
        <v>8</v>
      </c>
      <c r="H443" s="357" t="s">
        <v>9</v>
      </c>
    </row>
    <row r="444" spans="1:8" s="354" customFormat="1" ht="17.100000000000001" customHeight="1">
      <c r="A444" s="908"/>
      <c r="B444" s="908"/>
      <c r="C444" s="908"/>
      <c r="D444" s="315" t="s">
        <v>376</v>
      </c>
      <c r="E444" s="359" t="s">
        <v>78</v>
      </c>
      <c r="F444" s="360" t="s">
        <v>79</v>
      </c>
      <c r="G444" s="360" t="s">
        <v>79</v>
      </c>
      <c r="H444" s="316" t="s">
        <v>12</v>
      </c>
    </row>
    <row r="445" spans="1:8" s="354" customFormat="1" ht="17.100000000000001" customHeight="1">
      <c r="A445" s="220">
        <v>1</v>
      </c>
      <c r="B445" s="62" t="s">
        <v>62</v>
      </c>
      <c r="C445" s="62">
        <v>239</v>
      </c>
      <c r="D445" s="62">
        <v>257.82</v>
      </c>
      <c r="E445" s="327">
        <v>2555821.9530000002</v>
      </c>
      <c r="F445" s="395">
        <v>306698634.39999998</v>
      </c>
      <c r="G445" s="232">
        <v>79866000</v>
      </c>
      <c r="H445" s="232">
        <v>477</v>
      </c>
    </row>
    <row r="446" spans="1:8" s="354" customFormat="1" ht="17.100000000000001" customHeight="1">
      <c r="A446" s="144">
        <v>2</v>
      </c>
      <c r="B446" s="62" t="s">
        <v>59</v>
      </c>
      <c r="C446" s="62">
        <v>6</v>
      </c>
      <c r="D446" s="62">
        <v>387.387</v>
      </c>
      <c r="E446" s="327">
        <v>159011.10999999999</v>
      </c>
      <c r="F446" s="395">
        <v>23851666.5</v>
      </c>
      <c r="G446" s="232">
        <v>14311000</v>
      </c>
      <c r="H446" s="232">
        <v>35</v>
      </c>
    </row>
    <row r="447" spans="1:8" s="354" customFormat="1" ht="17.100000000000001" customHeight="1">
      <c r="A447" s="220">
        <v>3</v>
      </c>
      <c r="B447" s="62" t="s">
        <v>61</v>
      </c>
      <c r="C447" s="62">
        <v>11</v>
      </c>
      <c r="D447" s="62">
        <v>11.157</v>
      </c>
      <c r="E447" s="242">
        <v>54866.66</v>
      </c>
      <c r="F447" s="419">
        <v>49379994</v>
      </c>
      <c r="G447" s="232">
        <v>4938000</v>
      </c>
      <c r="H447" s="232">
        <v>44</v>
      </c>
    </row>
    <row r="448" spans="1:8" s="354" customFormat="1" ht="17.100000000000001" customHeight="1">
      <c r="A448" s="220">
        <v>4</v>
      </c>
      <c r="B448" s="62" t="s">
        <v>72</v>
      </c>
      <c r="C448" s="62">
        <v>13</v>
      </c>
      <c r="D448" s="62">
        <v>32.090000000000003</v>
      </c>
      <c r="E448" s="231">
        <v>0</v>
      </c>
      <c r="F448" s="232">
        <v>0</v>
      </c>
      <c r="G448" s="232">
        <v>814000</v>
      </c>
      <c r="H448" s="232">
        <v>0</v>
      </c>
    </row>
    <row r="449" spans="1:8" s="354" customFormat="1" ht="17.100000000000001" customHeight="1">
      <c r="A449" s="144">
        <v>5</v>
      </c>
      <c r="B449" s="62" t="s">
        <v>53</v>
      </c>
      <c r="C449" s="62">
        <v>0</v>
      </c>
      <c r="D449" s="62">
        <v>0</v>
      </c>
      <c r="E449" s="231">
        <v>0</v>
      </c>
      <c r="F449" s="232">
        <v>0</v>
      </c>
      <c r="G449" s="232">
        <v>5132000</v>
      </c>
      <c r="H449" s="232">
        <v>0</v>
      </c>
    </row>
    <row r="450" spans="1:8" s="354" customFormat="1" ht="17.100000000000001" customHeight="1">
      <c r="A450" s="220">
        <v>6</v>
      </c>
      <c r="B450" s="62" t="s">
        <v>58</v>
      </c>
      <c r="C450" s="62">
        <v>0</v>
      </c>
      <c r="D450" s="62">
        <v>0</v>
      </c>
      <c r="E450" s="235">
        <v>0</v>
      </c>
      <c r="F450" s="235">
        <v>0</v>
      </c>
      <c r="G450" s="232">
        <v>0</v>
      </c>
      <c r="H450" s="232">
        <v>0</v>
      </c>
    </row>
    <row r="451" spans="1:8" s="354" customFormat="1" ht="17.100000000000001" customHeight="1">
      <c r="A451" s="220">
        <v>7</v>
      </c>
      <c r="B451" s="284" t="s">
        <v>40</v>
      </c>
      <c r="C451" s="62">
        <v>40</v>
      </c>
      <c r="D451" s="286">
        <v>187.85990000000001</v>
      </c>
      <c r="E451" s="235">
        <v>798216.66</v>
      </c>
      <c r="F451" s="235">
        <v>230684614.74000001</v>
      </c>
      <c r="G451" s="311">
        <v>47893000</v>
      </c>
      <c r="H451" s="232">
        <v>200</v>
      </c>
    </row>
    <row r="452" spans="1:8" s="354" customFormat="1" ht="17.100000000000001" customHeight="1">
      <c r="A452" s="144">
        <v>8</v>
      </c>
      <c r="B452" s="284" t="s">
        <v>39</v>
      </c>
      <c r="C452" s="62">
        <v>7</v>
      </c>
      <c r="D452" s="286">
        <v>133.75</v>
      </c>
      <c r="E452" s="235">
        <v>0</v>
      </c>
      <c r="F452" s="235">
        <v>0</v>
      </c>
      <c r="G452" s="311">
        <v>38000</v>
      </c>
      <c r="H452" s="232">
        <v>0</v>
      </c>
    </row>
    <row r="453" spans="1:8" s="354" customFormat="1" ht="17.100000000000001" customHeight="1">
      <c r="A453" s="220">
        <v>9</v>
      </c>
      <c r="B453" s="284" t="s">
        <v>25</v>
      </c>
      <c r="C453" s="62">
        <v>6</v>
      </c>
      <c r="D453" s="286">
        <v>1642.0111999999999</v>
      </c>
      <c r="E453" s="235">
        <v>123460</v>
      </c>
      <c r="F453" s="235">
        <v>59384260</v>
      </c>
      <c r="G453" s="311">
        <v>6173000</v>
      </c>
      <c r="H453" s="232">
        <v>47</v>
      </c>
    </row>
    <row r="454" spans="1:8" s="354" customFormat="1" ht="17.100000000000001" customHeight="1">
      <c r="A454" s="144">
        <v>10</v>
      </c>
      <c r="B454" s="284" t="s">
        <v>388</v>
      </c>
      <c r="C454" s="62">
        <v>2</v>
      </c>
      <c r="D454" s="286">
        <v>212.96</v>
      </c>
      <c r="E454" s="235">
        <v>0</v>
      </c>
      <c r="F454" s="235">
        <v>0</v>
      </c>
      <c r="G454" s="311">
        <v>0</v>
      </c>
      <c r="H454" s="232">
        <v>0</v>
      </c>
    </row>
    <row r="455" spans="1:8" s="354" customFormat="1" ht="17.100000000000001" customHeight="1">
      <c r="A455" s="220">
        <v>11</v>
      </c>
      <c r="B455" s="284" t="s">
        <v>26</v>
      </c>
      <c r="C455" s="62">
        <v>1</v>
      </c>
      <c r="D455" s="286">
        <v>60.56</v>
      </c>
      <c r="E455" s="235">
        <v>0</v>
      </c>
      <c r="F455" s="235">
        <v>0</v>
      </c>
      <c r="G455" s="311">
        <v>25000</v>
      </c>
      <c r="H455" s="232">
        <v>0</v>
      </c>
    </row>
    <row r="456" spans="1:8" s="354" customFormat="1" ht="17.100000000000001" customHeight="1">
      <c r="A456" s="144">
        <v>12</v>
      </c>
      <c r="B456" s="284" t="s">
        <v>43</v>
      </c>
      <c r="C456" s="62">
        <v>1</v>
      </c>
      <c r="D456" s="286">
        <v>16.6251</v>
      </c>
      <c r="E456" s="235">
        <v>0</v>
      </c>
      <c r="F456" s="235">
        <v>0</v>
      </c>
      <c r="G456" s="311">
        <v>256000</v>
      </c>
      <c r="H456" s="232">
        <v>0</v>
      </c>
    </row>
    <row r="457" spans="1:8" s="354" customFormat="1" ht="17.100000000000001" customHeight="1">
      <c r="A457" s="220">
        <v>13</v>
      </c>
      <c r="B457" s="284" t="s">
        <v>24</v>
      </c>
      <c r="C457" s="62">
        <v>1</v>
      </c>
      <c r="D457" s="286">
        <v>296.45999999999998</v>
      </c>
      <c r="E457" s="235">
        <v>0</v>
      </c>
      <c r="F457" s="235">
        <v>0</v>
      </c>
      <c r="G457" s="311">
        <v>0</v>
      </c>
      <c r="H457" s="232">
        <v>0</v>
      </c>
    </row>
    <row r="458" spans="1:8" s="354" customFormat="1" ht="17.100000000000001" customHeight="1">
      <c r="A458" s="220">
        <v>14</v>
      </c>
      <c r="B458" s="293" t="s">
        <v>67</v>
      </c>
      <c r="C458" s="62">
        <v>2</v>
      </c>
      <c r="D458" s="286">
        <v>9.3077000000000005</v>
      </c>
      <c r="E458" s="235">
        <v>0</v>
      </c>
      <c r="F458" s="235">
        <v>0</v>
      </c>
      <c r="G458" s="311">
        <v>0</v>
      </c>
      <c r="H458" s="232">
        <v>0</v>
      </c>
    </row>
    <row r="459" spans="1:8" s="354" customFormat="1" ht="17.100000000000001" customHeight="1">
      <c r="A459" s="220"/>
      <c r="B459" s="62" t="s">
        <v>74</v>
      </c>
      <c r="C459" s="62"/>
      <c r="D459" s="62"/>
      <c r="E459" s="668"/>
      <c r="F459" s="323"/>
      <c r="G459" s="232">
        <v>459000</v>
      </c>
      <c r="H459" s="232"/>
    </row>
    <row r="460" spans="1:8" s="354" customFormat="1" ht="17.100000000000001" customHeight="1">
      <c r="A460" s="144"/>
      <c r="B460" s="62" t="s">
        <v>48</v>
      </c>
      <c r="C460" s="62"/>
      <c r="D460" s="62"/>
      <c r="E460" s="231"/>
      <c r="F460" s="62"/>
      <c r="G460" s="419">
        <v>96338000</v>
      </c>
      <c r="H460" s="232"/>
    </row>
    <row r="461" spans="1:8" s="354" customFormat="1" ht="17.100000000000001" customHeight="1">
      <c r="A461" s="905" t="s">
        <v>49</v>
      </c>
      <c r="B461" s="906"/>
      <c r="C461" s="355">
        <f>SUM(C445:C460)</f>
        <v>329</v>
      </c>
      <c r="D461" s="355">
        <f t="shared" ref="D461:H461" si="32">SUM(D445:D460)</f>
        <v>3247.9879000000001</v>
      </c>
      <c r="E461" s="355">
        <f t="shared" si="32"/>
        <v>3691376.3830000004</v>
      </c>
      <c r="F461" s="355">
        <f t="shared" si="32"/>
        <v>669999169.63999999</v>
      </c>
      <c r="G461" s="355">
        <f t="shared" si="32"/>
        <v>256243000</v>
      </c>
      <c r="H461" s="355">
        <f t="shared" si="32"/>
        <v>803</v>
      </c>
    </row>
    <row r="462" spans="1:8" s="354" customFormat="1" ht="17.100000000000001" customHeight="1">
      <c r="A462" s="368"/>
      <c r="B462" s="374"/>
      <c r="C462" s="374"/>
      <c r="D462" s="375"/>
      <c r="E462" s="375"/>
      <c r="F462" s="376"/>
      <c r="G462" s="376"/>
      <c r="H462" s="372"/>
    </row>
    <row r="463" spans="1:8" s="354" customFormat="1" ht="17.100000000000001" customHeight="1">
      <c r="A463" s="911" t="s">
        <v>123</v>
      </c>
      <c r="B463" s="911"/>
      <c r="C463" s="911"/>
      <c r="D463" s="911"/>
      <c r="E463" s="911"/>
      <c r="F463" s="911"/>
      <c r="G463" s="911"/>
      <c r="H463" s="911"/>
    </row>
    <row r="464" spans="1:8" s="354" customFormat="1" ht="17.100000000000001" customHeight="1">
      <c r="A464" s="907" t="s">
        <v>181</v>
      </c>
      <c r="B464" s="907" t="s">
        <v>3</v>
      </c>
      <c r="C464" s="907" t="s">
        <v>4</v>
      </c>
      <c r="D464" s="356" t="s">
        <v>5</v>
      </c>
      <c r="E464" s="357" t="s">
        <v>6</v>
      </c>
      <c r="F464" s="358" t="s">
        <v>7</v>
      </c>
      <c r="G464" s="358" t="s">
        <v>8</v>
      </c>
      <c r="H464" s="357" t="s">
        <v>9</v>
      </c>
    </row>
    <row r="465" spans="1:8" s="354" customFormat="1" ht="17.100000000000001" customHeight="1">
      <c r="A465" s="908"/>
      <c r="B465" s="908"/>
      <c r="C465" s="908"/>
      <c r="D465" s="315" t="s">
        <v>376</v>
      </c>
      <c r="E465" s="359" t="s">
        <v>78</v>
      </c>
      <c r="F465" s="360" t="s">
        <v>79</v>
      </c>
      <c r="G465" s="360" t="s">
        <v>79</v>
      </c>
      <c r="H465" s="316" t="s">
        <v>12</v>
      </c>
    </row>
    <row r="466" spans="1:8" s="354" customFormat="1" ht="17.100000000000001" customHeight="1">
      <c r="A466" s="220">
        <v>1</v>
      </c>
      <c r="B466" s="62" t="s">
        <v>61</v>
      </c>
      <c r="C466" s="62">
        <v>0</v>
      </c>
      <c r="D466" s="314">
        <v>0</v>
      </c>
      <c r="E466" s="231">
        <v>636550</v>
      </c>
      <c r="F466" s="62">
        <v>4137550000</v>
      </c>
      <c r="G466" s="232">
        <v>261700000</v>
      </c>
      <c r="H466" s="232">
        <v>3540</v>
      </c>
    </row>
    <row r="467" spans="1:8" s="354" customFormat="1" ht="17.100000000000001" customHeight="1">
      <c r="A467" s="144">
        <f>+A466+1</f>
        <v>2</v>
      </c>
      <c r="B467" s="62" t="s">
        <v>62</v>
      </c>
      <c r="C467" s="62">
        <v>154</v>
      </c>
      <c r="D467" s="314">
        <v>154.05000000000001</v>
      </c>
      <c r="E467" s="231">
        <v>203750</v>
      </c>
      <c r="F467" s="62">
        <v>20375000</v>
      </c>
      <c r="G467" s="232">
        <v>15750000</v>
      </c>
      <c r="H467" s="232">
        <v>1260</v>
      </c>
    </row>
    <row r="468" spans="1:8" s="354" customFormat="1" ht="17.100000000000001" customHeight="1">
      <c r="A468" s="146">
        <v>3</v>
      </c>
      <c r="B468" s="284" t="s">
        <v>442</v>
      </c>
      <c r="C468" s="62">
        <v>3</v>
      </c>
      <c r="D468" s="314">
        <v>14.5</v>
      </c>
      <c r="E468" s="231">
        <v>0</v>
      </c>
      <c r="F468" s="62">
        <v>0</v>
      </c>
      <c r="G468" s="232">
        <v>45000</v>
      </c>
      <c r="H468" s="232">
        <v>5</v>
      </c>
    </row>
    <row r="469" spans="1:8" s="354" customFormat="1" ht="17.100000000000001" customHeight="1">
      <c r="A469" s="146"/>
      <c r="B469" s="62" t="s">
        <v>74</v>
      </c>
      <c r="C469" s="62"/>
      <c r="D469" s="314"/>
      <c r="E469" s="231"/>
      <c r="F469" s="62"/>
      <c r="G469" s="232">
        <v>3700000</v>
      </c>
      <c r="H469" s="232"/>
    </row>
    <row r="470" spans="1:8" s="354" customFormat="1" ht="17.100000000000001" customHeight="1">
      <c r="A470" s="146"/>
      <c r="B470" s="62" t="s">
        <v>48</v>
      </c>
      <c r="C470" s="62"/>
      <c r="D470" s="314"/>
      <c r="E470" s="231"/>
      <c r="F470" s="62"/>
      <c r="G470" s="232">
        <v>2179000</v>
      </c>
      <c r="H470" s="232"/>
    </row>
    <row r="471" spans="1:8" s="354" customFormat="1" ht="17.100000000000001" customHeight="1">
      <c r="A471" s="905" t="s">
        <v>49</v>
      </c>
      <c r="B471" s="906"/>
      <c r="C471" s="355">
        <f t="shared" ref="C471:H471" si="33">SUM(C466:C470)</f>
        <v>157</v>
      </c>
      <c r="D471" s="654">
        <f t="shared" si="33"/>
        <v>168.55</v>
      </c>
      <c r="E471" s="410">
        <f t="shared" si="33"/>
        <v>840300</v>
      </c>
      <c r="F471" s="355">
        <f t="shared" si="33"/>
        <v>4157925000</v>
      </c>
      <c r="G471" s="410">
        <f t="shared" si="33"/>
        <v>283374000</v>
      </c>
      <c r="H471" s="410">
        <f t="shared" si="33"/>
        <v>4805</v>
      </c>
    </row>
    <row r="472" spans="1:8" s="354" customFormat="1" ht="17.100000000000001" customHeight="1">
      <c r="A472" s="382"/>
      <c r="B472" s="383"/>
      <c r="C472" s="383"/>
      <c r="D472" s="384"/>
      <c r="E472" s="384"/>
      <c r="F472" s="385"/>
      <c r="G472" s="394"/>
      <c r="H472" s="386"/>
    </row>
    <row r="473" spans="1:8" s="354" customFormat="1" ht="17.100000000000001" customHeight="1">
      <c r="A473" s="911" t="s">
        <v>106</v>
      </c>
      <c r="B473" s="911"/>
      <c r="C473" s="911"/>
      <c r="D473" s="911"/>
      <c r="E473" s="911"/>
      <c r="F473" s="911"/>
      <c r="G473" s="911"/>
      <c r="H473" s="911"/>
    </row>
    <row r="474" spans="1:8" s="354" customFormat="1" ht="17.100000000000001" customHeight="1">
      <c r="A474" s="907" t="s">
        <v>181</v>
      </c>
      <c r="B474" s="907" t="s">
        <v>3</v>
      </c>
      <c r="C474" s="907" t="s">
        <v>4</v>
      </c>
      <c r="D474" s="356" t="s">
        <v>5</v>
      </c>
      <c r="E474" s="357" t="s">
        <v>6</v>
      </c>
      <c r="F474" s="358" t="s">
        <v>7</v>
      </c>
      <c r="G474" s="358" t="s">
        <v>8</v>
      </c>
      <c r="H474" s="357" t="s">
        <v>9</v>
      </c>
    </row>
    <row r="475" spans="1:8" s="354" customFormat="1" ht="17.100000000000001" customHeight="1">
      <c r="A475" s="908"/>
      <c r="B475" s="908"/>
      <c r="C475" s="908"/>
      <c r="D475" s="315" t="s">
        <v>376</v>
      </c>
      <c r="E475" s="359" t="s">
        <v>78</v>
      </c>
      <c r="F475" s="360" t="s">
        <v>79</v>
      </c>
      <c r="G475" s="360" t="s">
        <v>79</v>
      </c>
      <c r="H475" s="316" t="s">
        <v>12</v>
      </c>
    </row>
    <row r="476" spans="1:8" s="354" customFormat="1" ht="17.100000000000001" customHeight="1">
      <c r="A476" s="220">
        <v>1</v>
      </c>
      <c r="B476" s="62" t="s">
        <v>59</v>
      </c>
      <c r="C476" s="62">
        <v>143</v>
      </c>
      <c r="D476" s="314">
        <v>592.49599999999998</v>
      </c>
      <c r="E476" s="231">
        <v>3151634</v>
      </c>
      <c r="F476" s="62">
        <v>819424840</v>
      </c>
      <c r="G476" s="232">
        <v>356481000</v>
      </c>
      <c r="H476" s="232">
        <v>4655</v>
      </c>
    </row>
    <row r="477" spans="1:8" s="354" customFormat="1" ht="17.100000000000001" customHeight="1">
      <c r="A477" s="144">
        <v>2</v>
      </c>
      <c r="B477" s="62" t="s">
        <v>62</v>
      </c>
      <c r="C477" s="62">
        <v>293</v>
      </c>
      <c r="D477" s="314">
        <v>291.85000000000002</v>
      </c>
      <c r="E477" s="231">
        <v>786813</v>
      </c>
      <c r="F477" s="62">
        <v>55069100</v>
      </c>
      <c r="G477" s="232">
        <v>123988000</v>
      </c>
      <c r="H477" s="232">
        <v>4764</v>
      </c>
    </row>
    <row r="478" spans="1:8" s="354" customFormat="1" ht="17.100000000000001" customHeight="1">
      <c r="A478" s="144">
        <v>3</v>
      </c>
      <c r="B478" s="62" t="s">
        <v>70</v>
      </c>
      <c r="C478" s="62">
        <v>0</v>
      </c>
      <c r="D478" s="314">
        <v>0</v>
      </c>
      <c r="E478" s="231">
        <v>822465</v>
      </c>
      <c r="F478" s="62">
        <v>287862750</v>
      </c>
      <c r="G478" s="232">
        <v>12637000</v>
      </c>
      <c r="H478" s="232">
        <v>960</v>
      </c>
    </row>
    <row r="479" spans="1:8" s="354" customFormat="1" ht="17.100000000000001" customHeight="1">
      <c r="A479" s="144">
        <v>4</v>
      </c>
      <c r="B479" s="62" t="s">
        <v>61</v>
      </c>
      <c r="C479" s="62">
        <v>1</v>
      </c>
      <c r="D479" s="314">
        <v>1</v>
      </c>
      <c r="E479" s="231">
        <v>0</v>
      </c>
      <c r="F479" s="62">
        <v>0</v>
      </c>
      <c r="G479" s="232">
        <v>70000</v>
      </c>
      <c r="H479" s="232">
        <v>30</v>
      </c>
    </row>
    <row r="480" spans="1:8" s="354" customFormat="1" ht="17.100000000000001" customHeight="1">
      <c r="A480" s="220">
        <v>5</v>
      </c>
      <c r="B480" s="298" t="s">
        <v>30</v>
      </c>
      <c r="C480" s="62">
        <v>2</v>
      </c>
      <c r="D480" s="314">
        <v>1993.12</v>
      </c>
      <c r="E480" s="231">
        <v>190675.71</v>
      </c>
      <c r="F480" s="62">
        <v>113452048</v>
      </c>
      <c r="G480" s="232">
        <v>20545000</v>
      </c>
      <c r="H480" s="232">
        <v>1750</v>
      </c>
    </row>
    <row r="481" spans="1:8" s="354" customFormat="1" ht="17.100000000000001" customHeight="1">
      <c r="A481" s="220">
        <v>6</v>
      </c>
      <c r="B481" s="62" t="s">
        <v>58</v>
      </c>
      <c r="C481" s="62">
        <v>0</v>
      </c>
      <c r="D481" s="314">
        <v>2.1577000000000002</v>
      </c>
      <c r="E481" s="231">
        <v>2515</v>
      </c>
      <c r="F481" s="62">
        <v>326950</v>
      </c>
      <c r="G481" s="232">
        <v>81000</v>
      </c>
      <c r="H481" s="232">
        <v>595</v>
      </c>
    </row>
    <row r="482" spans="1:8" s="354" customFormat="1" ht="17.100000000000001" customHeight="1">
      <c r="A482" s="144">
        <v>7</v>
      </c>
      <c r="B482" s="298" t="s">
        <v>393</v>
      </c>
      <c r="C482" s="62">
        <v>2</v>
      </c>
      <c r="D482" s="314">
        <v>8</v>
      </c>
      <c r="E482" s="231">
        <v>1325</v>
      </c>
      <c r="F482" s="62">
        <v>357750</v>
      </c>
      <c r="G482" s="232">
        <v>70000</v>
      </c>
      <c r="H482" s="232">
        <v>30</v>
      </c>
    </row>
    <row r="483" spans="1:8" s="354" customFormat="1" ht="17.100000000000001" customHeight="1">
      <c r="A483" s="144">
        <v>8</v>
      </c>
      <c r="B483" s="298" t="s">
        <v>170</v>
      </c>
      <c r="C483" s="62">
        <v>69</v>
      </c>
      <c r="D483" s="314">
        <v>283.39</v>
      </c>
      <c r="E483" s="231">
        <v>414240</v>
      </c>
      <c r="F483" s="62">
        <v>124272000</v>
      </c>
      <c r="G483" s="232">
        <v>20712000</v>
      </c>
      <c r="H483" s="232">
        <v>1530</v>
      </c>
    </row>
    <row r="484" spans="1:8" s="354" customFormat="1" ht="17.100000000000001" customHeight="1">
      <c r="A484" s="146"/>
      <c r="B484" s="62" t="s">
        <v>74</v>
      </c>
      <c r="C484" s="62"/>
      <c r="D484" s="314"/>
      <c r="E484" s="231"/>
      <c r="F484" s="62"/>
      <c r="G484" s="232">
        <v>6644000</v>
      </c>
      <c r="H484" s="232"/>
    </row>
    <row r="485" spans="1:8" s="354" customFormat="1" ht="17.100000000000001" customHeight="1">
      <c r="A485" s="146"/>
      <c r="B485" s="62" t="s">
        <v>48</v>
      </c>
      <c r="C485" s="62"/>
      <c r="D485" s="314"/>
      <c r="E485" s="231"/>
      <c r="F485" s="62"/>
      <c r="G485" s="232">
        <v>95329000</v>
      </c>
      <c r="H485" s="232"/>
    </row>
    <row r="486" spans="1:8" s="354" customFormat="1" ht="17.100000000000001" customHeight="1">
      <c r="A486" s="905" t="s">
        <v>49</v>
      </c>
      <c r="B486" s="906"/>
      <c r="C486" s="355">
        <f>SUM(C476:C485)</f>
        <v>510</v>
      </c>
      <c r="D486" s="654">
        <f t="shared" ref="D486:H486" si="34">SUM(D476:D485)</f>
        <v>3172.0137</v>
      </c>
      <c r="E486" s="355">
        <f t="shared" si="34"/>
        <v>5369667.71</v>
      </c>
      <c r="F486" s="355">
        <f t="shared" si="34"/>
        <v>1400765438</v>
      </c>
      <c r="G486" s="355">
        <f t="shared" si="34"/>
        <v>636557000</v>
      </c>
      <c r="H486" s="355">
        <f t="shared" si="34"/>
        <v>14314</v>
      </c>
    </row>
    <row r="487" spans="1:8" s="354" customFormat="1" ht="17.100000000000001" customHeight="1">
      <c r="A487" s="382"/>
      <c r="B487" s="383"/>
      <c r="C487" s="383"/>
      <c r="D487" s="384"/>
      <c r="E487" s="384"/>
      <c r="F487" s="385"/>
      <c r="G487" s="385"/>
      <c r="H487" s="386"/>
    </row>
    <row r="488" spans="1:8" s="354" customFormat="1" ht="17.100000000000001" customHeight="1">
      <c r="A488" s="911" t="s">
        <v>88</v>
      </c>
      <c r="B488" s="911"/>
      <c r="C488" s="911"/>
      <c r="D488" s="911"/>
      <c r="E488" s="911"/>
      <c r="F488" s="911"/>
      <c r="G488" s="911"/>
      <c r="H488" s="911"/>
    </row>
    <row r="489" spans="1:8" s="354" customFormat="1" ht="17.100000000000001" customHeight="1">
      <c r="A489" s="907" t="s">
        <v>181</v>
      </c>
      <c r="B489" s="907" t="s">
        <v>3</v>
      </c>
      <c r="C489" s="907" t="s">
        <v>4</v>
      </c>
      <c r="D489" s="356" t="s">
        <v>5</v>
      </c>
      <c r="E489" s="357" t="s">
        <v>6</v>
      </c>
      <c r="F489" s="358" t="s">
        <v>7</v>
      </c>
      <c r="G489" s="358" t="s">
        <v>8</v>
      </c>
      <c r="H489" s="357" t="s">
        <v>9</v>
      </c>
    </row>
    <row r="490" spans="1:8" s="354" customFormat="1" ht="17.100000000000001" customHeight="1">
      <c r="A490" s="908"/>
      <c r="B490" s="908"/>
      <c r="C490" s="908"/>
      <c r="D490" s="315" t="s">
        <v>376</v>
      </c>
      <c r="E490" s="359" t="s">
        <v>78</v>
      </c>
      <c r="F490" s="360" t="s">
        <v>79</v>
      </c>
      <c r="G490" s="360" t="s">
        <v>79</v>
      </c>
      <c r="H490" s="316" t="s">
        <v>12</v>
      </c>
    </row>
    <row r="491" spans="1:8" s="354" customFormat="1" ht="17.100000000000001" customHeight="1">
      <c r="A491" s="136">
        <v>1</v>
      </c>
      <c r="B491" s="62" t="s">
        <v>61</v>
      </c>
      <c r="C491" s="172">
        <v>13</v>
      </c>
      <c r="D491" s="324">
        <v>19</v>
      </c>
      <c r="E491" s="228">
        <v>23685</v>
      </c>
      <c r="F491" s="228">
        <v>21316500</v>
      </c>
      <c r="G491" s="228">
        <v>4348000</v>
      </c>
      <c r="H491" s="228">
        <v>50</v>
      </c>
    </row>
    <row r="492" spans="1:8" s="354" customFormat="1" ht="17.100000000000001" customHeight="1">
      <c r="A492" s="136">
        <v>2</v>
      </c>
      <c r="B492" s="62" t="s">
        <v>57</v>
      </c>
      <c r="C492" s="172">
        <v>1</v>
      </c>
      <c r="D492" s="324">
        <v>1</v>
      </c>
      <c r="E492" s="228">
        <v>0</v>
      </c>
      <c r="F492" s="228">
        <v>0</v>
      </c>
      <c r="G492" s="228">
        <v>26000</v>
      </c>
      <c r="H492" s="228">
        <v>0</v>
      </c>
    </row>
    <row r="493" spans="1:8" s="354" customFormat="1" ht="17.100000000000001" customHeight="1">
      <c r="A493" s="136">
        <v>3</v>
      </c>
      <c r="B493" s="62" t="s">
        <v>67</v>
      </c>
      <c r="C493" s="172">
        <v>28</v>
      </c>
      <c r="D493" s="324">
        <v>28</v>
      </c>
      <c r="E493" s="228">
        <v>0</v>
      </c>
      <c r="F493" s="228">
        <v>0</v>
      </c>
      <c r="G493" s="425">
        <v>253000</v>
      </c>
      <c r="H493" s="228">
        <v>0</v>
      </c>
    </row>
    <row r="494" spans="1:8" s="354" customFormat="1" ht="17.100000000000001" customHeight="1">
      <c r="A494" s="136">
        <v>4</v>
      </c>
      <c r="B494" s="62" t="s">
        <v>62</v>
      </c>
      <c r="C494" s="172">
        <v>295</v>
      </c>
      <c r="D494" s="324">
        <v>295</v>
      </c>
      <c r="E494" s="228">
        <v>8092743</v>
      </c>
      <c r="F494" s="228">
        <v>2023185750</v>
      </c>
      <c r="G494" s="228">
        <v>159070000</v>
      </c>
      <c r="H494" s="228">
        <v>1500</v>
      </c>
    </row>
    <row r="495" spans="1:8" s="354" customFormat="1" ht="17.100000000000001" customHeight="1">
      <c r="A495" s="136">
        <v>5</v>
      </c>
      <c r="B495" s="62" t="s">
        <v>58</v>
      </c>
      <c r="C495" s="172">
        <v>0</v>
      </c>
      <c r="D495" s="241">
        <v>0</v>
      </c>
      <c r="E495" s="228">
        <v>609758</v>
      </c>
      <c r="F495" s="228">
        <v>18292740</v>
      </c>
      <c r="G495" s="228">
        <v>35712000</v>
      </c>
      <c r="H495" s="228">
        <v>1600</v>
      </c>
    </row>
    <row r="496" spans="1:8" s="354" customFormat="1" ht="17.100000000000001" customHeight="1">
      <c r="A496" s="136">
        <v>6</v>
      </c>
      <c r="B496" s="62" t="s">
        <v>53</v>
      </c>
      <c r="C496" s="172">
        <v>0</v>
      </c>
      <c r="D496" s="241">
        <v>0</v>
      </c>
      <c r="E496" s="228">
        <v>0</v>
      </c>
      <c r="F496" s="228">
        <v>0</v>
      </c>
      <c r="G496" s="228">
        <v>1933000</v>
      </c>
      <c r="H496" s="228">
        <v>0</v>
      </c>
    </row>
    <row r="497" spans="1:8" s="354" customFormat="1" ht="17.100000000000001" customHeight="1">
      <c r="A497" s="136">
        <v>7</v>
      </c>
      <c r="B497" s="62" t="s">
        <v>26</v>
      </c>
      <c r="C497" s="172">
        <v>1</v>
      </c>
      <c r="D497" s="324">
        <v>4.7877999999999998</v>
      </c>
      <c r="E497" s="228">
        <v>0</v>
      </c>
      <c r="F497" s="228">
        <v>0</v>
      </c>
      <c r="G497" s="228">
        <v>19000</v>
      </c>
      <c r="H497" s="228">
        <v>0</v>
      </c>
    </row>
    <row r="498" spans="1:8" s="354" customFormat="1" ht="17.100000000000001" customHeight="1">
      <c r="A498" s="136">
        <v>8</v>
      </c>
      <c r="B498" s="62" t="s">
        <v>24</v>
      </c>
      <c r="C498" s="172">
        <v>5</v>
      </c>
      <c r="D498" s="324">
        <v>78.415000000000006</v>
      </c>
      <c r="E498" s="228">
        <v>0</v>
      </c>
      <c r="F498" s="228">
        <v>0</v>
      </c>
      <c r="G498" s="228">
        <v>195000</v>
      </c>
      <c r="H498" s="228">
        <v>0</v>
      </c>
    </row>
    <row r="499" spans="1:8" s="354" customFormat="1" ht="17.100000000000001" customHeight="1">
      <c r="A499" s="136">
        <v>9</v>
      </c>
      <c r="B499" s="62" t="s">
        <v>39</v>
      </c>
      <c r="C499" s="172">
        <v>0</v>
      </c>
      <c r="D499" s="676">
        <v>0</v>
      </c>
      <c r="E499" s="228">
        <v>6000</v>
      </c>
      <c r="F499" s="228">
        <v>1800000</v>
      </c>
      <c r="G499" s="228">
        <v>1638000</v>
      </c>
      <c r="H499" s="228">
        <v>500</v>
      </c>
    </row>
    <row r="500" spans="1:8" s="354" customFormat="1" ht="17.100000000000001" customHeight="1">
      <c r="A500" s="136">
        <v>10</v>
      </c>
      <c r="B500" s="62" t="s">
        <v>40</v>
      </c>
      <c r="C500" s="172">
        <v>0</v>
      </c>
      <c r="D500" s="324">
        <v>0</v>
      </c>
      <c r="E500" s="228">
        <v>71814</v>
      </c>
      <c r="F500" s="228">
        <v>28725600</v>
      </c>
      <c r="G500" s="228">
        <v>6926000</v>
      </c>
      <c r="H500" s="228">
        <v>0</v>
      </c>
    </row>
    <row r="501" spans="1:8" s="354" customFormat="1" ht="17.100000000000001" customHeight="1">
      <c r="A501" s="136">
        <v>11</v>
      </c>
      <c r="B501" s="62" t="s">
        <v>43</v>
      </c>
      <c r="C501" s="172">
        <v>77</v>
      </c>
      <c r="D501" s="324">
        <v>551.31590000000006</v>
      </c>
      <c r="E501" s="228">
        <v>49980</v>
      </c>
      <c r="F501" s="228">
        <v>10995600</v>
      </c>
      <c r="G501" s="228">
        <v>3283000</v>
      </c>
      <c r="H501" s="228">
        <v>0</v>
      </c>
    </row>
    <row r="502" spans="1:8" s="354" customFormat="1" ht="17.100000000000001" customHeight="1">
      <c r="A502" s="136"/>
      <c r="B502" s="62" t="s">
        <v>74</v>
      </c>
      <c r="C502" s="172"/>
      <c r="D502" s="324"/>
      <c r="E502" s="324"/>
      <c r="F502" s="241"/>
      <c r="G502" s="228">
        <v>1315000</v>
      </c>
      <c r="H502" s="228"/>
    </row>
    <row r="503" spans="1:8" s="354" customFormat="1" ht="17.100000000000001" customHeight="1">
      <c r="A503" s="136"/>
      <c r="B503" s="62" t="s">
        <v>48</v>
      </c>
      <c r="C503" s="172"/>
      <c r="D503" s="324"/>
      <c r="E503" s="324"/>
      <c r="F503" s="241"/>
      <c r="G503" s="228">
        <v>31677000</v>
      </c>
      <c r="H503" s="228"/>
    </row>
    <row r="504" spans="1:8" s="354" customFormat="1" ht="17.100000000000001" customHeight="1">
      <c r="A504" s="920" t="s">
        <v>49</v>
      </c>
      <c r="B504" s="921"/>
      <c r="C504" s="427">
        <f>SUM(C491:C503)</f>
        <v>420</v>
      </c>
      <c r="D504" s="427">
        <f t="shared" ref="D504:H504" si="35">SUM(D491:D503)</f>
        <v>977.51870000000008</v>
      </c>
      <c r="E504" s="427">
        <f t="shared" si="35"/>
        <v>8853980</v>
      </c>
      <c r="F504" s="427">
        <f t="shared" si="35"/>
        <v>2104316190</v>
      </c>
      <c r="G504" s="427">
        <f t="shared" si="35"/>
        <v>246395000</v>
      </c>
      <c r="H504" s="427">
        <f t="shared" si="35"/>
        <v>3650</v>
      </c>
    </row>
    <row r="505" spans="1:8" s="354" customFormat="1" ht="17.100000000000001" customHeight="1">
      <c r="A505" s="368"/>
      <c r="B505" s="374"/>
      <c r="C505" s="374"/>
      <c r="D505" s="375"/>
      <c r="E505" s="375"/>
      <c r="F505" s="376"/>
      <c r="G505" s="376"/>
      <c r="H505" s="372"/>
    </row>
    <row r="506" spans="1:8" s="354" customFormat="1" ht="17.100000000000001" customHeight="1">
      <c r="A506" s="911" t="s">
        <v>107</v>
      </c>
      <c r="B506" s="911"/>
      <c r="C506" s="911"/>
      <c r="D506" s="911"/>
      <c r="E506" s="911"/>
      <c r="F506" s="911"/>
      <c r="G506" s="911"/>
      <c r="H506" s="911"/>
    </row>
    <row r="507" spans="1:8" s="354" customFormat="1" ht="17.100000000000001" customHeight="1">
      <c r="A507" s="907" t="s">
        <v>181</v>
      </c>
      <c r="B507" s="907" t="s">
        <v>3</v>
      </c>
      <c r="C507" s="907" t="s">
        <v>4</v>
      </c>
      <c r="D507" s="356" t="s">
        <v>5</v>
      </c>
      <c r="E507" s="357" t="s">
        <v>6</v>
      </c>
      <c r="F507" s="358" t="s">
        <v>7</v>
      </c>
      <c r="G507" s="358" t="s">
        <v>8</v>
      </c>
      <c r="H507" s="357" t="s">
        <v>9</v>
      </c>
    </row>
    <row r="508" spans="1:8" s="354" customFormat="1" ht="17.100000000000001" customHeight="1">
      <c r="A508" s="908"/>
      <c r="B508" s="908"/>
      <c r="C508" s="908"/>
      <c r="D508" s="315" t="s">
        <v>376</v>
      </c>
      <c r="E508" s="359" t="s">
        <v>78</v>
      </c>
      <c r="F508" s="360" t="s">
        <v>79</v>
      </c>
      <c r="G508" s="360" t="s">
        <v>79</v>
      </c>
      <c r="H508" s="316" t="s">
        <v>12</v>
      </c>
    </row>
    <row r="509" spans="1:8" s="354" customFormat="1" ht="17.100000000000001" customHeight="1">
      <c r="A509" s="220">
        <v>1</v>
      </c>
      <c r="B509" s="62" t="s">
        <v>203</v>
      </c>
      <c r="C509" s="62">
        <v>3</v>
      </c>
      <c r="D509" s="62">
        <v>2.02</v>
      </c>
      <c r="E509" s="231">
        <v>0</v>
      </c>
      <c r="F509" s="62">
        <v>0</v>
      </c>
      <c r="G509" s="232">
        <v>176360</v>
      </c>
      <c r="H509" s="232">
        <v>3</v>
      </c>
    </row>
    <row r="510" spans="1:8" s="354" customFormat="1" ht="17.100000000000001" customHeight="1">
      <c r="A510" s="144">
        <v>2</v>
      </c>
      <c r="B510" s="62" t="s">
        <v>59</v>
      </c>
      <c r="C510" s="62">
        <v>3</v>
      </c>
      <c r="D510" s="62">
        <v>124.1</v>
      </c>
      <c r="E510" s="231">
        <v>0</v>
      </c>
      <c r="F510" s="62">
        <v>0</v>
      </c>
      <c r="G510" s="232">
        <v>787853</v>
      </c>
      <c r="H510" s="232">
        <v>3</v>
      </c>
    </row>
    <row r="511" spans="1:8" s="354" customFormat="1" ht="17.100000000000001" customHeight="1">
      <c r="A511" s="144">
        <f>+A510+1</f>
        <v>3</v>
      </c>
      <c r="B511" s="62" t="s">
        <v>62</v>
      </c>
      <c r="C511" s="62">
        <v>4</v>
      </c>
      <c r="D511" s="62">
        <v>4</v>
      </c>
      <c r="E511" s="231">
        <v>0</v>
      </c>
      <c r="F511" s="62">
        <v>0</v>
      </c>
      <c r="G511" s="232">
        <v>68436</v>
      </c>
      <c r="H511" s="232">
        <v>4</v>
      </c>
    </row>
    <row r="512" spans="1:8" s="354" customFormat="1" ht="17.100000000000001" customHeight="1">
      <c r="A512" s="144">
        <v>4</v>
      </c>
      <c r="B512" s="62" t="s">
        <v>61</v>
      </c>
      <c r="C512" s="62">
        <v>25</v>
      </c>
      <c r="D512" s="62">
        <v>91.39</v>
      </c>
      <c r="E512" s="231">
        <v>3955</v>
      </c>
      <c r="F512" s="62">
        <v>1028300</v>
      </c>
      <c r="G512" s="232">
        <v>5952873</v>
      </c>
      <c r="H512" s="232">
        <v>4</v>
      </c>
    </row>
    <row r="513" spans="1:8" s="354" customFormat="1" ht="17.100000000000001" customHeight="1">
      <c r="A513" s="144">
        <f>+A512+1</f>
        <v>5</v>
      </c>
      <c r="B513" s="62" t="s">
        <v>57</v>
      </c>
      <c r="C513" s="62">
        <v>1</v>
      </c>
      <c r="D513" s="62">
        <v>3</v>
      </c>
      <c r="E513" s="231">
        <v>0</v>
      </c>
      <c r="F513" s="62">
        <v>0</v>
      </c>
      <c r="G513" s="232">
        <v>146250</v>
      </c>
      <c r="H513" s="232">
        <v>1</v>
      </c>
    </row>
    <row r="514" spans="1:8" s="354" customFormat="1" ht="17.100000000000001" customHeight="1">
      <c r="A514" s="144">
        <f>+A513+1</f>
        <v>6</v>
      </c>
      <c r="B514" s="335" t="s">
        <v>66</v>
      </c>
      <c r="C514" s="62">
        <v>0</v>
      </c>
      <c r="D514" s="62">
        <v>0</v>
      </c>
      <c r="E514" s="231">
        <v>3151680</v>
      </c>
      <c r="F514" s="62">
        <v>126067200</v>
      </c>
      <c r="G514" s="232">
        <v>88196983</v>
      </c>
      <c r="H514" s="232">
        <v>3200</v>
      </c>
    </row>
    <row r="515" spans="1:8" s="354" customFormat="1" ht="17.100000000000001" customHeight="1">
      <c r="A515" s="144">
        <f>+A514+1</f>
        <v>7</v>
      </c>
      <c r="B515" s="62" t="s">
        <v>58</v>
      </c>
      <c r="C515" s="62">
        <v>0</v>
      </c>
      <c r="D515" s="62">
        <v>0</v>
      </c>
      <c r="E515" s="235">
        <v>25680</v>
      </c>
      <c r="F515" s="136">
        <v>770400</v>
      </c>
      <c r="G515" s="232">
        <v>4784496</v>
      </c>
      <c r="H515" s="232">
        <v>0</v>
      </c>
    </row>
    <row r="516" spans="1:8" s="354" customFormat="1" ht="17.100000000000001" customHeight="1">
      <c r="A516" s="144">
        <v>8</v>
      </c>
      <c r="B516" s="284" t="s">
        <v>163</v>
      </c>
      <c r="C516" s="62">
        <v>28</v>
      </c>
      <c r="D516" s="286">
        <v>165.24</v>
      </c>
      <c r="E516" s="235">
        <v>130728.75</v>
      </c>
      <c r="F516" s="136">
        <v>19609312.5</v>
      </c>
      <c r="G516" s="311">
        <v>11178493</v>
      </c>
      <c r="H516" s="232">
        <v>200</v>
      </c>
    </row>
    <row r="517" spans="1:8" s="354" customFormat="1" ht="17.100000000000001" customHeight="1">
      <c r="A517" s="144">
        <v>9</v>
      </c>
      <c r="B517" s="284" t="s">
        <v>25</v>
      </c>
      <c r="C517" s="62">
        <v>8</v>
      </c>
      <c r="D517" s="286">
        <v>35.729999999999997</v>
      </c>
      <c r="E517" s="235">
        <v>34516.699999999997</v>
      </c>
      <c r="F517" s="136">
        <v>13806800</v>
      </c>
      <c r="G517" s="311">
        <v>2793434</v>
      </c>
      <c r="H517" s="232">
        <v>7</v>
      </c>
    </row>
    <row r="518" spans="1:8" s="354" customFormat="1" ht="17.100000000000001" customHeight="1">
      <c r="A518" s="144">
        <v>10</v>
      </c>
      <c r="B518" s="284" t="s">
        <v>169</v>
      </c>
      <c r="C518" s="62">
        <v>2</v>
      </c>
      <c r="D518" s="286">
        <v>9.75</v>
      </c>
      <c r="E518" s="235">
        <v>0</v>
      </c>
      <c r="F518" s="136">
        <v>0</v>
      </c>
      <c r="G518" s="311">
        <v>20566</v>
      </c>
      <c r="H518" s="232">
        <v>2</v>
      </c>
    </row>
    <row r="519" spans="1:8" s="354" customFormat="1" ht="17.100000000000001" customHeight="1">
      <c r="A519" s="144"/>
      <c r="B519" s="62" t="s">
        <v>74</v>
      </c>
      <c r="C519" s="62"/>
      <c r="D519" s="62"/>
      <c r="E519" s="668"/>
      <c r="F519" s="249"/>
      <c r="G519" s="232">
        <v>3033918</v>
      </c>
      <c r="H519" s="232"/>
    </row>
    <row r="520" spans="1:8" s="354" customFormat="1" ht="17.100000000000001" customHeight="1">
      <c r="A520" s="144"/>
      <c r="B520" s="62" t="s">
        <v>48</v>
      </c>
      <c r="C520" s="62"/>
      <c r="D520" s="62"/>
      <c r="E520" s="232"/>
      <c r="F520" s="232"/>
      <c r="G520" s="232">
        <v>21086435</v>
      </c>
      <c r="H520" s="144"/>
    </row>
    <row r="521" spans="1:8" s="354" customFormat="1" ht="17.100000000000001" customHeight="1">
      <c r="A521" s="905" t="s">
        <v>49</v>
      </c>
      <c r="B521" s="906"/>
      <c r="C521" s="355">
        <f>SUM(C509:C520)</f>
        <v>74</v>
      </c>
      <c r="D521" s="355">
        <f t="shared" ref="D521:H521" si="36">SUM(D509:D520)</f>
        <v>435.23</v>
      </c>
      <c r="E521" s="355">
        <f t="shared" si="36"/>
        <v>3346560.45</v>
      </c>
      <c r="F521" s="355">
        <f t="shared" si="36"/>
        <v>161282012.5</v>
      </c>
      <c r="G521" s="355">
        <f t="shared" si="36"/>
        <v>138226097</v>
      </c>
      <c r="H521" s="355">
        <f t="shared" si="36"/>
        <v>3424</v>
      </c>
    </row>
    <row r="522" spans="1:8" s="354" customFormat="1" ht="17.100000000000001" customHeight="1">
      <c r="A522" s="368"/>
      <c r="B522" s="369"/>
      <c r="C522" s="369"/>
      <c r="D522" s="370"/>
      <c r="E522" s="370"/>
      <c r="F522" s="371"/>
      <c r="G522" s="394"/>
      <c r="H522" s="372"/>
    </row>
    <row r="523" spans="1:8" s="354" customFormat="1" ht="17.100000000000001" customHeight="1">
      <c r="A523" s="916" t="s">
        <v>110</v>
      </c>
      <c r="B523" s="916"/>
      <c r="C523" s="916"/>
      <c r="D523" s="916"/>
      <c r="E523" s="916"/>
      <c r="F523" s="916"/>
      <c r="G523" s="916"/>
      <c r="H523" s="916"/>
    </row>
    <row r="524" spans="1:8" s="354" customFormat="1" ht="17.100000000000001" customHeight="1">
      <c r="A524" s="907" t="s">
        <v>181</v>
      </c>
      <c r="B524" s="907" t="s">
        <v>3</v>
      </c>
      <c r="C524" s="907" t="s">
        <v>4</v>
      </c>
      <c r="D524" s="356" t="s">
        <v>5</v>
      </c>
      <c r="E524" s="357" t="s">
        <v>6</v>
      </c>
      <c r="F524" s="358" t="s">
        <v>7</v>
      </c>
      <c r="G524" s="358" t="s">
        <v>8</v>
      </c>
      <c r="H524" s="357" t="s">
        <v>9</v>
      </c>
    </row>
    <row r="525" spans="1:8" s="354" customFormat="1" ht="17.100000000000001" customHeight="1">
      <c r="A525" s="908"/>
      <c r="B525" s="908"/>
      <c r="C525" s="908"/>
      <c r="D525" s="315" t="s">
        <v>376</v>
      </c>
      <c r="E525" s="359" t="s">
        <v>78</v>
      </c>
      <c r="F525" s="360" t="s">
        <v>79</v>
      </c>
      <c r="G525" s="360" t="s">
        <v>79</v>
      </c>
      <c r="H525" s="316" t="s">
        <v>12</v>
      </c>
    </row>
    <row r="526" spans="1:8" s="354" customFormat="1" ht="17.100000000000001" customHeight="1">
      <c r="A526" s="220">
        <v>1</v>
      </c>
      <c r="B526" s="62" t="s">
        <v>61</v>
      </c>
      <c r="C526" s="262">
        <v>14</v>
      </c>
      <c r="D526" s="261">
        <v>17</v>
      </c>
      <c r="E526" s="261">
        <v>4700</v>
      </c>
      <c r="F526" s="688">
        <v>3995000</v>
      </c>
      <c r="G526" s="262">
        <v>1902000</v>
      </c>
      <c r="H526" s="262">
        <v>19</v>
      </c>
    </row>
    <row r="527" spans="1:8" s="354" customFormat="1" ht="17.100000000000001" customHeight="1">
      <c r="A527" s="144">
        <v>2</v>
      </c>
      <c r="B527" s="62" t="s">
        <v>59</v>
      </c>
      <c r="C527" s="262">
        <v>9</v>
      </c>
      <c r="D527" s="261">
        <v>10.27</v>
      </c>
      <c r="E527" s="261">
        <v>11240</v>
      </c>
      <c r="F527" s="688">
        <v>2135600</v>
      </c>
      <c r="G527" s="262">
        <v>3484000</v>
      </c>
      <c r="H527" s="262">
        <v>3</v>
      </c>
    </row>
    <row r="528" spans="1:8" s="354" customFormat="1" ht="17.100000000000001" customHeight="1">
      <c r="A528" s="220">
        <v>3</v>
      </c>
      <c r="B528" s="62" t="s">
        <v>62</v>
      </c>
      <c r="C528" s="262">
        <v>14</v>
      </c>
      <c r="D528" s="261">
        <v>16</v>
      </c>
      <c r="E528" s="261">
        <v>6900</v>
      </c>
      <c r="F528" s="688">
        <v>690000</v>
      </c>
      <c r="G528" s="262">
        <v>3420000</v>
      </c>
      <c r="H528" s="262">
        <v>2</v>
      </c>
    </row>
    <row r="529" spans="1:8" s="354" customFormat="1" ht="17.100000000000001" customHeight="1">
      <c r="A529" s="144">
        <v>4</v>
      </c>
      <c r="B529" s="335" t="s">
        <v>66</v>
      </c>
      <c r="C529" s="262">
        <v>8</v>
      </c>
      <c r="D529" s="261">
        <v>54</v>
      </c>
      <c r="E529" s="261">
        <v>2129.6190000000001</v>
      </c>
      <c r="F529" s="688">
        <v>8731437.9000000004</v>
      </c>
      <c r="G529" s="262">
        <v>2476000</v>
      </c>
      <c r="H529" s="262">
        <v>12</v>
      </c>
    </row>
    <row r="530" spans="1:8" s="354" customFormat="1" ht="17.100000000000001" customHeight="1">
      <c r="A530" s="220">
        <v>5</v>
      </c>
      <c r="B530" s="62" t="s">
        <v>58</v>
      </c>
      <c r="C530" s="144">
        <v>0</v>
      </c>
      <c r="D530" s="144">
        <v>0</v>
      </c>
      <c r="E530" s="231">
        <v>0</v>
      </c>
      <c r="F530" s="144">
        <v>0</v>
      </c>
      <c r="G530" s="231">
        <v>0</v>
      </c>
      <c r="H530" s="661">
        <v>0</v>
      </c>
    </row>
    <row r="531" spans="1:8" s="354" customFormat="1" ht="17.100000000000001" customHeight="1">
      <c r="A531" s="144">
        <v>6</v>
      </c>
      <c r="B531" s="62" t="s">
        <v>26</v>
      </c>
      <c r="C531" s="144">
        <v>0</v>
      </c>
      <c r="D531" s="144">
        <v>0</v>
      </c>
      <c r="E531" s="231">
        <v>0</v>
      </c>
      <c r="F531" s="144">
        <v>0</v>
      </c>
      <c r="G531" s="231">
        <v>42000</v>
      </c>
      <c r="H531" s="235">
        <v>0</v>
      </c>
    </row>
    <row r="532" spans="1:8" s="354" customFormat="1" ht="17.100000000000001" customHeight="1">
      <c r="A532" s="220">
        <v>7</v>
      </c>
      <c r="B532" s="62" t="s">
        <v>64</v>
      </c>
      <c r="C532" s="144">
        <v>0</v>
      </c>
      <c r="D532" s="144">
        <v>0</v>
      </c>
      <c r="E532" s="231">
        <v>0</v>
      </c>
      <c r="F532" s="144">
        <v>0</v>
      </c>
      <c r="G532" s="231">
        <v>24000</v>
      </c>
      <c r="H532" s="668">
        <v>0</v>
      </c>
    </row>
    <row r="533" spans="1:8" s="354" customFormat="1" ht="17.100000000000001" customHeight="1">
      <c r="A533" s="144">
        <v>8</v>
      </c>
      <c r="B533" s="280" t="s">
        <v>45</v>
      </c>
      <c r="C533" s="262">
        <v>25</v>
      </c>
      <c r="D533" s="261">
        <v>1063.3399999999999</v>
      </c>
      <c r="E533" s="261">
        <v>141677</v>
      </c>
      <c r="F533" s="688">
        <v>148760850</v>
      </c>
      <c r="G533" s="262">
        <v>33685000</v>
      </c>
      <c r="H533" s="262">
        <v>344</v>
      </c>
    </row>
    <row r="534" spans="1:8" s="354" customFormat="1" ht="17.100000000000001" customHeight="1">
      <c r="A534" s="220">
        <v>9</v>
      </c>
      <c r="B534" s="280" t="s">
        <v>163</v>
      </c>
      <c r="C534" s="262">
        <v>27</v>
      </c>
      <c r="D534" s="261">
        <v>508.24</v>
      </c>
      <c r="E534" s="261">
        <v>477400</v>
      </c>
      <c r="F534" s="688">
        <v>57288000</v>
      </c>
      <c r="G534" s="262">
        <v>27053000</v>
      </c>
      <c r="H534" s="262">
        <v>30</v>
      </c>
    </row>
    <row r="535" spans="1:8" s="354" customFormat="1" ht="17.100000000000001" customHeight="1">
      <c r="A535" s="144">
        <v>10</v>
      </c>
      <c r="B535" s="62" t="s">
        <v>24</v>
      </c>
      <c r="C535" s="144">
        <v>0</v>
      </c>
      <c r="D535" s="144">
        <v>0</v>
      </c>
      <c r="E535" s="231">
        <v>0</v>
      </c>
      <c r="F535" s="144">
        <v>0</v>
      </c>
      <c r="G535" s="660">
        <v>340000</v>
      </c>
      <c r="H535" s="660"/>
    </row>
    <row r="536" spans="1:8" s="354" customFormat="1" ht="17.100000000000001" customHeight="1">
      <c r="A536" s="220">
        <v>11</v>
      </c>
      <c r="B536" s="345" t="s">
        <v>442</v>
      </c>
      <c r="C536" s="745">
        <v>8</v>
      </c>
      <c r="D536" s="746">
        <v>32</v>
      </c>
      <c r="E536" s="746">
        <v>0</v>
      </c>
      <c r="F536" s="690">
        <v>0</v>
      </c>
      <c r="G536" s="745">
        <v>0</v>
      </c>
      <c r="H536" s="745">
        <v>0</v>
      </c>
    </row>
    <row r="537" spans="1:8" s="354" customFormat="1" ht="17.100000000000001" customHeight="1">
      <c r="A537" s="689">
        <v>12</v>
      </c>
      <c r="B537" s="208" t="s">
        <v>145</v>
      </c>
      <c r="C537" s="262">
        <v>0</v>
      </c>
      <c r="D537" s="261">
        <v>0</v>
      </c>
      <c r="E537" s="261">
        <v>0</v>
      </c>
      <c r="F537" s="688">
        <v>0</v>
      </c>
      <c r="G537" s="262">
        <v>15000</v>
      </c>
      <c r="H537" s="262">
        <v>0</v>
      </c>
    </row>
    <row r="538" spans="1:8" s="354" customFormat="1" ht="17.100000000000001" customHeight="1">
      <c r="A538" s="144"/>
      <c r="B538" s="249" t="s">
        <v>74</v>
      </c>
      <c r="C538" s="220"/>
      <c r="D538" s="220"/>
      <c r="E538" s="668"/>
      <c r="F538" s="220"/>
      <c r="G538" s="512">
        <v>9784000</v>
      </c>
      <c r="H538" s="240"/>
    </row>
    <row r="539" spans="1:8" s="354" customFormat="1" ht="17.100000000000001" customHeight="1">
      <c r="A539" s="144"/>
      <c r="B539" s="62" t="s">
        <v>48</v>
      </c>
      <c r="C539" s="62"/>
      <c r="D539" s="62"/>
      <c r="E539" s="231"/>
      <c r="F539" s="286"/>
      <c r="G539" s="262">
        <v>10214000</v>
      </c>
      <c r="H539" s="241"/>
    </row>
    <row r="540" spans="1:8" s="354" customFormat="1" ht="17.100000000000001" customHeight="1">
      <c r="A540" s="905" t="s">
        <v>49</v>
      </c>
      <c r="B540" s="906"/>
      <c r="C540" s="355">
        <f>SUM(C526:C539)</f>
        <v>105</v>
      </c>
      <c r="D540" s="355">
        <f t="shared" ref="D540:H540" si="37">SUM(D526:D539)</f>
        <v>1700.85</v>
      </c>
      <c r="E540" s="355">
        <f t="shared" si="37"/>
        <v>644046.61899999995</v>
      </c>
      <c r="F540" s="355">
        <f t="shared" si="37"/>
        <v>221600887.90000001</v>
      </c>
      <c r="G540" s="410">
        <f>SUM(G526:G539)</f>
        <v>92439000</v>
      </c>
      <c r="H540" s="355">
        <f t="shared" si="37"/>
        <v>410</v>
      </c>
    </row>
    <row r="541" spans="1:8" s="354" customFormat="1" ht="17.100000000000001" customHeight="1">
      <c r="A541" s="368"/>
      <c r="B541" s="369"/>
      <c r="C541" s="369"/>
      <c r="D541" s="370"/>
      <c r="E541" s="370"/>
      <c r="F541" s="371"/>
      <c r="G541" s="394"/>
      <c r="H541" s="372"/>
    </row>
    <row r="542" spans="1:8" s="354" customFormat="1" ht="17.100000000000001" customHeight="1">
      <c r="A542" s="911" t="s">
        <v>97</v>
      </c>
      <c r="B542" s="911"/>
      <c r="C542" s="911"/>
      <c r="D542" s="911"/>
      <c r="E542" s="911"/>
      <c r="F542" s="911"/>
      <c r="G542" s="911"/>
      <c r="H542" s="911"/>
    </row>
    <row r="543" spans="1:8" s="354" customFormat="1" ht="17.100000000000001" customHeight="1">
      <c r="A543" s="907" t="s">
        <v>181</v>
      </c>
      <c r="B543" s="907" t="s">
        <v>3</v>
      </c>
      <c r="C543" s="907" t="s">
        <v>4</v>
      </c>
      <c r="D543" s="356" t="s">
        <v>5</v>
      </c>
      <c r="E543" s="357" t="s">
        <v>6</v>
      </c>
      <c r="F543" s="358" t="s">
        <v>7</v>
      </c>
      <c r="G543" s="358" t="s">
        <v>8</v>
      </c>
      <c r="H543" s="357" t="s">
        <v>9</v>
      </c>
    </row>
    <row r="544" spans="1:8" s="354" customFormat="1" ht="17.100000000000001" customHeight="1">
      <c r="A544" s="908"/>
      <c r="B544" s="908"/>
      <c r="C544" s="908"/>
      <c r="D544" s="315" t="s">
        <v>376</v>
      </c>
      <c r="E544" s="359" t="s">
        <v>78</v>
      </c>
      <c r="F544" s="360" t="s">
        <v>79</v>
      </c>
      <c r="G544" s="360" t="s">
        <v>79</v>
      </c>
      <c r="H544" s="316" t="s">
        <v>12</v>
      </c>
    </row>
    <row r="545" spans="1:8" s="354" customFormat="1" ht="17.100000000000001" customHeight="1">
      <c r="A545" s="220">
        <v>1</v>
      </c>
      <c r="B545" s="62" t="s">
        <v>61</v>
      </c>
      <c r="C545" s="62">
        <v>542</v>
      </c>
      <c r="D545" s="314">
        <v>805.65</v>
      </c>
      <c r="E545" s="231">
        <v>5220679</v>
      </c>
      <c r="F545" s="62">
        <v>5742746900</v>
      </c>
      <c r="G545" s="232">
        <v>1248380400</v>
      </c>
      <c r="H545" s="232">
        <v>5990</v>
      </c>
    </row>
    <row r="546" spans="1:8" s="354" customFormat="1" ht="17.100000000000001" customHeight="1">
      <c r="A546" s="144">
        <f>+A545+1</f>
        <v>2</v>
      </c>
      <c r="B546" s="62" t="s">
        <v>62</v>
      </c>
      <c r="C546" s="62">
        <v>23</v>
      </c>
      <c r="D546" s="314">
        <v>23</v>
      </c>
      <c r="E546" s="231">
        <v>23739</v>
      </c>
      <c r="F546" s="62">
        <v>2373900</v>
      </c>
      <c r="G546" s="232">
        <v>602000</v>
      </c>
      <c r="H546" s="232">
        <v>105</v>
      </c>
    </row>
    <row r="547" spans="1:8" s="354" customFormat="1" ht="17.100000000000001" customHeight="1">
      <c r="A547" s="146">
        <v>4</v>
      </c>
      <c r="B547" s="62" t="s">
        <v>24</v>
      </c>
      <c r="C547" s="62">
        <v>5</v>
      </c>
      <c r="D547" s="314">
        <v>23.1</v>
      </c>
      <c r="E547" s="231">
        <v>0</v>
      </c>
      <c r="F547" s="62">
        <v>0</v>
      </c>
      <c r="G547" s="232">
        <v>49656</v>
      </c>
      <c r="H547" s="232">
        <v>0</v>
      </c>
    </row>
    <row r="548" spans="1:8" s="354" customFormat="1" ht="17.100000000000001" customHeight="1">
      <c r="A548" s="146">
        <v>5</v>
      </c>
      <c r="B548" s="280" t="s">
        <v>169</v>
      </c>
      <c r="C548" s="293">
        <v>118</v>
      </c>
      <c r="D548" s="291">
        <v>541.95000000000005</v>
      </c>
      <c r="E548" s="292">
        <v>145200</v>
      </c>
      <c r="F548" s="293">
        <v>37752000</v>
      </c>
      <c r="G548" s="293">
        <v>6595144</v>
      </c>
      <c r="H548" s="293">
        <v>615</v>
      </c>
    </row>
    <row r="549" spans="1:8" s="354" customFormat="1" ht="17.100000000000001" customHeight="1">
      <c r="A549" s="146"/>
      <c r="B549" s="62" t="s">
        <v>74</v>
      </c>
      <c r="C549" s="217"/>
      <c r="D549" s="331"/>
      <c r="E549" s="660"/>
      <c r="F549" s="217"/>
      <c r="G549" s="320">
        <v>0</v>
      </c>
      <c r="H549" s="320"/>
    </row>
    <row r="550" spans="1:8" s="354" customFormat="1" ht="17.100000000000001" customHeight="1">
      <c r="A550" s="146"/>
      <c r="B550" s="62" t="s">
        <v>48</v>
      </c>
      <c r="C550" s="217"/>
      <c r="D550" s="331"/>
      <c r="E550" s="660"/>
      <c r="F550" s="217"/>
      <c r="G550" s="320">
        <v>12285800</v>
      </c>
      <c r="H550" s="320"/>
    </row>
    <row r="551" spans="1:8" s="354" customFormat="1" ht="17.100000000000001" customHeight="1">
      <c r="A551" s="905" t="s">
        <v>49</v>
      </c>
      <c r="B551" s="906"/>
      <c r="C551" s="355">
        <f>SUM(C545:C550)</f>
        <v>688</v>
      </c>
      <c r="D551" s="355">
        <f t="shared" ref="D551:H551" si="38">SUM(D545:D550)</f>
        <v>1393.7</v>
      </c>
      <c r="E551" s="355">
        <f t="shared" si="38"/>
        <v>5389618</v>
      </c>
      <c r="F551" s="355">
        <f t="shared" si="38"/>
        <v>5782872800</v>
      </c>
      <c r="G551" s="355">
        <f t="shared" si="38"/>
        <v>1267913000</v>
      </c>
      <c r="H551" s="355">
        <f t="shared" si="38"/>
        <v>6710</v>
      </c>
    </row>
    <row r="552" spans="1:8" s="354" customFormat="1" ht="17.100000000000001" customHeight="1">
      <c r="A552" s="382"/>
      <c r="B552" s="383"/>
      <c r="C552" s="383"/>
      <c r="D552" s="384"/>
      <c r="E552" s="384"/>
      <c r="F552" s="385"/>
      <c r="G552" s="385"/>
      <c r="H552" s="386"/>
    </row>
    <row r="553" spans="1:8" s="354" customFormat="1" ht="17.100000000000001" customHeight="1">
      <c r="A553" s="911" t="s">
        <v>89</v>
      </c>
      <c r="B553" s="911"/>
      <c r="C553" s="911"/>
      <c r="D553" s="911"/>
      <c r="E553" s="911"/>
      <c r="F553" s="911"/>
      <c r="G553" s="911"/>
      <c r="H553" s="911"/>
    </row>
    <row r="554" spans="1:8" s="354" customFormat="1" ht="17.100000000000001" customHeight="1">
      <c r="A554" s="907" t="s">
        <v>181</v>
      </c>
      <c r="B554" s="907" t="s">
        <v>3</v>
      </c>
      <c r="C554" s="907" t="s">
        <v>4</v>
      </c>
      <c r="D554" s="356" t="s">
        <v>5</v>
      </c>
      <c r="E554" s="357" t="s">
        <v>6</v>
      </c>
      <c r="F554" s="358" t="s">
        <v>7</v>
      </c>
      <c r="G554" s="358" t="s">
        <v>8</v>
      </c>
      <c r="H554" s="357" t="s">
        <v>9</v>
      </c>
    </row>
    <row r="555" spans="1:8" s="354" customFormat="1" ht="17.100000000000001" customHeight="1">
      <c r="A555" s="908"/>
      <c r="B555" s="908"/>
      <c r="C555" s="908"/>
      <c r="D555" s="315" t="s">
        <v>376</v>
      </c>
      <c r="E555" s="359" t="s">
        <v>78</v>
      </c>
      <c r="F555" s="360" t="s">
        <v>79</v>
      </c>
      <c r="G555" s="360" t="s">
        <v>79</v>
      </c>
      <c r="H555" s="316" t="s">
        <v>12</v>
      </c>
    </row>
    <row r="556" spans="1:8" s="354" customFormat="1" ht="17.100000000000001" customHeight="1">
      <c r="A556" s="220">
        <v>1</v>
      </c>
      <c r="B556" s="62" t="s">
        <v>61</v>
      </c>
      <c r="C556" s="62">
        <v>285</v>
      </c>
      <c r="D556" s="314">
        <v>32.81</v>
      </c>
      <c r="E556" s="231">
        <v>657137.5</v>
      </c>
      <c r="F556" s="62">
        <v>1149990625</v>
      </c>
      <c r="G556" s="232">
        <v>157713000</v>
      </c>
      <c r="H556" s="232">
        <v>1344</v>
      </c>
    </row>
    <row r="557" spans="1:8" s="354" customFormat="1" ht="17.100000000000001" customHeight="1">
      <c r="A557" s="144">
        <v>2</v>
      </c>
      <c r="B557" s="62" t="s">
        <v>454</v>
      </c>
      <c r="C557" s="62">
        <v>30</v>
      </c>
      <c r="D557" s="314">
        <v>31.53</v>
      </c>
      <c r="E557" s="235">
        <v>85675.92</v>
      </c>
      <c r="F557" s="232">
        <v>21418981</v>
      </c>
      <c r="G557" s="232">
        <v>5569000</v>
      </c>
      <c r="H557" s="232">
        <v>38</v>
      </c>
    </row>
    <row r="558" spans="1:8" s="354" customFormat="1" ht="17.100000000000001" customHeight="1">
      <c r="A558" s="220">
        <v>3</v>
      </c>
      <c r="B558" s="62" t="s">
        <v>62</v>
      </c>
      <c r="C558" s="62">
        <v>36</v>
      </c>
      <c r="D558" s="314">
        <v>36.950000000000003</v>
      </c>
      <c r="E558" s="231">
        <v>933086.95</v>
      </c>
      <c r="F558" s="62">
        <v>139963042</v>
      </c>
      <c r="G558" s="232">
        <v>19413000</v>
      </c>
      <c r="H558" s="232">
        <v>64</v>
      </c>
    </row>
    <row r="559" spans="1:8" s="354" customFormat="1" ht="17.100000000000001" customHeight="1">
      <c r="A559" s="144">
        <v>4</v>
      </c>
      <c r="B559" s="62" t="s">
        <v>57</v>
      </c>
      <c r="C559" s="62">
        <v>9</v>
      </c>
      <c r="D559" s="314">
        <v>22.88</v>
      </c>
      <c r="E559" s="231">
        <v>17702.32</v>
      </c>
      <c r="F559" s="62">
        <v>44255800</v>
      </c>
      <c r="G559" s="232">
        <v>3806000</v>
      </c>
      <c r="H559" s="232">
        <v>99</v>
      </c>
    </row>
    <row r="560" spans="1:8" s="354" customFormat="1" ht="17.100000000000001" customHeight="1">
      <c r="A560" s="220">
        <v>5</v>
      </c>
      <c r="B560" s="62" t="s">
        <v>58</v>
      </c>
      <c r="C560" s="62">
        <v>2</v>
      </c>
      <c r="D560" s="314">
        <v>1262.68</v>
      </c>
      <c r="E560" s="231">
        <v>633800</v>
      </c>
      <c r="F560" s="144">
        <v>348590000</v>
      </c>
      <c r="G560" s="144">
        <v>19014000</v>
      </c>
      <c r="H560" s="232">
        <v>4011</v>
      </c>
    </row>
    <row r="561" spans="1:8" s="354" customFormat="1" ht="17.100000000000001" customHeight="1">
      <c r="A561" s="144">
        <v>6</v>
      </c>
      <c r="B561" s="284" t="s">
        <v>45</v>
      </c>
      <c r="C561" s="217">
        <v>12</v>
      </c>
      <c r="D561" s="331">
        <v>572.15</v>
      </c>
      <c r="E561" s="660">
        <v>64173.33</v>
      </c>
      <c r="F561" s="146">
        <v>80216667</v>
      </c>
      <c r="G561" s="320">
        <v>4813000</v>
      </c>
      <c r="H561" s="320">
        <v>406</v>
      </c>
    </row>
    <row r="562" spans="1:8" s="354" customFormat="1" ht="17.100000000000001" customHeight="1">
      <c r="A562" s="220">
        <v>7</v>
      </c>
      <c r="B562" s="284" t="s">
        <v>26</v>
      </c>
      <c r="C562" s="217">
        <v>6</v>
      </c>
      <c r="D562" s="331">
        <v>378.54</v>
      </c>
      <c r="E562" s="660">
        <v>211299.28</v>
      </c>
      <c r="F562" s="146">
        <v>116214604</v>
      </c>
      <c r="G562" s="320">
        <v>14791000</v>
      </c>
      <c r="H562" s="320">
        <v>1134</v>
      </c>
    </row>
    <row r="563" spans="1:8" s="354" customFormat="1" ht="17.100000000000001" customHeight="1">
      <c r="A563" s="220">
        <v>8</v>
      </c>
      <c r="B563" s="293" t="s">
        <v>23</v>
      </c>
      <c r="C563" s="217">
        <v>1</v>
      </c>
      <c r="D563" s="331">
        <v>38.85</v>
      </c>
      <c r="E563" s="660">
        <v>557.14</v>
      </c>
      <c r="F563" s="146">
        <v>752143</v>
      </c>
      <c r="G563" s="320">
        <v>39000</v>
      </c>
      <c r="H563" s="320">
        <v>4</v>
      </c>
    </row>
    <row r="564" spans="1:8" s="354" customFormat="1" ht="17.100000000000001" customHeight="1">
      <c r="A564" s="144">
        <v>9</v>
      </c>
      <c r="B564" s="284" t="s">
        <v>174</v>
      </c>
      <c r="C564" s="217">
        <v>236</v>
      </c>
      <c r="D564" s="331">
        <v>1031.3499999999999</v>
      </c>
      <c r="E564" s="660">
        <v>333666.67</v>
      </c>
      <c r="F564" s="146">
        <v>116783333.3</v>
      </c>
      <c r="G564" s="320">
        <v>20020000</v>
      </c>
      <c r="H564" s="320">
        <v>2112</v>
      </c>
    </row>
    <row r="565" spans="1:8" s="354" customFormat="1" ht="17.100000000000001" customHeight="1">
      <c r="A565" s="220">
        <v>10</v>
      </c>
      <c r="B565" s="284" t="s">
        <v>43</v>
      </c>
      <c r="C565" s="217">
        <v>1</v>
      </c>
      <c r="D565" s="331">
        <v>4.2</v>
      </c>
      <c r="E565" s="660">
        <v>5828.57</v>
      </c>
      <c r="F565" s="146">
        <v>1457143</v>
      </c>
      <c r="G565" s="320">
        <v>408000</v>
      </c>
      <c r="H565" s="320">
        <v>37</v>
      </c>
    </row>
    <row r="566" spans="1:8" s="354" customFormat="1" ht="17.100000000000001" customHeight="1">
      <c r="A566" s="146"/>
      <c r="B566" s="62" t="s">
        <v>74</v>
      </c>
      <c r="C566" s="217"/>
      <c r="D566" s="331"/>
      <c r="E566" s="660"/>
      <c r="F566" s="217"/>
      <c r="G566" s="320">
        <v>2048000</v>
      </c>
      <c r="H566" s="320"/>
    </row>
    <row r="567" spans="1:8" s="354" customFormat="1" ht="17.100000000000001" customHeight="1">
      <c r="A567" s="146"/>
      <c r="B567" s="62" t="s">
        <v>48</v>
      </c>
      <c r="C567" s="217"/>
      <c r="D567" s="331"/>
      <c r="E567" s="660"/>
      <c r="F567" s="217"/>
      <c r="G567" s="320">
        <v>12481000</v>
      </c>
      <c r="H567" s="320"/>
    </row>
    <row r="568" spans="1:8" s="354" customFormat="1" ht="17.100000000000001" customHeight="1">
      <c r="A568" s="905" t="s">
        <v>49</v>
      </c>
      <c r="B568" s="906"/>
      <c r="C568" s="355">
        <f>SUM(C556:C567)</f>
        <v>618</v>
      </c>
      <c r="D568" s="355">
        <f t="shared" ref="D568:H568" si="39">SUM(D556:D567)</f>
        <v>3411.9399999999996</v>
      </c>
      <c r="E568" s="355">
        <f t="shared" si="39"/>
        <v>2942927.68</v>
      </c>
      <c r="F568" s="355">
        <f t="shared" si="39"/>
        <v>2019642338.3</v>
      </c>
      <c r="G568" s="355">
        <f t="shared" si="39"/>
        <v>260115000</v>
      </c>
      <c r="H568" s="355">
        <f t="shared" si="39"/>
        <v>9249</v>
      </c>
    </row>
    <row r="569" spans="1:8" s="354" customFormat="1" ht="17.100000000000001" customHeight="1">
      <c r="A569" s="382"/>
      <c r="B569" s="383"/>
      <c r="C569" s="383"/>
      <c r="D569" s="384"/>
      <c r="E569" s="384"/>
      <c r="F569" s="385"/>
      <c r="G569" s="394"/>
      <c r="H569" s="386"/>
    </row>
    <row r="570" spans="1:8" s="354" customFormat="1" ht="17.100000000000001" customHeight="1">
      <c r="A570" s="911" t="s">
        <v>119</v>
      </c>
      <c r="B570" s="911"/>
      <c r="C570" s="911"/>
      <c r="D570" s="911"/>
      <c r="E570" s="911"/>
      <c r="F570" s="911"/>
      <c r="G570" s="911"/>
      <c r="H570" s="911"/>
    </row>
    <row r="571" spans="1:8" s="354" customFormat="1" ht="17.100000000000001" customHeight="1">
      <c r="A571" s="907" t="s">
        <v>181</v>
      </c>
      <c r="B571" s="907" t="s">
        <v>3</v>
      </c>
      <c r="C571" s="907" t="s">
        <v>4</v>
      </c>
      <c r="D571" s="356" t="s">
        <v>5</v>
      </c>
      <c r="E571" s="357" t="s">
        <v>6</v>
      </c>
      <c r="F571" s="358" t="s">
        <v>7</v>
      </c>
      <c r="G571" s="358" t="s">
        <v>8</v>
      </c>
      <c r="H571" s="357" t="s">
        <v>9</v>
      </c>
    </row>
    <row r="572" spans="1:8" s="354" customFormat="1" ht="17.100000000000001" customHeight="1">
      <c r="A572" s="908"/>
      <c r="B572" s="908"/>
      <c r="C572" s="908"/>
      <c r="D572" s="315" t="s">
        <v>376</v>
      </c>
      <c r="E572" s="359" t="s">
        <v>78</v>
      </c>
      <c r="F572" s="360" t="s">
        <v>79</v>
      </c>
      <c r="G572" s="360" t="s">
        <v>79</v>
      </c>
      <c r="H572" s="316" t="s">
        <v>12</v>
      </c>
    </row>
    <row r="573" spans="1:8" s="354" customFormat="1" ht="17.100000000000001" customHeight="1">
      <c r="A573" s="146">
        <v>1</v>
      </c>
      <c r="B573" s="217" t="s">
        <v>142</v>
      </c>
      <c r="C573" s="218">
        <v>49</v>
      </c>
      <c r="D573" s="218">
        <v>1493.1</v>
      </c>
      <c r="E573" s="231">
        <v>1749591.56</v>
      </c>
      <c r="F573" s="62">
        <v>2974305652</v>
      </c>
      <c r="G573" s="336">
        <v>574127000</v>
      </c>
      <c r="H573" s="218">
        <v>66</v>
      </c>
    </row>
    <row r="574" spans="1:8" s="354" customFormat="1" ht="17.100000000000001" customHeight="1">
      <c r="A574" s="136">
        <v>2</v>
      </c>
      <c r="B574" s="172" t="s">
        <v>70</v>
      </c>
      <c r="C574" s="218">
        <v>2</v>
      </c>
      <c r="D574" s="218">
        <v>0.72</v>
      </c>
      <c r="E574" s="231">
        <v>0</v>
      </c>
      <c r="F574" s="62">
        <v>0</v>
      </c>
      <c r="G574" s="336">
        <v>46000</v>
      </c>
      <c r="H574" s="218">
        <v>0</v>
      </c>
    </row>
    <row r="575" spans="1:8" s="354" customFormat="1" ht="17.100000000000001" customHeight="1">
      <c r="A575" s="136">
        <v>3</v>
      </c>
      <c r="B575" s="172" t="s">
        <v>62</v>
      </c>
      <c r="C575" s="218">
        <v>9</v>
      </c>
      <c r="D575" s="218">
        <v>9</v>
      </c>
      <c r="E575" s="231">
        <v>68720</v>
      </c>
      <c r="F575" s="62">
        <v>20616000</v>
      </c>
      <c r="G575" s="336">
        <v>10494000</v>
      </c>
      <c r="H575" s="218">
        <v>54</v>
      </c>
    </row>
    <row r="576" spans="1:8" s="354" customFormat="1" ht="17.100000000000001" customHeight="1">
      <c r="A576" s="136">
        <v>4</v>
      </c>
      <c r="B576" s="172" t="s">
        <v>58</v>
      </c>
      <c r="C576" s="218">
        <v>0</v>
      </c>
      <c r="D576" s="218">
        <v>0</v>
      </c>
      <c r="E576" s="231">
        <v>0</v>
      </c>
      <c r="F576" s="217">
        <v>0</v>
      </c>
      <c r="G576" s="337">
        <v>1390000</v>
      </c>
      <c r="H576" s="218">
        <v>0</v>
      </c>
    </row>
    <row r="577" spans="1:8" s="354" customFormat="1" ht="17.100000000000001" customHeight="1">
      <c r="A577" s="136"/>
      <c r="B577" s="172" t="s">
        <v>74</v>
      </c>
      <c r="C577" s="429"/>
      <c r="D577" s="331"/>
      <c r="E577" s="238"/>
      <c r="F577" s="293"/>
      <c r="G577" s="292">
        <v>4994000</v>
      </c>
      <c r="H577" s="430"/>
    </row>
    <row r="578" spans="1:8" s="354" customFormat="1" ht="17.100000000000001" customHeight="1">
      <c r="A578" s="172"/>
      <c r="B578" s="172" t="s">
        <v>48</v>
      </c>
      <c r="C578" s="429"/>
      <c r="D578" s="331"/>
      <c r="E578" s="660"/>
      <c r="F578" s="343"/>
      <c r="G578" s="292">
        <v>616000</v>
      </c>
      <c r="H578" s="320"/>
    </row>
    <row r="579" spans="1:8" s="354" customFormat="1" ht="17.100000000000001" customHeight="1">
      <c r="A579" s="936" t="s">
        <v>49</v>
      </c>
      <c r="B579" s="937"/>
      <c r="C579" s="355">
        <f>SUM(C573:C578)</f>
        <v>60</v>
      </c>
      <c r="D579" s="355">
        <f t="shared" ref="D579:H579" si="40">SUM(D573:D578)</f>
        <v>1502.82</v>
      </c>
      <c r="E579" s="355">
        <f t="shared" si="40"/>
        <v>1818311.56</v>
      </c>
      <c r="F579" s="355">
        <f t="shared" si="40"/>
        <v>2994921652</v>
      </c>
      <c r="G579" s="355">
        <f t="shared" si="40"/>
        <v>591667000</v>
      </c>
      <c r="H579" s="355">
        <f t="shared" si="40"/>
        <v>120</v>
      </c>
    </row>
    <row r="580" spans="1:8" s="354" customFormat="1" ht="17.100000000000001" customHeight="1">
      <c r="A580" s="382"/>
      <c r="B580" s="383"/>
      <c r="C580" s="383"/>
      <c r="D580" s="384"/>
      <c r="E580" s="384"/>
      <c r="F580" s="385"/>
      <c r="G580" s="385"/>
      <c r="H580" s="386"/>
    </row>
    <row r="581" spans="1:8" s="354" customFormat="1" ht="17.100000000000001" customHeight="1">
      <c r="A581" s="911" t="s">
        <v>126</v>
      </c>
      <c r="B581" s="911"/>
      <c r="C581" s="911"/>
      <c r="D581" s="911"/>
      <c r="E581" s="911"/>
      <c r="F581" s="911"/>
      <c r="G581" s="911"/>
      <c r="H581" s="911"/>
    </row>
    <row r="582" spans="1:8" s="354" customFormat="1" ht="17.100000000000001" customHeight="1">
      <c r="A582" s="907" t="s">
        <v>181</v>
      </c>
      <c r="B582" s="907" t="s">
        <v>3</v>
      </c>
      <c r="C582" s="907" t="s">
        <v>4</v>
      </c>
      <c r="D582" s="356" t="s">
        <v>5</v>
      </c>
      <c r="E582" s="357" t="s">
        <v>6</v>
      </c>
      <c r="F582" s="358" t="s">
        <v>7</v>
      </c>
      <c r="G582" s="358" t="s">
        <v>8</v>
      </c>
      <c r="H582" s="357" t="s">
        <v>9</v>
      </c>
    </row>
    <row r="583" spans="1:8" s="354" customFormat="1" ht="17.100000000000001" customHeight="1">
      <c r="A583" s="908"/>
      <c r="B583" s="908"/>
      <c r="C583" s="908"/>
      <c r="D583" s="315" t="s">
        <v>376</v>
      </c>
      <c r="E583" s="359" t="s">
        <v>78</v>
      </c>
      <c r="F583" s="360" t="s">
        <v>79</v>
      </c>
      <c r="G583" s="360" t="s">
        <v>79</v>
      </c>
      <c r="H583" s="316" t="s">
        <v>12</v>
      </c>
    </row>
    <row r="584" spans="1:8" s="354" customFormat="1" ht="17.100000000000001" customHeight="1">
      <c r="A584" s="220">
        <v>1</v>
      </c>
      <c r="B584" s="62" t="s">
        <v>71</v>
      </c>
      <c r="C584" s="62">
        <v>162</v>
      </c>
      <c r="D584" s="62">
        <v>184.04</v>
      </c>
      <c r="E584" s="231">
        <v>556589.16599999997</v>
      </c>
      <c r="F584" s="694">
        <v>834883750</v>
      </c>
      <c r="G584" s="232">
        <v>133581400</v>
      </c>
      <c r="H584" s="232">
        <v>1180</v>
      </c>
    </row>
    <row r="585" spans="1:8" s="354" customFormat="1" ht="17.100000000000001" customHeight="1">
      <c r="A585" s="220">
        <v>2</v>
      </c>
      <c r="B585" s="62" t="s">
        <v>62</v>
      </c>
      <c r="C585" s="62">
        <v>6</v>
      </c>
      <c r="D585" s="62">
        <v>6</v>
      </c>
      <c r="E585" s="231">
        <v>26843.33</v>
      </c>
      <c r="F585" s="62">
        <v>2684333</v>
      </c>
      <c r="G585" s="232">
        <v>805300</v>
      </c>
      <c r="H585" s="232">
        <v>40</v>
      </c>
    </row>
    <row r="586" spans="1:8" s="354" customFormat="1" ht="17.100000000000001" customHeight="1">
      <c r="A586" s="220">
        <v>3</v>
      </c>
      <c r="B586" s="62" t="s">
        <v>145</v>
      </c>
      <c r="C586" s="62">
        <v>0</v>
      </c>
      <c r="D586" s="62">
        <v>0</v>
      </c>
      <c r="E586" s="62">
        <v>0</v>
      </c>
      <c r="F586" s="390">
        <v>0</v>
      </c>
      <c r="G586" s="431">
        <v>0</v>
      </c>
      <c r="H586" s="232">
        <v>0</v>
      </c>
    </row>
    <row r="587" spans="1:8" s="354" customFormat="1" ht="17.100000000000001" customHeight="1">
      <c r="A587" s="220">
        <v>4</v>
      </c>
      <c r="B587" s="284" t="s">
        <v>45</v>
      </c>
      <c r="C587" s="62">
        <v>36</v>
      </c>
      <c r="D587" s="62">
        <v>589.15800000000002</v>
      </c>
      <c r="E587" s="286">
        <v>82961.710000000006</v>
      </c>
      <c r="F587" s="293">
        <v>19910810</v>
      </c>
      <c r="G587" s="172">
        <v>5807320</v>
      </c>
      <c r="H587" s="311">
        <v>225</v>
      </c>
    </row>
    <row r="588" spans="1:8" s="354" customFormat="1" ht="17.100000000000001" customHeight="1">
      <c r="A588" s="144"/>
      <c r="B588" s="172" t="s">
        <v>74</v>
      </c>
      <c r="C588" s="62"/>
      <c r="D588" s="62"/>
      <c r="E588" s="231"/>
      <c r="F588" s="249"/>
      <c r="G588" s="323">
        <v>2624100</v>
      </c>
      <c r="H588" s="232"/>
    </row>
    <row r="589" spans="1:8" s="354" customFormat="1" ht="17.100000000000001" customHeight="1">
      <c r="A589" s="144"/>
      <c r="B589" s="172" t="s">
        <v>48</v>
      </c>
      <c r="C589" s="62"/>
      <c r="D589" s="314"/>
      <c r="E589" s="231"/>
      <c r="F589" s="62"/>
      <c r="G589" s="232">
        <v>0</v>
      </c>
      <c r="H589" s="232"/>
    </row>
    <row r="590" spans="1:8" s="354" customFormat="1" ht="17.100000000000001" customHeight="1">
      <c r="A590" s="931" t="s">
        <v>49</v>
      </c>
      <c r="B590" s="932"/>
      <c r="C590" s="355">
        <f>SUM(C584:C589)</f>
        <v>204</v>
      </c>
      <c r="D590" s="355">
        <f t="shared" ref="D590:H590" si="41">SUM(D584:D589)</f>
        <v>779.19799999999998</v>
      </c>
      <c r="E590" s="355">
        <f t="shared" si="41"/>
        <v>666394.20599999989</v>
      </c>
      <c r="F590" s="355">
        <f t="shared" si="41"/>
        <v>857478893</v>
      </c>
      <c r="G590" s="355">
        <f t="shared" si="41"/>
        <v>142818120</v>
      </c>
      <c r="H590" s="355">
        <f t="shared" si="41"/>
        <v>1445</v>
      </c>
    </row>
    <row r="591" spans="1:8" s="354" customFormat="1" ht="17.100000000000001" customHeight="1">
      <c r="A591" s="368"/>
      <c r="B591" s="374"/>
      <c r="C591" s="374"/>
      <c r="D591" s="375"/>
      <c r="E591" s="375"/>
      <c r="F591" s="376"/>
      <c r="G591" s="376"/>
      <c r="H591" s="372"/>
    </row>
    <row r="592" spans="1:8" s="354" customFormat="1" ht="17.100000000000001" customHeight="1">
      <c r="A592" s="911" t="s">
        <v>446</v>
      </c>
      <c r="B592" s="911"/>
      <c r="C592" s="911"/>
      <c r="D592" s="911"/>
      <c r="E592" s="911"/>
      <c r="F592" s="911"/>
      <c r="G592" s="911"/>
      <c r="H592" s="911"/>
    </row>
    <row r="593" spans="1:8" s="354" customFormat="1" ht="17.100000000000001" customHeight="1">
      <c r="A593" s="907" t="s">
        <v>181</v>
      </c>
      <c r="B593" s="907" t="s">
        <v>3</v>
      </c>
      <c r="C593" s="907" t="s">
        <v>4</v>
      </c>
      <c r="D593" s="356" t="s">
        <v>5</v>
      </c>
      <c r="E593" s="357" t="s">
        <v>6</v>
      </c>
      <c r="F593" s="358" t="s">
        <v>7</v>
      </c>
      <c r="G593" s="358" t="s">
        <v>8</v>
      </c>
      <c r="H593" s="357" t="s">
        <v>9</v>
      </c>
    </row>
    <row r="594" spans="1:8" s="354" customFormat="1" ht="17.100000000000001" customHeight="1">
      <c r="A594" s="908"/>
      <c r="B594" s="908"/>
      <c r="C594" s="908"/>
      <c r="D594" s="315" t="s">
        <v>376</v>
      </c>
      <c r="E594" s="359" t="s">
        <v>78</v>
      </c>
      <c r="F594" s="360" t="s">
        <v>79</v>
      </c>
      <c r="G594" s="360" t="s">
        <v>79</v>
      </c>
      <c r="H594" s="316" t="s">
        <v>12</v>
      </c>
    </row>
    <row r="595" spans="1:8" s="354" customFormat="1" ht="17.100000000000001" customHeight="1">
      <c r="A595" s="220">
        <v>1</v>
      </c>
      <c r="B595" s="62" t="s">
        <v>62</v>
      </c>
      <c r="C595" s="62">
        <v>166</v>
      </c>
      <c r="D595" s="62">
        <v>158.3965</v>
      </c>
      <c r="E595" s="231">
        <v>3978205</v>
      </c>
      <c r="F595" s="62">
        <v>119346050</v>
      </c>
      <c r="G595" s="232">
        <v>119346150</v>
      </c>
      <c r="H595" s="232">
        <v>640</v>
      </c>
    </row>
    <row r="596" spans="1:8" s="354" customFormat="1" ht="17.100000000000001" customHeight="1">
      <c r="A596" s="392">
        <v>2</v>
      </c>
      <c r="B596" s="432" t="s">
        <v>70</v>
      </c>
      <c r="C596" s="217">
        <v>43</v>
      </c>
      <c r="D596" s="217">
        <v>334.3372</v>
      </c>
      <c r="E596" s="660">
        <v>5869</v>
      </c>
      <c r="F596" s="217">
        <v>909695</v>
      </c>
      <c r="G596" s="320">
        <v>909695</v>
      </c>
      <c r="H596" s="320">
        <v>100</v>
      </c>
    </row>
    <row r="597" spans="1:8" s="354" customFormat="1" ht="17.100000000000001" customHeight="1">
      <c r="A597" s="136">
        <v>3</v>
      </c>
      <c r="B597" s="172" t="s">
        <v>54</v>
      </c>
      <c r="C597" s="172">
        <v>1</v>
      </c>
      <c r="D597" s="172">
        <v>0.71</v>
      </c>
      <c r="E597" s="172">
        <v>0</v>
      </c>
      <c r="F597" s="293">
        <v>0</v>
      </c>
      <c r="G597" s="172">
        <v>0</v>
      </c>
      <c r="H597" s="241">
        <v>0</v>
      </c>
    </row>
    <row r="598" spans="1:8" s="354" customFormat="1" ht="17.100000000000001" customHeight="1">
      <c r="A598" s="136">
        <v>4</v>
      </c>
      <c r="B598" s="172" t="s">
        <v>63</v>
      </c>
      <c r="C598" s="172">
        <v>2</v>
      </c>
      <c r="D598" s="172">
        <v>965.94</v>
      </c>
      <c r="E598" s="172">
        <v>30</v>
      </c>
      <c r="F598" s="293">
        <v>1500</v>
      </c>
      <c r="G598" s="172">
        <v>1500</v>
      </c>
      <c r="H598" s="241">
        <v>2</v>
      </c>
    </row>
    <row r="599" spans="1:8" s="354" customFormat="1" ht="17.100000000000001" customHeight="1">
      <c r="A599" s="136">
        <v>5</v>
      </c>
      <c r="B599" s="172" t="s">
        <v>383</v>
      </c>
      <c r="C599" s="172">
        <v>11</v>
      </c>
      <c r="D599" s="172">
        <v>367.34926000000002</v>
      </c>
      <c r="E599" s="172">
        <v>66869</v>
      </c>
      <c r="F599" s="293">
        <v>4680830</v>
      </c>
      <c r="G599" s="172">
        <v>4680830</v>
      </c>
      <c r="H599" s="241">
        <v>150</v>
      </c>
    </row>
    <row r="600" spans="1:8" s="354" customFormat="1" ht="17.100000000000001" customHeight="1">
      <c r="A600" s="136">
        <v>6</v>
      </c>
      <c r="B600" s="172" t="s">
        <v>397</v>
      </c>
      <c r="C600" s="172">
        <v>3</v>
      </c>
      <c r="D600" s="172">
        <v>14.52</v>
      </c>
      <c r="E600" s="172">
        <v>227</v>
      </c>
      <c r="F600" s="293">
        <v>6371</v>
      </c>
      <c r="G600" s="172">
        <v>6371</v>
      </c>
      <c r="H600" s="241">
        <v>10</v>
      </c>
    </row>
    <row r="601" spans="1:8" s="354" customFormat="1" ht="17.100000000000001" customHeight="1">
      <c r="A601" s="136">
        <v>7</v>
      </c>
      <c r="B601" s="172" t="s">
        <v>27</v>
      </c>
      <c r="C601" s="172">
        <v>1</v>
      </c>
      <c r="D601" s="172">
        <v>5</v>
      </c>
      <c r="E601" s="172">
        <v>0</v>
      </c>
      <c r="F601" s="293">
        <v>0</v>
      </c>
      <c r="G601" s="172">
        <v>0</v>
      </c>
      <c r="H601" s="241">
        <v>0</v>
      </c>
    </row>
    <row r="602" spans="1:8" s="354" customFormat="1" ht="17.100000000000001" customHeight="1">
      <c r="A602" s="136"/>
      <c r="B602" s="172" t="s">
        <v>74</v>
      </c>
      <c r="C602" s="172"/>
      <c r="D602" s="172"/>
      <c r="E602" s="235"/>
      <c r="F602" s="172"/>
      <c r="G602" s="241">
        <v>0</v>
      </c>
      <c r="H602" s="241"/>
    </row>
    <row r="603" spans="1:8" s="354" customFormat="1" ht="17.100000000000001" customHeight="1">
      <c r="A603" s="220"/>
      <c r="B603" s="322" t="s">
        <v>48</v>
      </c>
      <c r="C603" s="249"/>
      <c r="D603" s="333"/>
      <c r="E603" s="668"/>
      <c r="F603" s="249"/>
      <c r="G603" s="323">
        <v>0</v>
      </c>
      <c r="H603" s="323"/>
    </row>
    <row r="604" spans="1:8" s="354" customFormat="1" ht="17.100000000000001" customHeight="1">
      <c r="A604" s="931" t="s">
        <v>49</v>
      </c>
      <c r="B604" s="932"/>
      <c r="C604" s="355">
        <f>SUM(C595:C603)</f>
        <v>227</v>
      </c>
      <c r="D604" s="355">
        <f t="shared" ref="D604:H604" si="42">SUM(D595:D603)</f>
        <v>1846.25296</v>
      </c>
      <c r="E604" s="355">
        <f t="shared" si="42"/>
        <v>4051200</v>
      </c>
      <c r="F604" s="355">
        <f t="shared" si="42"/>
        <v>124944446</v>
      </c>
      <c r="G604" s="355">
        <f t="shared" si="42"/>
        <v>124944546</v>
      </c>
      <c r="H604" s="355">
        <f t="shared" si="42"/>
        <v>902</v>
      </c>
    </row>
    <row r="605" spans="1:8" s="354" customFormat="1" ht="17.100000000000001" customHeight="1">
      <c r="A605" s="368"/>
      <c r="B605" s="374"/>
      <c r="C605" s="374"/>
      <c r="D605" s="375"/>
      <c r="E605" s="375"/>
      <c r="F605" s="376"/>
      <c r="G605" s="376"/>
      <c r="H605" s="372"/>
    </row>
    <row r="606" spans="1:8" s="354" customFormat="1" ht="17.100000000000001" customHeight="1">
      <c r="A606" s="911" t="s">
        <v>98</v>
      </c>
      <c r="B606" s="911"/>
      <c r="C606" s="911"/>
      <c r="D606" s="911"/>
      <c r="E606" s="911"/>
      <c r="F606" s="911"/>
      <c r="G606" s="911"/>
      <c r="H606" s="911"/>
    </row>
    <row r="607" spans="1:8" s="354" customFormat="1" ht="17.100000000000001" customHeight="1">
      <c r="A607" s="907" t="s">
        <v>181</v>
      </c>
      <c r="B607" s="907" t="s">
        <v>3</v>
      </c>
      <c r="C607" s="907" t="s">
        <v>4</v>
      </c>
      <c r="D607" s="356" t="s">
        <v>5</v>
      </c>
      <c r="E607" s="357" t="s">
        <v>6</v>
      </c>
      <c r="F607" s="358" t="s">
        <v>7</v>
      </c>
      <c r="G607" s="358" t="s">
        <v>8</v>
      </c>
      <c r="H607" s="357" t="s">
        <v>9</v>
      </c>
    </row>
    <row r="608" spans="1:8" s="354" customFormat="1" ht="17.100000000000001" customHeight="1">
      <c r="A608" s="908"/>
      <c r="B608" s="908"/>
      <c r="C608" s="908"/>
      <c r="D608" s="315" t="s">
        <v>376</v>
      </c>
      <c r="E608" s="359" t="s">
        <v>78</v>
      </c>
      <c r="F608" s="360" t="s">
        <v>79</v>
      </c>
      <c r="G608" s="360" t="s">
        <v>79</v>
      </c>
      <c r="H608" s="316" t="s">
        <v>12</v>
      </c>
    </row>
    <row r="609" spans="1:31" s="354" customFormat="1" ht="17.100000000000001" customHeight="1">
      <c r="A609" s="147">
        <v>1</v>
      </c>
      <c r="B609" s="62" t="s">
        <v>61</v>
      </c>
      <c r="C609" s="62">
        <v>44</v>
      </c>
      <c r="D609" s="285">
        <v>58.11</v>
      </c>
      <c r="E609" s="231">
        <v>129053</v>
      </c>
      <c r="F609" s="62">
        <v>80037400</v>
      </c>
      <c r="G609" s="232">
        <v>23731470</v>
      </c>
      <c r="H609" s="232">
        <v>1000</v>
      </c>
    </row>
    <row r="610" spans="1:31" s="354" customFormat="1" ht="17.100000000000001" customHeight="1">
      <c r="A610" s="147">
        <v>2</v>
      </c>
      <c r="B610" s="62" t="s">
        <v>67</v>
      </c>
      <c r="C610" s="62">
        <v>1</v>
      </c>
      <c r="D610" s="285">
        <v>1</v>
      </c>
      <c r="E610" s="231">
        <v>210</v>
      </c>
      <c r="F610" s="62">
        <v>17500</v>
      </c>
      <c r="G610" s="232">
        <v>12600</v>
      </c>
      <c r="H610" s="232">
        <v>2</v>
      </c>
    </row>
    <row r="611" spans="1:31" s="354" customFormat="1" ht="17.100000000000001" customHeight="1">
      <c r="A611" s="147">
        <v>3</v>
      </c>
      <c r="B611" s="62" t="s">
        <v>62</v>
      </c>
      <c r="C611" s="62">
        <v>3</v>
      </c>
      <c r="D611" s="285">
        <v>4</v>
      </c>
      <c r="E611" s="231">
        <v>1810</v>
      </c>
      <c r="F611" s="62">
        <v>181000</v>
      </c>
      <c r="G611" s="232">
        <v>41630</v>
      </c>
      <c r="H611" s="232">
        <v>20</v>
      </c>
    </row>
    <row r="612" spans="1:31" s="354" customFormat="1" ht="17.100000000000001" customHeight="1">
      <c r="A612" s="147">
        <v>4</v>
      </c>
      <c r="B612" s="62" t="s">
        <v>58</v>
      </c>
      <c r="C612" s="62">
        <v>0</v>
      </c>
      <c r="D612" s="314">
        <v>0</v>
      </c>
      <c r="E612" s="231">
        <v>0</v>
      </c>
      <c r="F612" s="62">
        <v>0</v>
      </c>
      <c r="G612" s="232">
        <v>0</v>
      </c>
      <c r="H612" s="232">
        <v>0</v>
      </c>
    </row>
    <row r="613" spans="1:31" s="354" customFormat="1" ht="17.100000000000001" customHeight="1">
      <c r="A613" s="147">
        <v>5</v>
      </c>
      <c r="B613" s="62" t="s">
        <v>395</v>
      </c>
      <c r="C613" s="62">
        <v>0</v>
      </c>
      <c r="D613" s="314">
        <v>0</v>
      </c>
      <c r="E613" s="231">
        <v>153</v>
      </c>
      <c r="F613" s="62">
        <v>30600</v>
      </c>
      <c r="G613" s="232">
        <v>9180</v>
      </c>
      <c r="H613" s="232">
        <v>10</v>
      </c>
    </row>
    <row r="614" spans="1:31" s="354" customFormat="1" ht="17.100000000000001" customHeight="1">
      <c r="A614" s="147">
        <v>6</v>
      </c>
      <c r="B614" s="284" t="s">
        <v>45</v>
      </c>
      <c r="C614" s="62">
        <v>13</v>
      </c>
      <c r="D614" s="314">
        <v>895.18</v>
      </c>
      <c r="E614" s="231">
        <v>26217</v>
      </c>
      <c r="F614" s="62">
        <v>24495300</v>
      </c>
      <c r="G614" s="232">
        <v>15689100</v>
      </c>
      <c r="H614" s="232">
        <v>725</v>
      </c>
    </row>
    <row r="615" spans="1:31" s="354" customFormat="1" ht="17.100000000000001" customHeight="1">
      <c r="A615" s="147">
        <v>7</v>
      </c>
      <c r="B615" s="284" t="s">
        <v>26</v>
      </c>
      <c r="C615" s="62">
        <v>0</v>
      </c>
      <c r="D615" s="314">
        <v>0</v>
      </c>
      <c r="E615" s="231">
        <v>41516</v>
      </c>
      <c r="F615" s="62">
        <v>12454800</v>
      </c>
      <c r="G615" s="232">
        <v>3736440</v>
      </c>
      <c r="H615" s="232">
        <v>220</v>
      </c>
    </row>
    <row r="616" spans="1:31" s="354" customFormat="1" ht="17.100000000000001" customHeight="1">
      <c r="A616" s="147">
        <v>8</v>
      </c>
      <c r="B616" s="284" t="s">
        <v>24</v>
      </c>
      <c r="C616" s="62">
        <v>1</v>
      </c>
      <c r="D616" s="314">
        <v>4.82</v>
      </c>
      <c r="E616" s="231">
        <v>92</v>
      </c>
      <c r="F616" s="62">
        <v>27600</v>
      </c>
      <c r="G616" s="232">
        <v>11050</v>
      </c>
      <c r="H616" s="232">
        <v>3</v>
      </c>
    </row>
    <row r="617" spans="1:31" s="354" customFormat="1" ht="17.100000000000001" customHeight="1">
      <c r="A617" s="147"/>
      <c r="B617" s="62" t="s">
        <v>74</v>
      </c>
      <c r="C617" s="62"/>
      <c r="D617" s="314"/>
      <c r="E617" s="231"/>
      <c r="F617" s="62"/>
      <c r="G617" s="232">
        <v>6015000</v>
      </c>
      <c r="H617" s="232"/>
    </row>
    <row r="618" spans="1:31" s="354" customFormat="1" ht="17.100000000000001" customHeight="1">
      <c r="A618" s="147"/>
      <c r="B618" s="62" t="s">
        <v>48</v>
      </c>
      <c r="C618" s="62"/>
      <c r="D618" s="314"/>
      <c r="E618" s="231"/>
      <c r="F618" s="62"/>
      <c r="G618" s="232">
        <v>4522700</v>
      </c>
      <c r="H618" s="232"/>
    </row>
    <row r="619" spans="1:31" s="354" customFormat="1" ht="17.100000000000001" customHeight="1">
      <c r="A619" s="905" t="s">
        <v>49</v>
      </c>
      <c r="B619" s="906"/>
      <c r="C619" s="355">
        <f>SUM(C609:C618)</f>
        <v>62</v>
      </c>
      <c r="D619" s="355">
        <f t="shared" ref="D619:H619" si="43">SUM(D609:D618)</f>
        <v>963.11</v>
      </c>
      <c r="E619" s="355">
        <f t="shared" si="43"/>
        <v>199051</v>
      </c>
      <c r="F619" s="355">
        <f t="shared" si="43"/>
        <v>117244200</v>
      </c>
      <c r="G619" s="355">
        <f t="shared" si="43"/>
        <v>53769170</v>
      </c>
      <c r="H619" s="355">
        <f t="shared" si="43"/>
        <v>1980</v>
      </c>
    </row>
    <row r="620" spans="1:31" s="354" customFormat="1" ht="17.100000000000001" customHeight="1">
      <c r="A620" s="378"/>
      <c r="B620" s="378"/>
      <c r="C620" s="378"/>
      <c r="D620" s="378"/>
      <c r="E620" s="378"/>
      <c r="F620" s="378"/>
      <c r="G620" s="378"/>
      <c r="H620" s="378"/>
    </row>
    <row r="621" spans="1:31" s="434" customFormat="1" ht="17.100000000000001" customHeight="1">
      <c r="A621" s="378"/>
      <c r="B621" s="378"/>
      <c r="C621" s="378"/>
      <c r="D621" s="378"/>
      <c r="E621" s="378"/>
      <c r="F621" s="378"/>
      <c r="G621" s="378"/>
      <c r="H621" s="378"/>
      <c r="I621" s="354"/>
      <c r="J621" s="354"/>
      <c r="K621" s="354"/>
      <c r="L621" s="354"/>
      <c r="M621" s="354"/>
      <c r="N621" s="354"/>
      <c r="O621" s="354"/>
      <c r="P621" s="354"/>
      <c r="Q621" s="354"/>
      <c r="R621" s="354"/>
      <c r="S621" s="354"/>
      <c r="T621" s="354"/>
      <c r="U621" s="354"/>
      <c r="V621" s="354"/>
      <c r="W621" s="354"/>
      <c r="X621" s="354"/>
      <c r="Y621" s="354"/>
      <c r="Z621" s="354"/>
      <c r="AA621" s="354"/>
      <c r="AB621" s="354"/>
      <c r="AC621" s="354"/>
      <c r="AD621" s="354"/>
      <c r="AE621" s="354"/>
    </row>
    <row r="622" spans="1:31" s="434" customFormat="1" ht="17.100000000000001" customHeight="1">
      <c r="A622" s="913" t="s">
        <v>124</v>
      </c>
      <c r="B622" s="913"/>
      <c r="C622" s="913"/>
      <c r="D622" s="913"/>
      <c r="E622" s="913"/>
      <c r="F622" s="913"/>
      <c r="G622" s="913"/>
      <c r="H622" s="913"/>
      <c r="I622" s="354"/>
      <c r="J622" s="354"/>
      <c r="K622" s="354"/>
      <c r="L622" s="354"/>
      <c r="M622" s="354"/>
      <c r="N622" s="354"/>
      <c r="O622" s="354"/>
      <c r="P622" s="354"/>
      <c r="Q622" s="354"/>
      <c r="R622" s="354"/>
      <c r="S622" s="354"/>
      <c r="T622" s="354"/>
      <c r="U622" s="354"/>
      <c r="V622" s="354"/>
      <c r="W622" s="354"/>
      <c r="X622" s="354"/>
      <c r="Y622" s="354"/>
      <c r="Z622" s="354"/>
      <c r="AA622" s="354"/>
      <c r="AB622" s="354"/>
      <c r="AC622" s="354"/>
      <c r="AD622" s="354"/>
      <c r="AE622" s="354"/>
    </row>
    <row r="623" spans="1:31" s="434" customFormat="1" ht="17.100000000000001" customHeight="1">
      <c r="A623" s="907" t="s">
        <v>181</v>
      </c>
      <c r="B623" s="907" t="s">
        <v>3</v>
      </c>
      <c r="C623" s="907" t="s">
        <v>4</v>
      </c>
      <c r="D623" s="356" t="s">
        <v>5</v>
      </c>
      <c r="E623" s="357" t="s">
        <v>6</v>
      </c>
      <c r="F623" s="358" t="s">
        <v>7</v>
      </c>
      <c r="G623" s="358" t="s">
        <v>8</v>
      </c>
      <c r="H623" s="357" t="s">
        <v>9</v>
      </c>
      <c r="I623" s="354"/>
      <c r="J623" s="354"/>
      <c r="K623" s="354"/>
      <c r="L623" s="354"/>
      <c r="M623" s="354"/>
      <c r="N623" s="354"/>
      <c r="O623" s="354"/>
      <c r="P623" s="354"/>
      <c r="Q623" s="354"/>
      <c r="R623" s="354"/>
      <c r="S623" s="354"/>
      <c r="T623" s="354"/>
      <c r="U623" s="354"/>
      <c r="V623" s="354"/>
      <c r="W623" s="354"/>
      <c r="X623" s="354"/>
      <c r="Y623" s="354"/>
      <c r="Z623" s="354"/>
      <c r="AA623" s="354"/>
      <c r="AB623" s="354"/>
      <c r="AC623" s="354"/>
      <c r="AD623" s="354"/>
      <c r="AE623" s="354"/>
    </row>
    <row r="624" spans="1:31" s="434" customFormat="1" ht="17.100000000000001" customHeight="1">
      <c r="A624" s="908"/>
      <c r="B624" s="908"/>
      <c r="C624" s="908"/>
      <c r="D624" s="315" t="s">
        <v>376</v>
      </c>
      <c r="E624" s="359" t="s">
        <v>78</v>
      </c>
      <c r="F624" s="360" t="s">
        <v>79</v>
      </c>
      <c r="G624" s="360" t="s">
        <v>79</v>
      </c>
      <c r="H624" s="316" t="s">
        <v>12</v>
      </c>
      <c r="I624" s="354"/>
      <c r="J624" s="354"/>
      <c r="K624" s="354"/>
      <c r="L624" s="354"/>
      <c r="M624" s="354"/>
      <c r="N624" s="354"/>
      <c r="O624" s="354"/>
      <c r="P624" s="354"/>
      <c r="Q624" s="354"/>
      <c r="R624" s="354"/>
      <c r="S624" s="354"/>
      <c r="T624" s="354"/>
      <c r="U624" s="354"/>
      <c r="V624" s="354"/>
      <c r="W624" s="354"/>
      <c r="X624" s="354"/>
      <c r="Y624" s="354"/>
      <c r="Z624" s="354"/>
      <c r="AA624" s="354"/>
      <c r="AB624" s="354"/>
      <c r="AC624" s="354"/>
      <c r="AD624" s="354"/>
      <c r="AE624" s="354"/>
    </row>
    <row r="625" spans="1:31" s="434" customFormat="1" ht="17.100000000000001" customHeight="1">
      <c r="A625" s="144">
        <v>1</v>
      </c>
      <c r="B625" s="62" t="s">
        <v>144</v>
      </c>
      <c r="C625" s="144">
        <v>122</v>
      </c>
      <c r="D625" s="314">
        <v>121.239</v>
      </c>
      <c r="E625" s="62">
        <v>221742</v>
      </c>
      <c r="F625" s="232">
        <v>66522600</v>
      </c>
      <c r="G625" s="232">
        <v>7026000</v>
      </c>
      <c r="H625" s="144">
        <v>1400</v>
      </c>
      <c r="I625" s="354"/>
      <c r="J625" s="354"/>
      <c r="K625" s="354"/>
      <c r="L625" s="354"/>
      <c r="M625" s="354"/>
      <c r="N625" s="354"/>
      <c r="O625" s="354"/>
      <c r="P625" s="354"/>
      <c r="Q625" s="354"/>
      <c r="R625" s="354"/>
      <c r="S625" s="354"/>
      <c r="T625" s="354"/>
      <c r="U625" s="354"/>
      <c r="V625" s="354"/>
      <c r="W625" s="354"/>
      <c r="X625" s="354"/>
      <c r="Y625" s="354"/>
      <c r="Z625" s="354"/>
      <c r="AA625" s="354"/>
      <c r="AB625" s="354"/>
      <c r="AC625" s="354"/>
      <c r="AD625" s="354"/>
      <c r="AE625" s="354"/>
    </row>
    <row r="626" spans="1:31" s="434" customFormat="1" ht="17.100000000000001" customHeight="1">
      <c r="A626" s="144">
        <v>2</v>
      </c>
      <c r="B626" s="62" t="s">
        <v>58</v>
      </c>
      <c r="C626" s="144">
        <v>4</v>
      </c>
      <c r="D626" s="314">
        <v>3164.34</v>
      </c>
      <c r="E626" s="62">
        <v>2863889</v>
      </c>
      <c r="F626" s="232">
        <v>859166700</v>
      </c>
      <c r="G626" s="232">
        <v>167895000</v>
      </c>
      <c r="H626" s="144">
        <v>1000</v>
      </c>
      <c r="I626" s="354"/>
      <c r="J626" s="354"/>
      <c r="K626" s="354"/>
      <c r="L626" s="354"/>
      <c r="M626" s="354"/>
      <c r="N626" s="354"/>
      <c r="O626" s="354"/>
      <c r="P626" s="354"/>
      <c r="Q626" s="354"/>
      <c r="R626" s="354"/>
      <c r="S626" s="354"/>
      <c r="T626" s="354"/>
      <c r="U626" s="354"/>
      <c r="V626" s="354"/>
      <c r="W626" s="354"/>
      <c r="X626" s="354"/>
      <c r="Y626" s="354"/>
      <c r="Z626" s="354"/>
      <c r="AA626" s="354"/>
      <c r="AB626" s="354"/>
      <c r="AC626" s="354"/>
      <c r="AD626" s="354"/>
      <c r="AE626" s="354"/>
    </row>
    <row r="627" spans="1:31" s="434" customFormat="1" ht="17.100000000000001" customHeight="1">
      <c r="A627" s="144">
        <v>3</v>
      </c>
      <c r="B627" s="284" t="s">
        <v>39</v>
      </c>
      <c r="C627" s="144">
        <v>7</v>
      </c>
      <c r="D627" s="314">
        <v>545.33000000000004</v>
      </c>
      <c r="E627" s="62">
        <v>10100</v>
      </c>
      <c r="F627" s="232">
        <v>3030000</v>
      </c>
      <c r="G627" s="232">
        <v>124000</v>
      </c>
      <c r="H627" s="144">
        <v>0</v>
      </c>
      <c r="I627" s="354"/>
      <c r="J627" s="354"/>
      <c r="K627" s="354"/>
      <c r="L627" s="354"/>
      <c r="M627" s="354"/>
      <c r="N627" s="354"/>
      <c r="O627" s="354"/>
      <c r="P627" s="354"/>
      <c r="Q627" s="354"/>
      <c r="R627" s="354"/>
      <c r="S627" s="354"/>
      <c r="T627" s="354"/>
      <c r="U627" s="354"/>
      <c r="V627" s="354"/>
      <c r="W627" s="354"/>
      <c r="X627" s="354"/>
      <c r="Y627" s="354"/>
      <c r="Z627" s="354"/>
      <c r="AA627" s="354"/>
      <c r="AB627" s="354"/>
      <c r="AC627" s="354"/>
      <c r="AD627" s="354"/>
      <c r="AE627" s="354"/>
    </row>
    <row r="628" spans="1:31" s="434" customFormat="1" ht="17.100000000000001" customHeight="1">
      <c r="A628" s="144">
        <v>4</v>
      </c>
      <c r="B628" s="62" t="s">
        <v>204</v>
      </c>
      <c r="C628" s="144">
        <v>2</v>
      </c>
      <c r="D628" s="314">
        <v>2</v>
      </c>
      <c r="E628" s="62">
        <v>0</v>
      </c>
      <c r="F628" s="232">
        <v>0</v>
      </c>
      <c r="G628" s="232">
        <v>0</v>
      </c>
      <c r="H628" s="144">
        <v>0</v>
      </c>
      <c r="I628" s="354"/>
      <c r="J628" s="354"/>
      <c r="K628" s="354"/>
      <c r="L628" s="354"/>
      <c r="M628" s="354"/>
      <c r="N628" s="354"/>
      <c r="O628" s="354"/>
      <c r="P628" s="354"/>
      <c r="Q628" s="354"/>
      <c r="R628" s="354"/>
      <c r="S628" s="354"/>
      <c r="T628" s="354"/>
      <c r="U628" s="354"/>
      <c r="V628" s="354"/>
      <c r="W628" s="354"/>
      <c r="X628" s="354"/>
      <c r="Y628" s="354"/>
      <c r="Z628" s="354"/>
      <c r="AA628" s="354"/>
      <c r="AB628" s="354"/>
      <c r="AC628" s="354"/>
      <c r="AD628" s="354"/>
      <c r="AE628" s="354"/>
    </row>
    <row r="629" spans="1:31" s="434" customFormat="1" ht="17.100000000000001" customHeight="1">
      <c r="A629" s="144">
        <v>5</v>
      </c>
      <c r="B629" s="284" t="s">
        <v>399</v>
      </c>
      <c r="C629" s="144">
        <v>4</v>
      </c>
      <c r="D629" s="314">
        <v>19.019400000000001</v>
      </c>
      <c r="E629" s="62">
        <v>0</v>
      </c>
      <c r="F629" s="232">
        <v>0</v>
      </c>
      <c r="G629" s="232">
        <v>0</v>
      </c>
      <c r="H629" s="144">
        <v>0</v>
      </c>
      <c r="I629" s="354"/>
      <c r="J629" s="354"/>
      <c r="K629" s="354"/>
      <c r="L629" s="354"/>
      <c r="M629" s="354"/>
      <c r="N629" s="354"/>
      <c r="O629" s="354"/>
      <c r="P629" s="354"/>
      <c r="Q629" s="354"/>
      <c r="R629" s="354"/>
      <c r="S629" s="354"/>
      <c r="T629" s="354"/>
      <c r="U629" s="354"/>
      <c r="V629" s="354"/>
      <c r="W629" s="354"/>
      <c r="X629" s="354"/>
      <c r="Y629" s="354"/>
      <c r="Z629" s="354"/>
      <c r="AA629" s="354"/>
      <c r="AB629" s="354"/>
      <c r="AC629" s="354"/>
      <c r="AD629" s="354"/>
      <c r="AE629" s="354"/>
    </row>
    <row r="630" spans="1:31" s="434" customFormat="1" ht="17.100000000000001" customHeight="1">
      <c r="A630" s="144"/>
      <c r="B630" s="62" t="s">
        <v>74</v>
      </c>
      <c r="C630" s="144"/>
      <c r="D630" s="314"/>
      <c r="E630" s="62"/>
      <c r="F630" s="232"/>
      <c r="G630" s="232"/>
      <c r="H630" s="144"/>
      <c r="I630" s="354"/>
      <c r="J630" s="354"/>
      <c r="K630" s="354"/>
      <c r="L630" s="354"/>
      <c r="M630" s="354"/>
      <c r="N630" s="354"/>
      <c r="O630" s="354"/>
      <c r="P630" s="354"/>
      <c r="Q630" s="354"/>
      <c r="R630" s="354"/>
      <c r="S630" s="354"/>
      <c r="T630" s="354"/>
      <c r="U630" s="354"/>
      <c r="V630" s="354"/>
      <c r="W630" s="354"/>
      <c r="X630" s="354"/>
      <c r="Y630" s="354"/>
      <c r="Z630" s="354"/>
      <c r="AA630" s="354"/>
      <c r="AB630" s="354"/>
      <c r="AC630" s="354"/>
      <c r="AD630" s="354"/>
      <c r="AE630" s="354"/>
    </row>
    <row r="631" spans="1:31" s="434" customFormat="1" ht="17.100000000000001" customHeight="1">
      <c r="A631" s="144"/>
      <c r="B631" s="62" t="s">
        <v>48</v>
      </c>
      <c r="C631" s="144"/>
      <c r="D631" s="314"/>
      <c r="E631" s="62"/>
      <c r="F631" s="232"/>
      <c r="G631" s="232"/>
      <c r="H631" s="144"/>
      <c r="I631" s="354"/>
      <c r="J631" s="354"/>
      <c r="K631" s="354"/>
      <c r="L631" s="354"/>
      <c r="M631" s="354"/>
      <c r="N631" s="354"/>
      <c r="O631" s="354"/>
      <c r="P631" s="354"/>
      <c r="Q631" s="354"/>
      <c r="R631" s="354"/>
      <c r="S631" s="354"/>
      <c r="T631" s="354"/>
      <c r="U631" s="354"/>
      <c r="V631" s="354"/>
      <c r="W631" s="354"/>
      <c r="X631" s="354"/>
      <c r="Y631" s="354"/>
      <c r="Z631" s="354"/>
      <c r="AA631" s="354"/>
      <c r="AB631" s="354"/>
      <c r="AC631" s="354"/>
      <c r="AD631" s="354"/>
      <c r="AE631" s="354"/>
    </row>
    <row r="632" spans="1:31" s="434" customFormat="1" ht="17.100000000000001" customHeight="1">
      <c r="A632" s="914" t="s">
        <v>49</v>
      </c>
      <c r="B632" s="915"/>
      <c r="C632" s="426">
        <f>SUM(C625:C631)</f>
        <v>139</v>
      </c>
      <c r="D632" s="426">
        <f t="shared" ref="D632:H632" si="44">SUM(D625:D631)</f>
        <v>3851.9284000000002</v>
      </c>
      <c r="E632" s="426">
        <f t="shared" si="44"/>
        <v>3095731</v>
      </c>
      <c r="F632" s="426">
        <f t="shared" si="44"/>
        <v>928719300</v>
      </c>
      <c r="G632" s="435">
        <f>SUM(G625:G631)</f>
        <v>175045000</v>
      </c>
      <c r="H632" s="426">
        <f t="shared" si="44"/>
        <v>2400</v>
      </c>
      <c r="I632" s="354"/>
      <c r="J632" s="354"/>
      <c r="K632" s="354"/>
      <c r="L632" s="354"/>
      <c r="M632" s="354"/>
      <c r="N632" s="354"/>
      <c r="O632" s="354"/>
      <c r="P632" s="354"/>
      <c r="Q632" s="354"/>
      <c r="R632" s="354"/>
      <c r="S632" s="354"/>
      <c r="T632" s="354"/>
      <c r="U632" s="354"/>
      <c r="V632" s="354"/>
      <c r="W632" s="354"/>
      <c r="X632" s="354"/>
      <c r="Y632" s="354"/>
      <c r="Z632" s="354"/>
      <c r="AA632" s="354"/>
      <c r="AB632" s="354"/>
      <c r="AC632" s="354"/>
      <c r="AD632" s="354"/>
      <c r="AE632" s="354"/>
    </row>
    <row r="633" spans="1:31" s="434" customFormat="1" ht="17.100000000000001" customHeight="1">
      <c r="A633" s="436"/>
      <c r="B633" s="437"/>
      <c r="C633" s="437"/>
      <c r="D633" s="438"/>
      <c r="E633" s="437"/>
      <c r="F633" s="439"/>
      <c r="G633" s="439"/>
      <c r="H633" s="440"/>
      <c r="I633" s="354"/>
      <c r="J633" s="354"/>
      <c r="K633" s="354"/>
      <c r="L633" s="354"/>
      <c r="M633" s="354"/>
      <c r="N633" s="354"/>
      <c r="O633" s="354"/>
      <c r="P633" s="354"/>
      <c r="Q633" s="354"/>
      <c r="R633" s="354"/>
      <c r="S633" s="354"/>
      <c r="T633" s="354"/>
      <c r="U633" s="354"/>
      <c r="V633" s="354"/>
      <c r="W633" s="354"/>
      <c r="X633" s="354"/>
      <c r="Y633" s="354"/>
      <c r="Z633" s="354"/>
      <c r="AA633" s="354"/>
      <c r="AB633" s="354"/>
      <c r="AC633" s="354"/>
      <c r="AD633" s="354"/>
      <c r="AE633" s="354"/>
    </row>
    <row r="634" spans="1:31" s="434" customFormat="1" ht="17.100000000000001" customHeight="1">
      <c r="A634" s="436"/>
      <c r="B634" s="437"/>
      <c r="C634" s="437"/>
      <c r="D634" s="438"/>
      <c r="E634" s="437"/>
      <c r="F634" s="439"/>
      <c r="G634" s="439"/>
      <c r="H634" s="440"/>
      <c r="I634" s="354"/>
      <c r="J634" s="354"/>
      <c r="K634" s="354"/>
      <c r="L634" s="354"/>
      <c r="M634" s="354"/>
      <c r="N634" s="354"/>
      <c r="O634" s="354"/>
      <c r="P634" s="354"/>
      <c r="Q634" s="354"/>
      <c r="R634" s="354"/>
      <c r="S634" s="354"/>
      <c r="T634" s="354"/>
      <c r="U634" s="354"/>
      <c r="V634" s="354"/>
      <c r="W634" s="354"/>
      <c r="X634" s="354"/>
      <c r="Y634" s="354"/>
      <c r="Z634" s="354"/>
      <c r="AA634" s="354"/>
      <c r="AB634" s="354"/>
      <c r="AC634" s="354"/>
      <c r="AD634" s="354"/>
      <c r="AE634" s="354"/>
    </row>
    <row r="635" spans="1:31" s="434" customFormat="1" ht="17.100000000000001" customHeight="1">
      <c r="A635" s="911" t="s">
        <v>372</v>
      </c>
      <c r="B635" s="911"/>
      <c r="C635" s="911"/>
      <c r="D635" s="911"/>
      <c r="E635" s="911"/>
      <c r="F635" s="911"/>
      <c r="G635" s="911"/>
      <c r="H635" s="911"/>
      <c r="I635" s="354"/>
      <c r="J635" s="354"/>
      <c r="K635" s="354"/>
      <c r="L635" s="354"/>
      <c r="M635" s="354"/>
      <c r="N635" s="354"/>
      <c r="O635" s="354"/>
      <c r="P635" s="354"/>
      <c r="Q635" s="354"/>
      <c r="R635" s="354"/>
      <c r="S635" s="354"/>
      <c r="T635" s="354"/>
      <c r="U635" s="354"/>
      <c r="V635" s="354"/>
      <c r="W635" s="354"/>
      <c r="X635" s="354"/>
      <c r="Y635" s="354"/>
      <c r="Z635" s="354"/>
      <c r="AA635" s="354"/>
      <c r="AB635" s="354"/>
      <c r="AC635" s="354"/>
      <c r="AD635" s="354"/>
      <c r="AE635" s="354"/>
    </row>
    <row r="636" spans="1:31" s="434" customFormat="1" ht="17.100000000000001" customHeight="1">
      <c r="A636" s="907" t="s">
        <v>181</v>
      </c>
      <c r="B636" s="907" t="s">
        <v>3</v>
      </c>
      <c r="C636" s="907" t="s">
        <v>4</v>
      </c>
      <c r="D636" s="356" t="s">
        <v>5</v>
      </c>
      <c r="E636" s="357" t="s">
        <v>6</v>
      </c>
      <c r="F636" s="358" t="s">
        <v>7</v>
      </c>
      <c r="G636" s="358" t="s">
        <v>8</v>
      </c>
      <c r="H636" s="357" t="s">
        <v>9</v>
      </c>
      <c r="I636" s="354"/>
      <c r="J636" s="354"/>
      <c r="K636" s="354"/>
      <c r="L636" s="354"/>
      <c r="M636" s="354"/>
      <c r="N636" s="354"/>
      <c r="O636" s="354"/>
      <c r="P636" s="354"/>
      <c r="Q636" s="354"/>
      <c r="R636" s="354"/>
      <c r="S636" s="354"/>
      <c r="T636" s="354"/>
      <c r="U636" s="354"/>
      <c r="V636" s="354"/>
      <c r="W636" s="354"/>
      <c r="X636" s="354"/>
      <c r="Y636" s="354"/>
      <c r="Z636" s="354"/>
      <c r="AA636" s="354"/>
      <c r="AB636" s="354"/>
      <c r="AC636" s="354"/>
      <c r="AD636" s="354"/>
      <c r="AE636" s="354"/>
    </row>
    <row r="637" spans="1:31" s="434" customFormat="1" ht="17.100000000000001" customHeight="1">
      <c r="A637" s="908"/>
      <c r="B637" s="908"/>
      <c r="C637" s="908"/>
      <c r="D637" s="315" t="s">
        <v>376</v>
      </c>
      <c r="E637" s="359" t="s">
        <v>78</v>
      </c>
      <c r="F637" s="360" t="s">
        <v>79</v>
      </c>
      <c r="G637" s="360" t="s">
        <v>79</v>
      </c>
      <c r="H637" s="316" t="s">
        <v>12</v>
      </c>
      <c r="I637" s="354"/>
      <c r="J637" s="354"/>
      <c r="K637" s="354"/>
      <c r="L637" s="354"/>
      <c r="M637" s="354"/>
      <c r="N637" s="354"/>
      <c r="O637" s="354"/>
      <c r="P637" s="354"/>
      <c r="Q637" s="354"/>
      <c r="R637" s="354"/>
      <c r="S637" s="354"/>
      <c r="T637" s="354"/>
      <c r="U637" s="354"/>
      <c r="V637" s="354"/>
      <c r="W637" s="354"/>
      <c r="X637" s="354"/>
      <c r="Y637" s="354"/>
      <c r="Z637" s="354"/>
      <c r="AA637" s="354"/>
      <c r="AB637" s="354"/>
      <c r="AC637" s="354"/>
      <c r="AD637" s="354"/>
      <c r="AE637" s="354"/>
    </row>
    <row r="638" spans="1:31" s="434" customFormat="1" ht="17.100000000000001" customHeight="1">
      <c r="A638" s="147">
        <v>1</v>
      </c>
      <c r="B638" s="62" t="s">
        <v>61</v>
      </c>
      <c r="C638" s="62">
        <v>84</v>
      </c>
      <c r="D638" s="285">
        <v>167.08</v>
      </c>
      <c r="E638" s="231">
        <v>1617584</v>
      </c>
      <c r="F638" s="62">
        <v>1455825600</v>
      </c>
      <c r="G638" s="232">
        <v>302768689</v>
      </c>
      <c r="H638" s="232">
        <v>640</v>
      </c>
      <c r="I638" s="354"/>
      <c r="J638" s="354"/>
      <c r="K638" s="354"/>
      <c r="L638" s="354"/>
      <c r="M638" s="354"/>
      <c r="N638" s="354"/>
      <c r="O638" s="354"/>
      <c r="P638" s="354"/>
      <c r="Q638" s="354"/>
      <c r="R638" s="354"/>
      <c r="S638" s="354"/>
      <c r="T638" s="354"/>
      <c r="U638" s="354"/>
      <c r="V638" s="354"/>
      <c r="W638" s="354"/>
      <c r="X638" s="354"/>
      <c r="Y638" s="354"/>
      <c r="Z638" s="354"/>
      <c r="AA638" s="354"/>
      <c r="AB638" s="354"/>
      <c r="AC638" s="354"/>
      <c r="AD638" s="354"/>
      <c r="AE638" s="354"/>
    </row>
    <row r="639" spans="1:31" s="434" customFormat="1" ht="17.100000000000001" customHeight="1">
      <c r="A639" s="147">
        <v>2</v>
      </c>
      <c r="B639" s="62" t="s">
        <v>57</v>
      </c>
      <c r="C639" s="62">
        <v>26</v>
      </c>
      <c r="D639" s="285">
        <v>60.41</v>
      </c>
      <c r="E639" s="231">
        <v>96820</v>
      </c>
      <c r="F639" s="62">
        <v>116184000</v>
      </c>
      <c r="G639" s="232">
        <v>24878700</v>
      </c>
      <c r="H639" s="232">
        <v>210</v>
      </c>
      <c r="I639" s="354"/>
      <c r="J639" s="354"/>
      <c r="K639" s="354"/>
      <c r="L639" s="354"/>
      <c r="M639" s="354"/>
      <c r="N639" s="354"/>
      <c r="O639" s="354"/>
      <c r="P639" s="354"/>
      <c r="Q639" s="354"/>
      <c r="R639" s="354"/>
      <c r="S639" s="354"/>
      <c r="T639" s="354"/>
      <c r="U639" s="354"/>
      <c r="V639" s="354"/>
      <c r="W639" s="354"/>
      <c r="X639" s="354"/>
      <c r="Y639" s="354"/>
      <c r="Z639" s="354"/>
      <c r="AA639" s="354"/>
      <c r="AB639" s="354"/>
      <c r="AC639" s="354"/>
      <c r="AD639" s="354"/>
      <c r="AE639" s="354"/>
    </row>
    <row r="640" spans="1:31" s="434" customFormat="1" ht="17.100000000000001" customHeight="1">
      <c r="A640" s="147">
        <v>3</v>
      </c>
      <c r="B640" s="62" t="s">
        <v>144</v>
      </c>
      <c r="C640" s="62">
        <v>37</v>
      </c>
      <c r="D640" s="285">
        <v>37</v>
      </c>
      <c r="E640" s="231">
        <v>199010</v>
      </c>
      <c r="F640" s="62">
        <v>14328720</v>
      </c>
      <c r="G640" s="232">
        <v>14001100</v>
      </c>
      <c r="H640" s="232">
        <v>210</v>
      </c>
      <c r="I640" s="354"/>
      <c r="J640" s="354"/>
      <c r="K640" s="354"/>
      <c r="L640" s="354"/>
      <c r="M640" s="354"/>
    </row>
    <row r="641" spans="1:8" s="354" customFormat="1" ht="17.100000000000001" customHeight="1">
      <c r="A641" s="147">
        <v>4</v>
      </c>
      <c r="B641" s="62" t="s">
        <v>58</v>
      </c>
      <c r="C641" s="62">
        <v>3</v>
      </c>
      <c r="D641" s="314">
        <v>1801.71</v>
      </c>
      <c r="E641" s="231">
        <v>165981</v>
      </c>
      <c r="F641" s="62">
        <v>82990500</v>
      </c>
      <c r="G641" s="232">
        <v>9558771</v>
      </c>
      <c r="H641" s="232">
        <v>305</v>
      </c>
    </row>
    <row r="642" spans="1:8" s="354" customFormat="1" ht="17.100000000000001" customHeight="1">
      <c r="A642" s="147">
        <v>5</v>
      </c>
      <c r="B642" s="62" t="s">
        <v>53</v>
      </c>
      <c r="C642" s="62">
        <v>0</v>
      </c>
      <c r="D642" s="314">
        <v>0</v>
      </c>
      <c r="E642" s="231">
        <v>44099</v>
      </c>
      <c r="F642" s="62">
        <v>37484150</v>
      </c>
      <c r="G642" s="232">
        <v>3860000</v>
      </c>
      <c r="H642" s="232">
        <v>190</v>
      </c>
    </row>
    <row r="643" spans="1:8" s="354" customFormat="1" ht="17.100000000000001" customHeight="1">
      <c r="A643" s="147">
        <v>6</v>
      </c>
      <c r="B643" s="62" t="s">
        <v>40</v>
      </c>
      <c r="C643" s="62">
        <v>44</v>
      </c>
      <c r="D643" s="314">
        <v>166.17</v>
      </c>
      <c r="E643" s="231">
        <v>14132</v>
      </c>
      <c r="F643" s="62">
        <v>7066000</v>
      </c>
      <c r="G643" s="232">
        <v>1211320</v>
      </c>
      <c r="H643" s="232">
        <v>80</v>
      </c>
    </row>
    <row r="644" spans="1:8" s="354" customFormat="1" ht="17.100000000000001" customHeight="1">
      <c r="A644" s="147">
        <v>7</v>
      </c>
      <c r="B644" s="62" t="s">
        <v>39</v>
      </c>
      <c r="C644" s="62">
        <v>63</v>
      </c>
      <c r="D644" s="314">
        <v>613.25</v>
      </c>
      <c r="E644" s="231">
        <v>17935</v>
      </c>
      <c r="F644" s="62">
        <v>9864250</v>
      </c>
      <c r="G644" s="232">
        <v>4748150</v>
      </c>
      <c r="H644" s="232">
        <v>95</v>
      </c>
    </row>
    <row r="645" spans="1:8" s="354" customFormat="1" ht="17.100000000000001" customHeight="1">
      <c r="A645" s="147">
        <v>8</v>
      </c>
      <c r="B645" s="62" t="s">
        <v>158</v>
      </c>
      <c r="C645" s="62">
        <v>7</v>
      </c>
      <c r="D645" s="314">
        <v>33.6</v>
      </c>
      <c r="E645" s="231">
        <v>636</v>
      </c>
      <c r="F645" s="62">
        <v>636000</v>
      </c>
      <c r="G645" s="232">
        <v>74051</v>
      </c>
      <c r="H645" s="232">
        <v>7</v>
      </c>
    </row>
    <row r="646" spans="1:8" s="354" customFormat="1" ht="17.100000000000001" customHeight="1">
      <c r="A646" s="147"/>
      <c r="B646" s="62" t="s">
        <v>74</v>
      </c>
      <c r="C646" s="62"/>
      <c r="D646" s="314"/>
      <c r="E646" s="231"/>
      <c r="F646" s="62"/>
      <c r="G646" s="232">
        <v>1590000</v>
      </c>
      <c r="H646" s="232"/>
    </row>
    <row r="647" spans="1:8" s="354" customFormat="1" ht="17.100000000000001" customHeight="1">
      <c r="A647" s="147"/>
      <c r="B647" s="62" t="s">
        <v>48</v>
      </c>
      <c r="C647" s="62"/>
      <c r="D647" s="314"/>
      <c r="E647" s="231"/>
      <c r="F647" s="62"/>
      <c r="G647" s="232">
        <v>1115678</v>
      </c>
      <c r="H647" s="232"/>
    </row>
    <row r="648" spans="1:8" s="354" customFormat="1" ht="17.100000000000001" customHeight="1">
      <c r="A648" s="905" t="s">
        <v>49</v>
      </c>
      <c r="B648" s="906"/>
      <c r="C648" s="355">
        <f>SUM(C638:C647)</f>
        <v>264</v>
      </c>
      <c r="D648" s="355">
        <f t="shared" ref="D648:H648" si="45">SUM(D638:D647)</f>
        <v>2879.22</v>
      </c>
      <c r="E648" s="355">
        <f t="shared" si="45"/>
        <v>2156197</v>
      </c>
      <c r="F648" s="355">
        <f t="shared" si="45"/>
        <v>1724379220</v>
      </c>
      <c r="G648" s="355">
        <f t="shared" si="45"/>
        <v>363806459</v>
      </c>
      <c r="H648" s="355">
        <f t="shared" si="45"/>
        <v>1737</v>
      </c>
    </row>
    <row r="649" spans="1:8" s="354" customFormat="1" ht="17.100000000000001" customHeight="1">
      <c r="A649" s="436"/>
      <c r="B649" s="437"/>
      <c r="C649" s="437"/>
      <c r="D649" s="438"/>
      <c r="E649" s="437"/>
      <c r="F649" s="439"/>
      <c r="G649" s="439"/>
      <c r="H649" s="440"/>
    </row>
    <row r="650" spans="1:8" s="354" customFormat="1" ht="17.100000000000001" customHeight="1">
      <c r="A650" s="436"/>
      <c r="B650" s="437"/>
      <c r="C650" s="437"/>
      <c r="D650" s="438"/>
      <c r="E650" s="437"/>
      <c r="F650" s="439"/>
      <c r="G650" s="439"/>
      <c r="H650" s="440"/>
    </row>
    <row r="651" spans="1:8" s="354" customFormat="1" ht="17.100000000000001" customHeight="1">
      <c r="A651" s="911" t="s">
        <v>99</v>
      </c>
      <c r="B651" s="911"/>
      <c r="C651" s="911"/>
      <c r="D651" s="911"/>
      <c r="E651" s="911"/>
      <c r="F651" s="911"/>
      <c r="G651" s="911"/>
      <c r="H651" s="911"/>
    </row>
    <row r="652" spans="1:8" s="354" customFormat="1" ht="17.100000000000001" customHeight="1">
      <c r="A652" s="907" t="s">
        <v>181</v>
      </c>
      <c r="B652" s="907" t="s">
        <v>3</v>
      </c>
      <c r="C652" s="907" t="s">
        <v>4</v>
      </c>
      <c r="D652" s="356" t="s">
        <v>5</v>
      </c>
      <c r="E652" s="737" t="s">
        <v>6</v>
      </c>
      <c r="F652" s="358" t="s">
        <v>7</v>
      </c>
      <c r="G652" s="358" t="s">
        <v>8</v>
      </c>
      <c r="H652" s="357" t="s">
        <v>9</v>
      </c>
    </row>
    <row r="653" spans="1:8" s="354" customFormat="1" ht="17.100000000000001" customHeight="1">
      <c r="A653" s="908"/>
      <c r="B653" s="908"/>
      <c r="C653" s="908"/>
      <c r="D653" s="338" t="s">
        <v>376</v>
      </c>
      <c r="E653" s="441" t="s">
        <v>78</v>
      </c>
      <c r="F653" s="442" t="s">
        <v>79</v>
      </c>
      <c r="G653" s="360" t="s">
        <v>79</v>
      </c>
      <c r="H653" s="316" t="s">
        <v>12</v>
      </c>
    </row>
    <row r="654" spans="1:8" s="354" customFormat="1" ht="17.100000000000001" customHeight="1">
      <c r="A654" s="220">
        <v>1</v>
      </c>
      <c r="B654" s="249" t="s">
        <v>61</v>
      </c>
      <c r="C654" s="62">
        <v>8</v>
      </c>
      <c r="D654" s="314">
        <v>543.88</v>
      </c>
      <c r="E654" s="668">
        <v>69178</v>
      </c>
      <c r="F654" s="232">
        <v>48424600</v>
      </c>
      <c r="G654" s="443">
        <v>13217734</v>
      </c>
      <c r="H654" s="444">
        <v>30</v>
      </c>
    </row>
    <row r="655" spans="1:8" s="354" customFormat="1" ht="17.100000000000001" customHeight="1">
      <c r="A655" s="220">
        <v>2</v>
      </c>
      <c r="B655" s="249" t="s">
        <v>441</v>
      </c>
      <c r="C655" s="62">
        <v>0</v>
      </c>
      <c r="D655" s="314">
        <v>0</v>
      </c>
      <c r="E655" s="668">
        <v>0</v>
      </c>
      <c r="F655" s="232">
        <v>0</v>
      </c>
      <c r="G655" s="443">
        <v>0</v>
      </c>
      <c r="H655" s="444">
        <v>0</v>
      </c>
    </row>
    <row r="656" spans="1:8" s="354" customFormat="1" ht="17.100000000000001" customHeight="1">
      <c r="A656" s="220">
        <v>3</v>
      </c>
      <c r="B656" s="62" t="s">
        <v>57</v>
      </c>
      <c r="C656" s="62">
        <v>3</v>
      </c>
      <c r="D656" s="314">
        <v>2.87</v>
      </c>
      <c r="E656" s="668">
        <v>0</v>
      </c>
      <c r="F656" s="232">
        <v>0</v>
      </c>
      <c r="G656" s="445">
        <v>19600</v>
      </c>
      <c r="H656" s="241">
        <v>0</v>
      </c>
    </row>
    <row r="657" spans="1:8" s="354" customFormat="1" ht="17.100000000000001" customHeight="1">
      <c r="A657" s="220">
        <v>4</v>
      </c>
      <c r="B657" s="62" t="s">
        <v>67</v>
      </c>
      <c r="C657" s="62">
        <v>2</v>
      </c>
      <c r="D657" s="314">
        <v>2</v>
      </c>
      <c r="E657" s="231">
        <v>2596</v>
      </c>
      <c r="F657" s="232">
        <v>649000</v>
      </c>
      <c r="G657" s="445">
        <v>324000</v>
      </c>
      <c r="H657" s="241">
        <v>13</v>
      </c>
    </row>
    <row r="658" spans="1:8" s="354" customFormat="1" ht="17.100000000000001" customHeight="1">
      <c r="A658" s="220">
        <v>5</v>
      </c>
      <c r="B658" s="62" t="s">
        <v>442</v>
      </c>
      <c r="C658" s="62">
        <v>28</v>
      </c>
      <c r="D658" s="314">
        <v>317.0009</v>
      </c>
      <c r="E658" s="231">
        <v>116185</v>
      </c>
      <c r="F658" s="232">
        <v>23237000</v>
      </c>
      <c r="G658" s="445">
        <v>20795844</v>
      </c>
      <c r="H658" s="241">
        <v>65</v>
      </c>
    </row>
    <row r="659" spans="1:8" s="354" customFormat="1" ht="17.100000000000001" customHeight="1">
      <c r="A659" s="220">
        <v>6</v>
      </c>
      <c r="B659" s="62" t="s">
        <v>62</v>
      </c>
      <c r="C659" s="62">
        <v>158</v>
      </c>
      <c r="D659" s="314">
        <v>158</v>
      </c>
      <c r="E659" s="231">
        <v>1464200</v>
      </c>
      <c r="F659" s="232">
        <v>366050000</v>
      </c>
      <c r="G659" s="445">
        <v>75295562</v>
      </c>
      <c r="H659" s="241">
        <v>300</v>
      </c>
    </row>
    <row r="660" spans="1:8" s="354" customFormat="1" ht="17.100000000000001" customHeight="1">
      <c r="A660" s="220">
        <v>7</v>
      </c>
      <c r="B660" s="62" t="s">
        <v>58</v>
      </c>
      <c r="C660" s="62">
        <v>0</v>
      </c>
      <c r="D660" s="314">
        <v>0</v>
      </c>
      <c r="E660" s="235">
        <v>0</v>
      </c>
      <c r="F660" s="235">
        <v>0</v>
      </c>
      <c r="G660" s="445">
        <v>0</v>
      </c>
      <c r="H660" s="241">
        <v>0</v>
      </c>
    </row>
    <row r="661" spans="1:8" s="354" customFormat="1" ht="17.100000000000001" customHeight="1">
      <c r="A661" s="220">
        <v>8</v>
      </c>
      <c r="B661" s="62" t="s">
        <v>53</v>
      </c>
      <c r="C661" s="62">
        <v>0</v>
      </c>
      <c r="D661" s="314">
        <v>0</v>
      </c>
      <c r="E661" s="231">
        <v>0</v>
      </c>
      <c r="F661" s="232">
        <v>0</v>
      </c>
      <c r="G661" s="445">
        <v>11050000</v>
      </c>
      <c r="H661" s="241">
        <v>0</v>
      </c>
    </row>
    <row r="662" spans="1:8" s="354" customFormat="1" ht="17.100000000000001" customHeight="1">
      <c r="A662" s="220">
        <v>9</v>
      </c>
      <c r="B662" s="62" t="s">
        <v>205</v>
      </c>
      <c r="C662" s="62">
        <v>2</v>
      </c>
      <c r="D662" s="314">
        <v>8</v>
      </c>
      <c r="E662" s="231">
        <v>0</v>
      </c>
      <c r="F662" s="232">
        <v>0</v>
      </c>
      <c r="G662" s="445">
        <v>13000</v>
      </c>
      <c r="H662" s="241">
        <v>0</v>
      </c>
    </row>
    <row r="663" spans="1:8" s="354" customFormat="1" ht="17.100000000000001" customHeight="1">
      <c r="A663" s="220">
        <v>10</v>
      </c>
      <c r="B663" s="62" t="s">
        <v>24</v>
      </c>
      <c r="C663" s="147">
        <v>3</v>
      </c>
      <c r="D663" s="288">
        <v>28.832999999999998</v>
      </c>
      <c r="E663" s="295">
        <v>9</v>
      </c>
      <c r="F663" s="231">
        <v>2700</v>
      </c>
      <c r="G663" s="672">
        <v>128700</v>
      </c>
      <c r="H663" s="144">
        <v>0</v>
      </c>
    </row>
    <row r="664" spans="1:8" s="354" customFormat="1" ht="17.100000000000001" customHeight="1">
      <c r="A664" s="220">
        <v>11</v>
      </c>
      <c r="B664" s="62" t="s">
        <v>25</v>
      </c>
      <c r="C664" s="147">
        <v>1</v>
      </c>
      <c r="D664" s="288">
        <v>32.369999999999997</v>
      </c>
      <c r="E664" s="295">
        <v>0</v>
      </c>
      <c r="F664" s="325">
        <v>0</v>
      </c>
      <c r="G664" s="674">
        <v>0</v>
      </c>
      <c r="H664" s="671"/>
    </row>
    <row r="665" spans="1:8" s="354" customFormat="1" ht="17.100000000000001" customHeight="1">
      <c r="A665" s="220">
        <v>12</v>
      </c>
      <c r="B665" s="62" t="s">
        <v>40</v>
      </c>
      <c r="C665" s="147">
        <v>0</v>
      </c>
      <c r="D665" s="288">
        <v>0</v>
      </c>
      <c r="E665" s="295">
        <v>0</v>
      </c>
      <c r="F665" s="325">
        <v>0</v>
      </c>
      <c r="G665" s="293">
        <v>0</v>
      </c>
      <c r="H665" s="671">
        <v>0</v>
      </c>
    </row>
    <row r="666" spans="1:8" s="354" customFormat="1" ht="17.100000000000001" customHeight="1">
      <c r="A666" s="220">
        <v>13</v>
      </c>
      <c r="B666" s="62" t="s">
        <v>45</v>
      </c>
      <c r="C666" s="231">
        <v>2</v>
      </c>
      <c r="D666" s="288">
        <v>9.4749999999999996</v>
      </c>
      <c r="E666" s="295">
        <v>0</v>
      </c>
      <c r="F666" s="231">
        <v>0</v>
      </c>
      <c r="G666" s="673">
        <v>18950</v>
      </c>
      <c r="H666" s="144">
        <v>0</v>
      </c>
    </row>
    <row r="667" spans="1:8" s="354" customFormat="1" ht="17.100000000000001" customHeight="1">
      <c r="A667" s="220">
        <v>14</v>
      </c>
      <c r="B667" s="62" t="s">
        <v>163</v>
      </c>
      <c r="C667" s="147">
        <v>2</v>
      </c>
      <c r="D667" s="288">
        <v>8.1015999999999995</v>
      </c>
      <c r="E667" s="295">
        <v>23975</v>
      </c>
      <c r="F667" s="231">
        <v>2397500</v>
      </c>
      <c r="G667" s="446">
        <v>596944</v>
      </c>
      <c r="H667" s="144">
        <v>15</v>
      </c>
    </row>
    <row r="668" spans="1:8" s="354" customFormat="1" ht="17.100000000000001" customHeight="1">
      <c r="A668" s="220"/>
      <c r="B668" s="62" t="s">
        <v>74</v>
      </c>
      <c r="C668" s="62"/>
      <c r="D668" s="314"/>
      <c r="E668" s="231"/>
      <c r="F668" s="62"/>
      <c r="G668" s="447">
        <v>4446000</v>
      </c>
      <c r="H668" s="424"/>
    </row>
    <row r="669" spans="1:8" s="354" customFormat="1" ht="17.100000000000001" customHeight="1">
      <c r="A669" s="220"/>
      <c r="B669" s="62" t="s">
        <v>48</v>
      </c>
      <c r="C669" s="62"/>
      <c r="D669" s="314"/>
      <c r="E669" s="231"/>
      <c r="F669" s="62"/>
      <c r="G669" s="448">
        <v>42630000</v>
      </c>
      <c r="H669" s="241"/>
    </row>
    <row r="670" spans="1:8" s="354" customFormat="1" ht="17.100000000000001" customHeight="1">
      <c r="A670" s="905" t="s">
        <v>49</v>
      </c>
      <c r="B670" s="906"/>
      <c r="C670" s="355">
        <f>SUM(C654:C669)</f>
        <v>209</v>
      </c>
      <c r="D670" s="355">
        <f t="shared" ref="D670:H670" si="46">SUM(D654:D669)</f>
        <v>1110.5304999999998</v>
      </c>
      <c r="E670" s="355">
        <f t="shared" si="46"/>
        <v>1676143</v>
      </c>
      <c r="F670" s="355">
        <f t="shared" si="46"/>
        <v>440760800</v>
      </c>
      <c r="G670" s="355">
        <f t="shared" si="46"/>
        <v>168536334</v>
      </c>
      <c r="H670" s="355">
        <f t="shared" si="46"/>
        <v>423</v>
      </c>
    </row>
    <row r="671" spans="1:8" s="354" customFormat="1" ht="17.100000000000001" customHeight="1">
      <c r="A671" s="368"/>
      <c r="B671" s="374"/>
      <c r="C671" s="374"/>
      <c r="D671" s="375"/>
      <c r="E671" s="375"/>
      <c r="F671" s="376"/>
      <c r="G671" s="376"/>
      <c r="H671" s="372"/>
    </row>
    <row r="672" spans="1:8" s="354" customFormat="1" ht="17.100000000000001" customHeight="1">
      <c r="A672" s="368"/>
      <c r="B672" s="374"/>
      <c r="C672" s="374"/>
      <c r="D672" s="375"/>
      <c r="E672" s="375"/>
      <c r="F672" s="376"/>
      <c r="G672" s="376"/>
      <c r="H672" s="372"/>
    </row>
    <row r="673" spans="1:8" s="354" customFormat="1" ht="17.100000000000001" customHeight="1">
      <c r="A673" s="911" t="s">
        <v>90</v>
      </c>
      <c r="B673" s="911"/>
      <c r="C673" s="911"/>
      <c r="D673" s="911"/>
      <c r="E673" s="911"/>
      <c r="F673" s="911"/>
      <c r="G673" s="911"/>
      <c r="H673" s="911"/>
    </row>
    <row r="674" spans="1:8" s="354" customFormat="1" ht="17.100000000000001" customHeight="1">
      <c r="A674" s="907" t="s">
        <v>181</v>
      </c>
      <c r="B674" s="907" t="s">
        <v>3</v>
      </c>
      <c r="C674" s="907" t="s">
        <v>4</v>
      </c>
      <c r="D674" s="356" t="s">
        <v>5</v>
      </c>
      <c r="E674" s="357" t="s">
        <v>6</v>
      </c>
      <c r="F674" s="358" t="s">
        <v>7</v>
      </c>
      <c r="G674" s="358" t="s">
        <v>8</v>
      </c>
      <c r="H674" s="357" t="s">
        <v>9</v>
      </c>
    </row>
    <row r="675" spans="1:8" s="354" customFormat="1" ht="17.100000000000001" customHeight="1">
      <c r="A675" s="908"/>
      <c r="B675" s="908"/>
      <c r="C675" s="908"/>
      <c r="D675" s="315" t="s">
        <v>376</v>
      </c>
      <c r="E675" s="359" t="s">
        <v>78</v>
      </c>
      <c r="F675" s="360" t="s">
        <v>79</v>
      </c>
      <c r="G675" s="360" t="s">
        <v>79</v>
      </c>
      <c r="H675" s="316" t="s">
        <v>12</v>
      </c>
    </row>
    <row r="676" spans="1:8" s="354" customFormat="1" ht="17.100000000000001" customHeight="1">
      <c r="A676" s="220">
        <v>1</v>
      </c>
      <c r="B676" s="62" t="s">
        <v>61</v>
      </c>
      <c r="C676" s="218">
        <v>83</v>
      </c>
      <c r="D676" s="218">
        <v>90.11</v>
      </c>
      <c r="E676" s="218">
        <v>820068</v>
      </c>
      <c r="F676" s="218">
        <v>787265280</v>
      </c>
      <c r="G676" s="258">
        <v>84350000</v>
      </c>
      <c r="H676" s="218">
        <v>450</v>
      </c>
    </row>
    <row r="677" spans="1:8" s="354" customFormat="1" ht="17.100000000000001" customHeight="1">
      <c r="A677" s="144">
        <f>+A676+1</f>
        <v>2</v>
      </c>
      <c r="B677" s="62" t="s">
        <v>57</v>
      </c>
      <c r="C677" s="218">
        <v>61</v>
      </c>
      <c r="D677" s="218">
        <v>136.16</v>
      </c>
      <c r="E677" s="218">
        <v>796060</v>
      </c>
      <c r="F677" s="218">
        <v>724414600</v>
      </c>
      <c r="G677" s="258">
        <v>133946000</v>
      </c>
      <c r="H677" s="218">
        <v>745</v>
      </c>
    </row>
    <row r="678" spans="1:8" s="354" customFormat="1" ht="17.100000000000001" customHeight="1">
      <c r="A678" s="144">
        <f>+A677+1</f>
        <v>3</v>
      </c>
      <c r="B678" s="62" t="s">
        <v>59</v>
      </c>
      <c r="C678" s="218">
        <v>7</v>
      </c>
      <c r="D678" s="218">
        <v>12.72</v>
      </c>
      <c r="E678" s="218">
        <v>7100</v>
      </c>
      <c r="F678" s="218">
        <v>1136000</v>
      </c>
      <c r="G678" s="258">
        <v>656000</v>
      </c>
      <c r="H678" s="218">
        <v>156</v>
      </c>
    </row>
    <row r="679" spans="1:8" s="354" customFormat="1" ht="17.100000000000001" customHeight="1">
      <c r="A679" s="144">
        <f>+A678+1</f>
        <v>4</v>
      </c>
      <c r="B679" s="62" t="s">
        <v>447</v>
      </c>
      <c r="C679" s="218">
        <v>27</v>
      </c>
      <c r="D679" s="218">
        <v>26.18</v>
      </c>
      <c r="E679" s="218">
        <v>310500</v>
      </c>
      <c r="F679" s="218">
        <v>40365000</v>
      </c>
      <c r="G679" s="258">
        <v>7290000</v>
      </c>
      <c r="H679" s="218">
        <v>760</v>
      </c>
    </row>
    <row r="680" spans="1:8" s="354" customFormat="1" ht="17.100000000000001" customHeight="1">
      <c r="A680" s="144">
        <f>+A679+1</f>
        <v>5</v>
      </c>
      <c r="B680" s="62" t="s">
        <v>188</v>
      </c>
      <c r="C680" s="218">
        <v>92</v>
      </c>
      <c r="D680" s="218">
        <v>91.88</v>
      </c>
      <c r="E680" s="218">
        <v>520700</v>
      </c>
      <c r="F680" s="218">
        <v>83312000</v>
      </c>
      <c r="G680" s="258">
        <v>12917000</v>
      </c>
      <c r="H680" s="218">
        <v>510</v>
      </c>
    </row>
    <row r="681" spans="1:8" s="354" customFormat="1" ht="17.100000000000001" customHeight="1">
      <c r="A681" s="144">
        <v>6</v>
      </c>
      <c r="B681" s="62" t="s">
        <v>58</v>
      </c>
      <c r="C681" s="218">
        <v>0</v>
      </c>
      <c r="D681" s="218">
        <v>0</v>
      </c>
      <c r="E681" s="218">
        <v>691267</v>
      </c>
      <c r="F681" s="218">
        <v>152078740</v>
      </c>
      <c r="G681" s="258">
        <v>51052000</v>
      </c>
      <c r="H681" s="218">
        <v>600</v>
      </c>
    </row>
    <row r="682" spans="1:8" s="354" customFormat="1" ht="17.100000000000001" customHeight="1">
      <c r="A682" s="144">
        <v>7</v>
      </c>
      <c r="B682" s="286" t="s">
        <v>24</v>
      </c>
      <c r="C682" s="218">
        <v>5</v>
      </c>
      <c r="D682" s="218">
        <v>216.03</v>
      </c>
      <c r="E682" s="218">
        <v>42850</v>
      </c>
      <c r="F682" s="218">
        <v>39850500</v>
      </c>
      <c r="G682" s="449">
        <v>4228000</v>
      </c>
      <c r="H682" s="218">
        <v>150</v>
      </c>
    </row>
    <row r="683" spans="1:8" s="354" customFormat="1" ht="17.100000000000001" customHeight="1">
      <c r="A683" s="144">
        <v>8</v>
      </c>
      <c r="B683" s="286" t="s">
        <v>169</v>
      </c>
      <c r="C683" s="218">
        <v>19</v>
      </c>
      <c r="D683" s="218">
        <v>86.6</v>
      </c>
      <c r="E683" s="218">
        <v>21500</v>
      </c>
      <c r="F683" s="218">
        <v>5590000</v>
      </c>
      <c r="G683" s="449">
        <v>2017000</v>
      </c>
      <c r="H683" s="218">
        <v>220</v>
      </c>
    </row>
    <row r="684" spans="1:8" s="354" customFormat="1" ht="17.100000000000001" customHeight="1">
      <c r="A684" s="144"/>
      <c r="B684" s="62" t="s">
        <v>74</v>
      </c>
      <c r="C684" s="343"/>
      <c r="D684" s="450"/>
      <c r="E684" s="451"/>
      <c r="F684" s="293"/>
      <c r="G684" s="452">
        <v>31994000</v>
      </c>
      <c r="H684" s="343"/>
    </row>
    <row r="685" spans="1:8" s="354" customFormat="1" ht="17.100000000000001" customHeight="1">
      <c r="A685" s="144"/>
      <c r="B685" s="62" t="s">
        <v>48</v>
      </c>
      <c r="C685" s="217"/>
      <c r="D685" s="453"/>
      <c r="E685" s="454"/>
      <c r="F685" s="293"/>
      <c r="G685" s="455">
        <v>13636984</v>
      </c>
      <c r="H685" s="217"/>
    </row>
    <row r="686" spans="1:8" s="354" customFormat="1" ht="17.100000000000001" customHeight="1">
      <c r="A686" s="905" t="s">
        <v>49</v>
      </c>
      <c r="B686" s="906"/>
      <c r="C686" s="355">
        <f>SUM(C676:C685)</f>
        <v>294</v>
      </c>
      <c r="D686" s="355">
        <f t="shared" ref="D686:H686" si="47">SUM(D676:D685)</f>
        <v>659.68</v>
      </c>
      <c r="E686" s="355">
        <f t="shared" si="47"/>
        <v>3210045</v>
      </c>
      <c r="F686" s="355">
        <f t="shared" si="47"/>
        <v>1834012120</v>
      </c>
      <c r="G686" s="355">
        <f t="shared" si="47"/>
        <v>342086984</v>
      </c>
      <c r="H686" s="355">
        <f t="shared" si="47"/>
        <v>3591</v>
      </c>
    </row>
    <row r="687" spans="1:8" s="354" customFormat="1" ht="17.100000000000001" customHeight="1">
      <c r="A687" s="382"/>
      <c r="B687" s="383"/>
      <c r="C687" s="383"/>
      <c r="D687" s="384"/>
      <c r="E687" s="384"/>
      <c r="F687" s="385"/>
      <c r="G687" s="385"/>
      <c r="H687" s="386"/>
    </row>
    <row r="688" spans="1:8" s="354" customFormat="1" ht="17.100000000000001" customHeight="1">
      <c r="A688" s="911" t="s">
        <v>137</v>
      </c>
      <c r="B688" s="911"/>
      <c r="C688" s="911"/>
      <c r="D688" s="911"/>
      <c r="E688" s="911"/>
      <c r="F688" s="911"/>
      <c r="G688" s="911"/>
      <c r="H688" s="911"/>
    </row>
    <row r="689" spans="1:8" s="354" customFormat="1" ht="17.100000000000001" customHeight="1">
      <c r="A689" s="907" t="s">
        <v>181</v>
      </c>
      <c r="B689" s="907" t="s">
        <v>3</v>
      </c>
      <c r="C689" s="907" t="s">
        <v>4</v>
      </c>
      <c r="D689" s="356" t="s">
        <v>5</v>
      </c>
      <c r="E689" s="357" t="s">
        <v>6</v>
      </c>
      <c r="F689" s="358" t="s">
        <v>7</v>
      </c>
      <c r="G689" s="358" t="s">
        <v>8</v>
      </c>
      <c r="H689" s="357" t="s">
        <v>9</v>
      </c>
    </row>
    <row r="690" spans="1:8" s="354" customFormat="1" ht="17.100000000000001" customHeight="1">
      <c r="A690" s="908"/>
      <c r="B690" s="908"/>
      <c r="C690" s="908"/>
      <c r="D690" s="315" t="s">
        <v>376</v>
      </c>
      <c r="E690" s="359" t="s">
        <v>78</v>
      </c>
      <c r="F690" s="360" t="s">
        <v>79</v>
      </c>
      <c r="G690" s="360" t="s">
        <v>79</v>
      </c>
      <c r="H690" s="316" t="s">
        <v>12</v>
      </c>
    </row>
    <row r="691" spans="1:8" s="354" customFormat="1" ht="17.100000000000001" customHeight="1">
      <c r="A691" s="220">
        <v>1</v>
      </c>
      <c r="B691" s="62" t="s">
        <v>59</v>
      </c>
      <c r="C691" s="144">
        <v>43</v>
      </c>
      <c r="D691" s="62">
        <v>10</v>
      </c>
      <c r="E691" s="232">
        <v>1360200</v>
      </c>
      <c r="F691" s="232">
        <v>258438000</v>
      </c>
      <c r="G691" s="232">
        <v>264318000</v>
      </c>
      <c r="H691" s="144">
        <v>700</v>
      </c>
    </row>
    <row r="692" spans="1:8" s="354" customFormat="1" ht="17.100000000000001" customHeight="1">
      <c r="A692" s="144">
        <v>2</v>
      </c>
      <c r="B692" s="62" t="s">
        <v>61</v>
      </c>
      <c r="C692" s="144">
        <v>1</v>
      </c>
      <c r="D692" s="62">
        <v>112.38</v>
      </c>
      <c r="E692" s="232">
        <v>0</v>
      </c>
      <c r="F692" s="232">
        <v>0</v>
      </c>
      <c r="G692" s="232">
        <v>0</v>
      </c>
      <c r="H692" s="144">
        <v>0</v>
      </c>
    </row>
    <row r="693" spans="1:8" s="354" customFormat="1" ht="17.100000000000001" customHeight="1">
      <c r="A693" s="144">
        <v>3</v>
      </c>
      <c r="B693" s="62" t="s">
        <v>68</v>
      </c>
      <c r="C693" s="144">
        <v>30</v>
      </c>
      <c r="D693" s="62">
        <v>638.04999999999995</v>
      </c>
      <c r="E693" s="232">
        <v>26384</v>
      </c>
      <c r="F693" s="232">
        <v>2110720</v>
      </c>
      <c r="G693" s="232">
        <v>1715000</v>
      </c>
      <c r="H693" s="144">
        <v>60</v>
      </c>
    </row>
    <row r="694" spans="1:8" s="354" customFormat="1" ht="17.100000000000001" customHeight="1">
      <c r="A694" s="144">
        <v>4</v>
      </c>
      <c r="B694" s="62" t="s">
        <v>57</v>
      </c>
      <c r="C694" s="144">
        <v>92</v>
      </c>
      <c r="D694" s="62">
        <v>216.96</v>
      </c>
      <c r="E694" s="232">
        <v>379032</v>
      </c>
      <c r="F694" s="232">
        <v>379032000</v>
      </c>
      <c r="G694" s="232">
        <v>89504946</v>
      </c>
      <c r="H694" s="144">
        <v>800</v>
      </c>
    </row>
    <row r="695" spans="1:8" s="354" customFormat="1" ht="17.100000000000001" customHeight="1">
      <c r="A695" s="144">
        <v>5</v>
      </c>
      <c r="B695" s="62" t="s">
        <v>62</v>
      </c>
      <c r="C695" s="144">
        <v>193</v>
      </c>
      <c r="D695" s="62">
        <v>205</v>
      </c>
      <c r="E695" s="232">
        <v>1159869</v>
      </c>
      <c r="F695" s="232">
        <v>231973800</v>
      </c>
      <c r="G695" s="232">
        <v>45176999</v>
      </c>
      <c r="H695" s="144">
        <v>2000</v>
      </c>
    </row>
    <row r="696" spans="1:8" s="354" customFormat="1" ht="17.100000000000001" customHeight="1">
      <c r="A696" s="144">
        <v>6</v>
      </c>
      <c r="B696" s="62" t="s">
        <v>58</v>
      </c>
      <c r="C696" s="144">
        <v>5</v>
      </c>
      <c r="D696" s="62">
        <v>19484</v>
      </c>
      <c r="E696" s="320">
        <v>3874966</v>
      </c>
      <c r="F696" s="320">
        <v>968741500</v>
      </c>
      <c r="G696" s="320">
        <v>116249000</v>
      </c>
      <c r="H696" s="144">
        <v>900</v>
      </c>
    </row>
    <row r="697" spans="1:8" s="354" customFormat="1" ht="17.100000000000001" customHeight="1">
      <c r="A697" s="144">
        <v>7</v>
      </c>
      <c r="B697" s="62" t="s">
        <v>66</v>
      </c>
      <c r="C697" s="146">
        <v>0</v>
      </c>
      <c r="D697" s="286">
        <v>0</v>
      </c>
      <c r="E697" s="241">
        <v>11000</v>
      </c>
      <c r="F697" s="241">
        <v>3300000</v>
      </c>
      <c r="G697" s="456">
        <v>5803000</v>
      </c>
      <c r="H697" s="146">
        <v>200</v>
      </c>
    </row>
    <row r="698" spans="1:8" s="354" customFormat="1" ht="17.100000000000001" customHeight="1">
      <c r="A698" s="220">
        <v>8</v>
      </c>
      <c r="B698" s="280" t="s">
        <v>25</v>
      </c>
      <c r="C698" s="146">
        <v>25</v>
      </c>
      <c r="D698" s="286">
        <v>638.04999999999995</v>
      </c>
      <c r="E698" s="241">
        <v>1137540</v>
      </c>
      <c r="F698" s="241">
        <v>398130000</v>
      </c>
      <c r="G698" s="456">
        <v>56877000</v>
      </c>
      <c r="H698" s="146">
        <v>150</v>
      </c>
    </row>
    <row r="699" spans="1:8" s="354" customFormat="1" ht="17.100000000000001" customHeight="1">
      <c r="A699" s="144">
        <v>9</v>
      </c>
      <c r="B699" s="284" t="s">
        <v>169</v>
      </c>
      <c r="C699" s="146">
        <v>12</v>
      </c>
      <c r="D699" s="286">
        <v>112.38</v>
      </c>
      <c r="E699" s="241">
        <v>6983</v>
      </c>
      <c r="F699" s="241">
        <v>2793200</v>
      </c>
      <c r="G699" s="456">
        <v>419000</v>
      </c>
      <c r="H699" s="146">
        <v>50</v>
      </c>
    </row>
    <row r="700" spans="1:8" s="354" customFormat="1" ht="17.100000000000001" customHeight="1">
      <c r="A700" s="144">
        <v>10</v>
      </c>
      <c r="B700" s="284" t="s">
        <v>64</v>
      </c>
      <c r="C700" s="146">
        <v>0</v>
      </c>
      <c r="D700" s="286">
        <v>0</v>
      </c>
      <c r="E700" s="241">
        <v>1559521</v>
      </c>
      <c r="F700" s="241">
        <v>140356890</v>
      </c>
      <c r="G700" s="456">
        <v>27252000</v>
      </c>
      <c r="H700" s="146">
        <v>0</v>
      </c>
    </row>
    <row r="701" spans="1:8" s="354" customFormat="1" ht="17.100000000000001" customHeight="1">
      <c r="A701" s="144"/>
      <c r="B701" s="62" t="s">
        <v>74</v>
      </c>
      <c r="C701" s="144"/>
      <c r="D701" s="286"/>
      <c r="E701" s="241"/>
      <c r="F701" s="241"/>
      <c r="G701" s="319">
        <v>1559521</v>
      </c>
      <c r="H701" s="144"/>
    </row>
    <row r="702" spans="1:8" s="354" customFormat="1" ht="17.100000000000001" customHeight="1">
      <c r="A702" s="144"/>
      <c r="B702" s="62" t="s">
        <v>48</v>
      </c>
      <c r="C702" s="144"/>
      <c r="D702" s="286"/>
      <c r="E702" s="241"/>
      <c r="F702" s="241"/>
      <c r="G702" s="319">
        <v>4568000</v>
      </c>
      <c r="H702" s="144"/>
    </row>
    <row r="703" spans="1:8" s="354" customFormat="1" ht="17.100000000000001" customHeight="1">
      <c r="A703" s="905" t="s">
        <v>49</v>
      </c>
      <c r="B703" s="906"/>
      <c r="C703" s="355">
        <f>SUM(C691:C702)</f>
        <v>401</v>
      </c>
      <c r="D703" s="355">
        <f t="shared" ref="D703:H703" si="48">SUM(D691:D702)</f>
        <v>21416.82</v>
      </c>
      <c r="E703" s="355">
        <f t="shared" si="48"/>
        <v>9515495</v>
      </c>
      <c r="F703" s="355">
        <f t="shared" si="48"/>
        <v>2384876110</v>
      </c>
      <c r="G703" s="355">
        <f t="shared" si="48"/>
        <v>613442466</v>
      </c>
      <c r="H703" s="355">
        <f t="shared" si="48"/>
        <v>4860</v>
      </c>
    </row>
    <row r="704" spans="1:8" s="354" customFormat="1" ht="17.100000000000001" customHeight="1">
      <c r="A704" s="368"/>
      <c r="B704" s="374"/>
      <c r="C704" s="374"/>
      <c r="D704" s="375"/>
      <c r="E704" s="375"/>
      <c r="F704" s="376"/>
      <c r="G704" s="376"/>
      <c r="H704" s="372"/>
    </row>
    <row r="705" spans="1:8" s="354" customFormat="1" ht="17.100000000000001" customHeight="1">
      <c r="A705" s="911" t="s">
        <v>208</v>
      </c>
      <c r="B705" s="911"/>
      <c r="C705" s="911"/>
      <c r="D705" s="911"/>
      <c r="E705" s="911"/>
      <c r="F705" s="911"/>
      <c r="G705" s="911"/>
      <c r="H705" s="911"/>
    </row>
    <row r="706" spans="1:8" s="354" customFormat="1" ht="17.100000000000001" customHeight="1">
      <c r="A706" s="907" t="s">
        <v>181</v>
      </c>
      <c r="B706" s="907" t="s">
        <v>3</v>
      </c>
      <c r="C706" s="907" t="s">
        <v>4</v>
      </c>
      <c r="D706" s="356" t="s">
        <v>5</v>
      </c>
      <c r="E706" s="357" t="s">
        <v>6</v>
      </c>
      <c r="F706" s="358" t="s">
        <v>7</v>
      </c>
      <c r="G706" s="358" t="s">
        <v>8</v>
      </c>
      <c r="H706" s="357" t="s">
        <v>9</v>
      </c>
    </row>
    <row r="707" spans="1:8" s="354" customFormat="1" ht="17.100000000000001" customHeight="1">
      <c r="A707" s="908"/>
      <c r="B707" s="908"/>
      <c r="C707" s="908"/>
      <c r="D707" s="315" t="s">
        <v>376</v>
      </c>
      <c r="E707" s="359" t="s">
        <v>78</v>
      </c>
      <c r="F707" s="360" t="s">
        <v>79</v>
      </c>
      <c r="G707" s="360" t="s">
        <v>79</v>
      </c>
      <c r="H707" s="316" t="s">
        <v>12</v>
      </c>
    </row>
    <row r="708" spans="1:8" s="354" customFormat="1" ht="17.100000000000001" customHeight="1">
      <c r="A708" s="220">
        <v>1</v>
      </c>
      <c r="B708" s="62" t="s">
        <v>53</v>
      </c>
      <c r="C708" s="218">
        <v>0</v>
      </c>
      <c r="D708" s="218">
        <v>865.05</v>
      </c>
      <c r="E708" s="218">
        <v>4407929</v>
      </c>
      <c r="F708" s="218">
        <v>3768779295</v>
      </c>
      <c r="G708" s="283">
        <v>121132000</v>
      </c>
      <c r="H708" s="144">
        <v>8</v>
      </c>
    </row>
    <row r="709" spans="1:8" s="354" customFormat="1" ht="17.100000000000001" customHeight="1">
      <c r="A709" s="220">
        <v>2</v>
      </c>
      <c r="B709" s="284" t="s">
        <v>30</v>
      </c>
      <c r="C709" s="228">
        <v>13</v>
      </c>
      <c r="D709" s="334">
        <v>959.75</v>
      </c>
      <c r="E709" s="228">
        <v>297908.21999999997</v>
      </c>
      <c r="F709" s="228">
        <v>156401816</v>
      </c>
      <c r="G709" s="228">
        <v>62519000</v>
      </c>
      <c r="H709" s="232">
        <v>130</v>
      </c>
    </row>
    <row r="710" spans="1:8" s="354" customFormat="1" ht="17.100000000000001" customHeight="1">
      <c r="A710" s="144"/>
      <c r="B710" s="62" t="s">
        <v>74</v>
      </c>
      <c r="C710" s="297"/>
      <c r="D710" s="457"/>
      <c r="E710" s="457"/>
      <c r="F710" s="418"/>
      <c r="G710" s="218">
        <v>7653000</v>
      </c>
      <c r="H710" s="144"/>
    </row>
    <row r="711" spans="1:8" s="354" customFormat="1" ht="17.100000000000001" customHeight="1">
      <c r="A711" s="144"/>
      <c r="B711" s="62" t="s">
        <v>48</v>
      </c>
      <c r="C711" s="297"/>
      <c r="D711" s="334"/>
      <c r="E711" s="236"/>
      <c r="F711" s="297"/>
      <c r="G711" s="398">
        <v>2616000</v>
      </c>
      <c r="H711" s="232"/>
    </row>
    <row r="712" spans="1:8" s="354" customFormat="1" ht="17.100000000000001" customHeight="1">
      <c r="A712" s="905" t="s">
        <v>49</v>
      </c>
      <c r="B712" s="906"/>
      <c r="C712" s="355">
        <f>SUM(C708:C711)</f>
        <v>13</v>
      </c>
      <c r="D712" s="355">
        <f t="shared" ref="D712:H712" si="49">SUM(D708:D711)</f>
        <v>1824.8</v>
      </c>
      <c r="E712" s="355">
        <f t="shared" si="49"/>
        <v>4705837.22</v>
      </c>
      <c r="F712" s="355">
        <f t="shared" si="49"/>
        <v>3925181111</v>
      </c>
      <c r="G712" s="355">
        <f t="shared" si="49"/>
        <v>193920000</v>
      </c>
      <c r="H712" s="355">
        <f t="shared" si="49"/>
        <v>138</v>
      </c>
    </row>
    <row r="713" spans="1:8" s="354" customFormat="1" ht="17.100000000000001" customHeight="1">
      <c r="A713" s="368"/>
      <c r="B713" s="374"/>
      <c r="C713" s="374"/>
      <c r="D713" s="375"/>
      <c r="E713" s="375"/>
      <c r="F713" s="376"/>
      <c r="G713" s="376"/>
      <c r="H713" s="372"/>
    </row>
    <row r="714" spans="1:8" s="354" customFormat="1" ht="17.100000000000001" customHeight="1">
      <c r="A714" s="911" t="s">
        <v>115</v>
      </c>
      <c r="B714" s="911"/>
      <c r="C714" s="911"/>
      <c r="D714" s="911"/>
      <c r="E714" s="911"/>
      <c r="F714" s="911"/>
      <c r="G714" s="911"/>
      <c r="H714" s="911"/>
    </row>
    <row r="715" spans="1:8" s="354" customFormat="1" ht="17.100000000000001" customHeight="1">
      <c r="A715" s="907" t="s">
        <v>181</v>
      </c>
      <c r="B715" s="907" t="s">
        <v>3</v>
      </c>
      <c r="C715" s="907" t="s">
        <v>4</v>
      </c>
      <c r="D715" s="356" t="s">
        <v>5</v>
      </c>
      <c r="E715" s="357" t="s">
        <v>6</v>
      </c>
      <c r="F715" s="358" t="s">
        <v>7</v>
      </c>
      <c r="G715" s="358" t="s">
        <v>8</v>
      </c>
      <c r="H715" s="357" t="s">
        <v>9</v>
      </c>
    </row>
    <row r="716" spans="1:8" s="354" customFormat="1" ht="17.100000000000001" customHeight="1">
      <c r="A716" s="908"/>
      <c r="B716" s="908"/>
      <c r="C716" s="908"/>
      <c r="D716" s="315" t="s">
        <v>376</v>
      </c>
      <c r="E716" s="359" t="s">
        <v>78</v>
      </c>
      <c r="F716" s="360" t="s">
        <v>79</v>
      </c>
      <c r="G716" s="360" t="s">
        <v>79</v>
      </c>
      <c r="H716" s="316" t="s">
        <v>12</v>
      </c>
    </row>
    <row r="717" spans="1:8" s="354" customFormat="1" ht="17.100000000000001" customHeight="1">
      <c r="A717" s="220">
        <v>1</v>
      </c>
      <c r="B717" s="62" t="s">
        <v>62</v>
      </c>
      <c r="C717" s="62">
        <v>59</v>
      </c>
      <c r="D717" s="458">
        <v>53.92</v>
      </c>
      <c r="E717" s="235">
        <v>20284</v>
      </c>
      <c r="F717" s="235">
        <v>1014200</v>
      </c>
      <c r="G717" s="306">
        <v>1907000</v>
      </c>
      <c r="H717" s="232">
        <v>155</v>
      </c>
    </row>
    <row r="718" spans="1:8" s="354" customFormat="1" ht="17.100000000000001" customHeight="1">
      <c r="A718" s="144">
        <f>+A717+1</f>
        <v>2</v>
      </c>
      <c r="B718" s="62" t="s">
        <v>66</v>
      </c>
      <c r="C718" s="62">
        <v>20</v>
      </c>
      <c r="D718" s="458">
        <v>21.1</v>
      </c>
      <c r="E718" s="235">
        <v>0</v>
      </c>
      <c r="F718" s="241">
        <v>0</v>
      </c>
      <c r="G718" s="319">
        <v>519000</v>
      </c>
      <c r="H718" s="232">
        <v>85</v>
      </c>
    </row>
    <row r="719" spans="1:8" s="354" customFormat="1" ht="17.100000000000001" customHeight="1">
      <c r="A719" s="144">
        <v>3</v>
      </c>
      <c r="B719" s="62" t="s">
        <v>53</v>
      </c>
      <c r="C719" s="62">
        <v>0</v>
      </c>
      <c r="D719" s="458">
        <v>0</v>
      </c>
      <c r="E719" s="235">
        <v>90825</v>
      </c>
      <c r="F719" s="241">
        <v>90825000</v>
      </c>
      <c r="G719" s="306">
        <v>427000</v>
      </c>
      <c r="H719" s="232">
        <v>225</v>
      </c>
    </row>
    <row r="720" spans="1:8" s="354" customFormat="1" ht="17.100000000000001" customHeight="1">
      <c r="A720" s="144">
        <f>+A719+1</f>
        <v>4</v>
      </c>
      <c r="B720" s="62" t="s">
        <v>72</v>
      </c>
      <c r="C720" s="62">
        <v>2</v>
      </c>
      <c r="D720" s="458">
        <v>1.65</v>
      </c>
      <c r="E720" s="235">
        <v>0</v>
      </c>
      <c r="F720" s="235">
        <v>0</v>
      </c>
      <c r="G720" s="306">
        <v>65000</v>
      </c>
      <c r="H720" s="232">
        <v>3</v>
      </c>
    </row>
    <row r="721" spans="1:8" s="354" customFormat="1" ht="17.100000000000001" customHeight="1">
      <c r="A721" s="144">
        <f>+A720+1</f>
        <v>5</v>
      </c>
      <c r="B721" s="62" t="s">
        <v>58</v>
      </c>
      <c r="C721" s="62">
        <v>0</v>
      </c>
      <c r="D721" s="458">
        <v>0</v>
      </c>
      <c r="E721" s="235">
        <v>8771055</v>
      </c>
      <c r="F721" s="235">
        <v>438552750</v>
      </c>
      <c r="G721" s="306">
        <v>429336000</v>
      </c>
      <c r="H721" s="232">
        <v>1350</v>
      </c>
    </row>
    <row r="722" spans="1:8" s="354" customFormat="1" ht="17.100000000000001" customHeight="1">
      <c r="A722" s="144">
        <v>6</v>
      </c>
      <c r="B722" s="284" t="s">
        <v>39</v>
      </c>
      <c r="C722" s="217">
        <v>59</v>
      </c>
      <c r="D722" s="459">
        <v>302.54750000000001</v>
      </c>
      <c r="E722" s="235">
        <v>254321</v>
      </c>
      <c r="F722" s="235">
        <v>76296300</v>
      </c>
      <c r="G722" s="429">
        <v>14582000</v>
      </c>
      <c r="H722" s="320">
        <v>105</v>
      </c>
    </row>
    <row r="723" spans="1:8" s="354" customFormat="1" ht="17.100000000000001" customHeight="1">
      <c r="A723" s="144">
        <v>7</v>
      </c>
      <c r="B723" s="284" t="s">
        <v>40</v>
      </c>
      <c r="C723" s="217">
        <v>0</v>
      </c>
      <c r="D723" s="459">
        <v>0</v>
      </c>
      <c r="E723" s="235">
        <v>8154</v>
      </c>
      <c r="F723" s="235">
        <v>2446200</v>
      </c>
      <c r="G723" s="429">
        <v>1252000</v>
      </c>
      <c r="H723" s="320">
        <v>0</v>
      </c>
    </row>
    <row r="724" spans="1:8" s="354" customFormat="1" ht="17.100000000000001" customHeight="1">
      <c r="A724" s="144">
        <v>8</v>
      </c>
      <c r="B724" s="284" t="s">
        <v>43</v>
      </c>
      <c r="C724" s="217">
        <v>4</v>
      </c>
      <c r="D724" s="459">
        <v>37.4129</v>
      </c>
      <c r="E724" s="235">
        <v>0</v>
      </c>
      <c r="F724" s="235">
        <v>0</v>
      </c>
      <c r="G724" s="429">
        <v>0</v>
      </c>
      <c r="H724" s="320">
        <v>5</v>
      </c>
    </row>
    <row r="725" spans="1:8" s="354" customFormat="1" ht="17.100000000000001" customHeight="1">
      <c r="A725" s="144"/>
      <c r="B725" s="62" t="s">
        <v>74</v>
      </c>
      <c r="C725" s="217"/>
      <c r="D725" s="459"/>
      <c r="E725" s="332"/>
      <c r="F725" s="235"/>
      <c r="G725" s="429">
        <v>11944000</v>
      </c>
      <c r="H725" s="320"/>
    </row>
    <row r="726" spans="1:8" s="354" customFormat="1" ht="17.100000000000001" customHeight="1">
      <c r="A726" s="144"/>
      <c r="B726" s="62" t="s">
        <v>48</v>
      </c>
      <c r="C726" s="217"/>
      <c r="D726" s="453"/>
      <c r="E726" s="339"/>
      <c r="F726" s="240"/>
      <c r="G726" s="217">
        <v>184736000</v>
      </c>
      <c r="H726" s="320"/>
    </row>
    <row r="727" spans="1:8" s="354" customFormat="1" ht="17.100000000000001" customHeight="1">
      <c r="A727" s="905" t="s">
        <v>49</v>
      </c>
      <c r="B727" s="906"/>
      <c r="C727" s="355">
        <f>SUM(C717:C726)</f>
        <v>144</v>
      </c>
      <c r="D727" s="355">
        <f t="shared" ref="D727:H727" si="50">SUM(D717:D726)</f>
        <v>416.63040000000001</v>
      </c>
      <c r="E727" s="355">
        <f t="shared" si="50"/>
        <v>9144639</v>
      </c>
      <c r="F727" s="355">
        <f t="shared" si="50"/>
        <v>609134450</v>
      </c>
      <c r="G727" s="355">
        <f t="shared" si="50"/>
        <v>644768000</v>
      </c>
      <c r="H727" s="355">
        <f t="shared" si="50"/>
        <v>1928</v>
      </c>
    </row>
    <row r="728" spans="1:8" s="354" customFormat="1" ht="17.100000000000001" customHeight="1">
      <c r="A728" s="382"/>
      <c r="B728" s="383"/>
      <c r="C728" s="383"/>
      <c r="D728" s="384"/>
      <c r="E728" s="384"/>
      <c r="F728" s="385"/>
      <c r="G728" s="385"/>
      <c r="H728" s="386"/>
    </row>
    <row r="729" spans="1:8" s="354" customFormat="1" ht="17.100000000000001" customHeight="1">
      <c r="A729" s="911" t="s">
        <v>82</v>
      </c>
      <c r="B729" s="911"/>
      <c r="C729" s="911"/>
      <c r="D729" s="911"/>
      <c r="E729" s="911"/>
      <c r="F729" s="911"/>
      <c r="G729" s="911"/>
      <c r="H729" s="911"/>
    </row>
    <row r="730" spans="1:8" s="354" customFormat="1" ht="17.100000000000001" customHeight="1">
      <c r="A730" s="907" t="s">
        <v>181</v>
      </c>
      <c r="B730" s="907" t="s">
        <v>3</v>
      </c>
      <c r="C730" s="907" t="s">
        <v>4</v>
      </c>
      <c r="D730" s="356" t="s">
        <v>5</v>
      </c>
      <c r="E730" s="357" t="s">
        <v>6</v>
      </c>
      <c r="F730" s="358" t="s">
        <v>7</v>
      </c>
      <c r="G730" s="358" t="s">
        <v>8</v>
      </c>
      <c r="H730" s="357" t="s">
        <v>9</v>
      </c>
    </row>
    <row r="731" spans="1:8" s="354" customFormat="1" ht="17.100000000000001" customHeight="1">
      <c r="A731" s="908"/>
      <c r="B731" s="908"/>
      <c r="C731" s="908"/>
      <c r="D731" s="315" t="s">
        <v>376</v>
      </c>
      <c r="E731" s="359" t="s">
        <v>78</v>
      </c>
      <c r="F731" s="360" t="s">
        <v>79</v>
      </c>
      <c r="G731" s="360" t="s">
        <v>79</v>
      </c>
      <c r="H731" s="316" t="s">
        <v>12</v>
      </c>
    </row>
    <row r="732" spans="1:8" s="354" customFormat="1" ht="17.100000000000001" customHeight="1">
      <c r="A732" s="220">
        <v>1</v>
      </c>
      <c r="B732" s="62" t="s">
        <v>61</v>
      </c>
      <c r="C732" s="62">
        <v>74</v>
      </c>
      <c r="D732" s="62">
        <v>110.2</v>
      </c>
      <c r="E732" s="231">
        <v>294729</v>
      </c>
      <c r="F732" s="231">
        <v>530512200</v>
      </c>
      <c r="G732" s="62">
        <v>77770173</v>
      </c>
      <c r="H732" s="232">
        <v>570</v>
      </c>
    </row>
    <row r="733" spans="1:8" s="354" customFormat="1" ht="17.100000000000001" customHeight="1">
      <c r="A733" s="220">
        <v>2</v>
      </c>
      <c r="B733" s="293" t="s">
        <v>23</v>
      </c>
      <c r="C733" s="62">
        <v>1</v>
      </c>
      <c r="D733" s="62">
        <v>31</v>
      </c>
      <c r="E733" s="231">
        <v>2067</v>
      </c>
      <c r="F733" s="231">
        <v>2480400</v>
      </c>
      <c r="G733" s="62">
        <v>124000</v>
      </c>
      <c r="H733" s="232">
        <v>11</v>
      </c>
    </row>
    <row r="734" spans="1:8" s="354" customFormat="1" ht="17.100000000000001" customHeight="1">
      <c r="A734" s="220">
        <v>3</v>
      </c>
      <c r="B734" s="62" t="s">
        <v>57</v>
      </c>
      <c r="C734" s="62">
        <v>3</v>
      </c>
      <c r="D734" s="62">
        <v>6.25</v>
      </c>
      <c r="E734" s="231">
        <v>9716</v>
      </c>
      <c r="F734" s="231">
        <v>17780280</v>
      </c>
      <c r="G734" s="62">
        <v>2089000</v>
      </c>
      <c r="H734" s="232">
        <v>18</v>
      </c>
    </row>
    <row r="735" spans="1:8" s="354" customFormat="1" ht="17.100000000000001" customHeight="1">
      <c r="A735" s="220">
        <v>4</v>
      </c>
      <c r="B735" s="62" t="s">
        <v>59</v>
      </c>
      <c r="C735" s="62">
        <v>38</v>
      </c>
      <c r="D735" s="62">
        <v>37.770000000000003</v>
      </c>
      <c r="E735" s="231">
        <v>63900</v>
      </c>
      <c r="F735" s="231">
        <v>22365000</v>
      </c>
      <c r="G735" s="62">
        <v>5751000</v>
      </c>
      <c r="H735" s="232">
        <v>228</v>
      </c>
    </row>
    <row r="736" spans="1:8" s="354" customFormat="1" ht="17.100000000000001" customHeight="1">
      <c r="A736" s="220">
        <v>5</v>
      </c>
      <c r="B736" s="62" t="s">
        <v>62</v>
      </c>
      <c r="C736" s="62">
        <v>144</v>
      </c>
      <c r="D736" s="62">
        <v>158.47</v>
      </c>
      <c r="E736" s="231">
        <v>3159217</v>
      </c>
      <c r="F736" s="231">
        <v>1105725950</v>
      </c>
      <c r="G736" s="62">
        <v>74217411</v>
      </c>
      <c r="H736" s="232">
        <v>712</v>
      </c>
    </row>
    <row r="737" spans="1:8" s="354" customFormat="1" ht="17.100000000000001" customHeight="1">
      <c r="A737" s="220">
        <v>6</v>
      </c>
      <c r="B737" s="62" t="s">
        <v>204</v>
      </c>
      <c r="C737" s="62">
        <v>9</v>
      </c>
      <c r="D737" s="62">
        <v>17.739999999999998</v>
      </c>
      <c r="E737" s="231">
        <v>8533</v>
      </c>
      <c r="F737" s="231">
        <v>4266500</v>
      </c>
      <c r="G737" s="62">
        <v>512000</v>
      </c>
      <c r="H737" s="232">
        <v>40</v>
      </c>
    </row>
    <row r="738" spans="1:8" s="354" customFormat="1" ht="17.100000000000001" customHeight="1">
      <c r="A738" s="220">
        <v>7</v>
      </c>
      <c r="B738" s="62" t="s">
        <v>58</v>
      </c>
      <c r="C738" s="62">
        <v>0</v>
      </c>
      <c r="D738" s="62">
        <v>0</v>
      </c>
      <c r="E738" s="231">
        <v>0</v>
      </c>
      <c r="F738" s="231">
        <v>0</v>
      </c>
      <c r="G738" s="231">
        <v>1030389</v>
      </c>
      <c r="H738" s="232">
        <v>0</v>
      </c>
    </row>
    <row r="739" spans="1:8" s="354" customFormat="1" ht="17.100000000000001" customHeight="1">
      <c r="A739" s="220">
        <v>8</v>
      </c>
      <c r="B739" s="62" t="s">
        <v>53</v>
      </c>
      <c r="C739" s="62">
        <v>0</v>
      </c>
      <c r="D739" s="62">
        <v>0</v>
      </c>
      <c r="E739" s="231">
        <v>16160</v>
      </c>
      <c r="F739" s="231">
        <v>2424000</v>
      </c>
      <c r="G739" s="231">
        <v>604000</v>
      </c>
      <c r="H739" s="232">
        <v>0</v>
      </c>
    </row>
    <row r="740" spans="1:8" s="354" customFormat="1" ht="17.100000000000001" customHeight="1">
      <c r="A740" s="220">
        <v>9</v>
      </c>
      <c r="B740" s="62" t="s">
        <v>71</v>
      </c>
      <c r="C740" s="62">
        <v>16</v>
      </c>
      <c r="D740" s="62">
        <v>28.13</v>
      </c>
      <c r="E740" s="231">
        <v>32788</v>
      </c>
      <c r="F740" s="231">
        <v>48854120</v>
      </c>
      <c r="G740" s="62">
        <v>7879000</v>
      </c>
      <c r="H740" s="232">
        <v>100</v>
      </c>
    </row>
    <row r="741" spans="1:8" s="354" customFormat="1" ht="17.100000000000001" customHeight="1">
      <c r="A741" s="220">
        <v>10</v>
      </c>
      <c r="B741" s="62" t="s">
        <v>45</v>
      </c>
      <c r="C741" s="62">
        <v>29</v>
      </c>
      <c r="D741" s="62">
        <v>819.91</v>
      </c>
      <c r="E741" s="231">
        <v>106089</v>
      </c>
      <c r="F741" s="231">
        <v>68957850</v>
      </c>
      <c r="G741" s="62">
        <v>16709000</v>
      </c>
      <c r="H741" s="232">
        <v>102</v>
      </c>
    </row>
    <row r="742" spans="1:8" s="354" customFormat="1" ht="17.100000000000001" customHeight="1">
      <c r="A742" s="220">
        <v>11</v>
      </c>
      <c r="B742" s="62" t="s">
        <v>26</v>
      </c>
      <c r="C742" s="62">
        <v>4</v>
      </c>
      <c r="D742" s="62">
        <v>559.69000000000005</v>
      </c>
      <c r="E742" s="231">
        <v>217700</v>
      </c>
      <c r="F742" s="231">
        <v>65310000</v>
      </c>
      <c r="G742" s="62">
        <v>19593000</v>
      </c>
      <c r="H742" s="232">
        <v>15</v>
      </c>
    </row>
    <row r="743" spans="1:8" s="354" customFormat="1" ht="17.100000000000001" customHeight="1">
      <c r="A743" s="220">
        <v>12</v>
      </c>
      <c r="B743" s="62" t="s">
        <v>38</v>
      </c>
      <c r="C743" s="62">
        <v>8</v>
      </c>
      <c r="D743" s="62">
        <v>58.66</v>
      </c>
      <c r="E743" s="231">
        <v>4413</v>
      </c>
      <c r="F743" s="231">
        <v>1566615</v>
      </c>
      <c r="G743" s="62">
        <v>321000</v>
      </c>
      <c r="H743" s="232">
        <v>18</v>
      </c>
    </row>
    <row r="744" spans="1:8" s="354" customFormat="1" ht="17.100000000000001" customHeight="1">
      <c r="A744" s="220">
        <v>13</v>
      </c>
      <c r="B744" s="62" t="s">
        <v>176</v>
      </c>
      <c r="C744" s="62">
        <v>2</v>
      </c>
      <c r="D744" s="62">
        <v>49</v>
      </c>
      <c r="E744" s="231">
        <v>51333</v>
      </c>
      <c r="F744" s="231">
        <v>13346580</v>
      </c>
      <c r="G744" s="62">
        <v>1232000</v>
      </c>
      <c r="H744" s="232">
        <v>19</v>
      </c>
    </row>
    <row r="745" spans="1:8" s="354" customFormat="1" ht="17.100000000000001" customHeight="1">
      <c r="A745" s="220">
        <v>14</v>
      </c>
      <c r="B745" s="62" t="s">
        <v>25</v>
      </c>
      <c r="C745" s="62">
        <v>0</v>
      </c>
      <c r="D745" s="62">
        <v>0</v>
      </c>
      <c r="E745" s="231">
        <v>10300</v>
      </c>
      <c r="F745" s="231">
        <v>2472000</v>
      </c>
      <c r="G745" s="62">
        <v>515000</v>
      </c>
      <c r="H745" s="232">
        <v>10</v>
      </c>
    </row>
    <row r="746" spans="1:8" s="354" customFormat="1" ht="17.100000000000001" customHeight="1">
      <c r="A746" s="220">
        <v>15</v>
      </c>
      <c r="B746" s="62" t="s">
        <v>24</v>
      </c>
      <c r="C746" s="62">
        <v>11</v>
      </c>
      <c r="D746" s="62">
        <v>88.88</v>
      </c>
      <c r="E746" s="231">
        <v>50492</v>
      </c>
      <c r="F746" s="231">
        <v>18682040</v>
      </c>
      <c r="G746" s="62">
        <v>6059000</v>
      </c>
      <c r="H746" s="232">
        <v>54</v>
      </c>
    </row>
    <row r="747" spans="1:8" s="354" customFormat="1" ht="17.100000000000001" customHeight="1">
      <c r="A747" s="220">
        <v>16</v>
      </c>
      <c r="B747" s="62" t="s">
        <v>40</v>
      </c>
      <c r="C747" s="62">
        <v>11</v>
      </c>
      <c r="D747" s="62">
        <v>52.52</v>
      </c>
      <c r="E747" s="231">
        <v>2466333</v>
      </c>
      <c r="F747" s="231">
        <v>616583250</v>
      </c>
      <c r="G747" s="62">
        <v>14823000</v>
      </c>
      <c r="H747" s="232">
        <v>130</v>
      </c>
    </row>
    <row r="748" spans="1:8" s="354" customFormat="1" ht="17.100000000000001" customHeight="1">
      <c r="A748" s="220">
        <v>17</v>
      </c>
      <c r="B748" s="62" t="s">
        <v>39</v>
      </c>
      <c r="C748" s="62">
        <v>102</v>
      </c>
      <c r="D748" s="62">
        <v>402.5</v>
      </c>
      <c r="E748" s="231">
        <v>12016</v>
      </c>
      <c r="F748" s="231">
        <v>3004000</v>
      </c>
      <c r="G748" s="62">
        <v>846000</v>
      </c>
      <c r="H748" s="232">
        <v>185</v>
      </c>
    </row>
    <row r="749" spans="1:8" s="354" customFormat="1" ht="17.100000000000001" customHeight="1">
      <c r="A749" s="220">
        <v>18</v>
      </c>
      <c r="B749" s="284" t="s">
        <v>43</v>
      </c>
      <c r="C749" s="62">
        <v>2</v>
      </c>
      <c r="D749" s="62">
        <v>14</v>
      </c>
      <c r="E749" s="231">
        <v>714</v>
      </c>
      <c r="F749" s="231">
        <v>214200</v>
      </c>
      <c r="G749" s="62">
        <v>50000</v>
      </c>
      <c r="H749" s="232">
        <v>2</v>
      </c>
    </row>
    <row r="750" spans="1:8" s="354" customFormat="1" ht="17.100000000000001" customHeight="1">
      <c r="A750" s="220"/>
      <c r="B750" s="62" t="s">
        <v>74</v>
      </c>
      <c r="C750" s="62"/>
      <c r="D750" s="317"/>
      <c r="E750" s="314"/>
      <c r="F750" s="231"/>
      <c r="G750" s="62">
        <v>55646000</v>
      </c>
      <c r="H750" s="232"/>
    </row>
    <row r="751" spans="1:8" s="354" customFormat="1" ht="17.100000000000001" customHeight="1">
      <c r="A751" s="144"/>
      <c r="B751" s="62" t="s">
        <v>48</v>
      </c>
      <c r="C751" s="62"/>
      <c r="D751" s="317"/>
      <c r="E751" s="314"/>
      <c r="F751" s="231"/>
      <c r="G751" s="62">
        <v>24834000</v>
      </c>
      <c r="H751" s="232"/>
    </row>
    <row r="752" spans="1:8" s="354" customFormat="1" ht="17.100000000000001" customHeight="1">
      <c r="A752" s="905" t="s">
        <v>49</v>
      </c>
      <c r="B752" s="906"/>
      <c r="C752" s="355">
        <f>SUM(C732:C751)</f>
        <v>454</v>
      </c>
      <c r="D752" s="355">
        <f t="shared" ref="D752:H752" si="51">SUM(D732:D751)</f>
        <v>2434.7200000000003</v>
      </c>
      <c r="E752" s="355">
        <f t="shared" si="51"/>
        <v>6506500</v>
      </c>
      <c r="F752" s="355">
        <f t="shared" si="51"/>
        <v>2524544985</v>
      </c>
      <c r="G752" s="355">
        <f t="shared" si="51"/>
        <v>310604973</v>
      </c>
      <c r="H752" s="355">
        <f t="shared" si="51"/>
        <v>2214</v>
      </c>
    </row>
    <row r="753" spans="1:8" ht="15.75">
      <c r="A753" s="138"/>
      <c r="B753" s="66"/>
      <c r="C753" s="66"/>
      <c r="D753" s="139"/>
      <c r="E753" s="139"/>
      <c r="F753" s="127"/>
      <c r="G753" s="127"/>
      <c r="H753" s="69"/>
    </row>
    <row r="754" spans="1:8" ht="30.75">
      <c r="A754" s="933" t="s">
        <v>179</v>
      </c>
      <c r="B754" s="933"/>
      <c r="C754" s="933"/>
      <c r="D754" s="933"/>
      <c r="E754" s="933"/>
      <c r="F754" s="933"/>
      <c r="G754" s="933"/>
      <c r="H754" s="933"/>
    </row>
    <row r="755" spans="1:8" ht="25.5">
      <c r="A755" s="934" t="s">
        <v>209</v>
      </c>
      <c r="B755" s="934"/>
      <c r="C755" s="934"/>
      <c r="D755" s="934"/>
      <c r="E755" s="934"/>
      <c r="F755" s="934"/>
      <c r="G755" s="934"/>
      <c r="H755" s="934"/>
    </row>
    <row r="756" spans="1:8" ht="22.5">
      <c r="A756" s="935" t="s">
        <v>434</v>
      </c>
      <c r="B756" s="935"/>
      <c r="C756" s="935"/>
      <c r="D756" s="935"/>
      <c r="E756" s="935"/>
      <c r="F756" s="935"/>
      <c r="G756" s="935"/>
      <c r="H756" s="935"/>
    </row>
    <row r="757" spans="1:8">
      <c r="A757" s="148"/>
      <c r="B757" s="148"/>
      <c r="C757" s="148"/>
      <c r="D757" s="148"/>
      <c r="E757" s="148"/>
      <c r="F757" s="148"/>
      <c r="G757" s="148"/>
      <c r="H757" s="148"/>
    </row>
    <row r="758" spans="1:8" ht="17.100000000000001" customHeight="1">
      <c r="A758" s="909" t="s">
        <v>181</v>
      </c>
      <c r="B758" s="909" t="s">
        <v>3</v>
      </c>
      <c r="C758" s="909" t="s">
        <v>4</v>
      </c>
      <c r="D758" s="626" t="s">
        <v>5</v>
      </c>
      <c r="E758" s="627" t="s">
        <v>6</v>
      </c>
      <c r="F758" s="628" t="s">
        <v>7</v>
      </c>
      <c r="G758" s="628" t="s">
        <v>8</v>
      </c>
      <c r="H758" s="627" t="s">
        <v>9</v>
      </c>
    </row>
    <row r="759" spans="1:8" ht="17.100000000000001" customHeight="1">
      <c r="A759" s="912"/>
      <c r="B759" s="910"/>
      <c r="C759" s="912"/>
      <c r="D759" s="629" t="s">
        <v>376</v>
      </c>
      <c r="E759" s="630" t="s">
        <v>78</v>
      </c>
      <c r="F759" s="631" t="s">
        <v>79</v>
      </c>
      <c r="G759" s="631" t="s">
        <v>79</v>
      </c>
      <c r="H759" s="632" t="s">
        <v>12</v>
      </c>
    </row>
    <row r="760" spans="1:8" s="616" customFormat="1" ht="17.100000000000001" customHeight="1">
      <c r="A760" s="184">
        <v>1</v>
      </c>
      <c r="B760" s="185" t="s">
        <v>210</v>
      </c>
      <c r="C760" s="173">
        <f>C16</f>
        <v>781</v>
      </c>
      <c r="D760" s="610">
        <f t="shared" ref="D760:H760" si="52">D16</f>
        <v>3159.9655999999995</v>
      </c>
      <c r="E760" s="182">
        <f t="shared" si="52"/>
        <v>1887396.23</v>
      </c>
      <c r="F760" s="173">
        <f t="shared" si="52"/>
        <v>1319972930</v>
      </c>
      <c r="G760" s="173">
        <f t="shared" si="52"/>
        <v>213288000</v>
      </c>
      <c r="H760" s="184">
        <f t="shared" si="52"/>
        <v>3945</v>
      </c>
    </row>
    <row r="761" spans="1:8" s="616" customFormat="1" ht="17.100000000000001" customHeight="1">
      <c r="A761" s="184">
        <v>2</v>
      </c>
      <c r="B761" s="185" t="s">
        <v>211</v>
      </c>
      <c r="C761" s="173">
        <f t="shared" ref="C761:H761" si="53">C33</f>
        <v>441</v>
      </c>
      <c r="D761" s="610">
        <f t="shared" si="53"/>
        <v>1382.97</v>
      </c>
      <c r="E761" s="182">
        <f t="shared" si="53"/>
        <v>2503792.3600000003</v>
      </c>
      <c r="F761" s="173">
        <f t="shared" si="53"/>
        <v>870751731</v>
      </c>
      <c r="G761" s="173">
        <f t="shared" si="53"/>
        <v>115470061</v>
      </c>
      <c r="H761" s="184">
        <f t="shared" si="53"/>
        <v>1815</v>
      </c>
    </row>
    <row r="762" spans="1:8" s="616" customFormat="1" ht="17.100000000000001" customHeight="1">
      <c r="A762" s="184">
        <v>3</v>
      </c>
      <c r="B762" s="185" t="s">
        <v>212</v>
      </c>
      <c r="C762" s="173">
        <f t="shared" ref="C762:H762" si="54">C50</f>
        <v>233</v>
      </c>
      <c r="D762" s="610">
        <f t="shared" si="54"/>
        <v>1421.6626000000001</v>
      </c>
      <c r="E762" s="182">
        <f t="shared" si="54"/>
        <v>5988849.9299999997</v>
      </c>
      <c r="F762" s="173">
        <f t="shared" si="54"/>
        <v>4547571532.5</v>
      </c>
      <c r="G762" s="173">
        <f t="shared" si="54"/>
        <v>444163000</v>
      </c>
      <c r="H762" s="184">
        <f t="shared" si="54"/>
        <v>3521</v>
      </c>
    </row>
    <row r="763" spans="1:8" s="616" customFormat="1" ht="17.100000000000001" customHeight="1">
      <c r="A763" s="184">
        <v>4</v>
      </c>
      <c r="B763" s="185" t="s">
        <v>143</v>
      </c>
      <c r="C763" s="173">
        <f t="shared" ref="C763:H763" si="55">C64</f>
        <v>83</v>
      </c>
      <c r="D763" s="610">
        <f t="shared" si="55"/>
        <v>102.99000000000001</v>
      </c>
      <c r="E763" s="182">
        <f t="shared" si="55"/>
        <v>2857866</v>
      </c>
      <c r="F763" s="173">
        <f t="shared" si="55"/>
        <v>1925743560</v>
      </c>
      <c r="G763" s="173">
        <f>G64</f>
        <v>321277300</v>
      </c>
      <c r="H763" s="184">
        <f t="shared" si="55"/>
        <v>20612</v>
      </c>
    </row>
    <row r="764" spans="1:8" s="616" customFormat="1" ht="17.100000000000001" customHeight="1">
      <c r="A764" s="184">
        <v>5</v>
      </c>
      <c r="B764" s="185" t="s">
        <v>148</v>
      </c>
      <c r="C764" s="173">
        <f t="shared" ref="C764:H764" si="56">C78</f>
        <v>119</v>
      </c>
      <c r="D764" s="610">
        <f t="shared" si="56"/>
        <v>301.78000000000003</v>
      </c>
      <c r="E764" s="182">
        <f t="shared" si="56"/>
        <v>1432419.33</v>
      </c>
      <c r="F764" s="173">
        <f t="shared" si="56"/>
        <v>875880430</v>
      </c>
      <c r="G764" s="173">
        <f t="shared" si="56"/>
        <v>256395000</v>
      </c>
      <c r="H764" s="184">
        <f t="shared" si="56"/>
        <v>1340</v>
      </c>
    </row>
    <row r="765" spans="1:8" s="616" customFormat="1" ht="17.100000000000001" customHeight="1">
      <c r="A765" s="184">
        <v>6</v>
      </c>
      <c r="B765" s="617" t="s">
        <v>138</v>
      </c>
      <c r="C765" s="173">
        <f t="shared" ref="C765:H765" si="57">C91</f>
        <v>42</v>
      </c>
      <c r="D765" s="610">
        <f t="shared" si="57"/>
        <v>200.27</v>
      </c>
      <c r="E765" s="182">
        <f t="shared" si="57"/>
        <v>1504656</v>
      </c>
      <c r="F765" s="182">
        <f t="shared" si="57"/>
        <v>299273690</v>
      </c>
      <c r="G765" s="182">
        <f t="shared" si="57"/>
        <v>31870579</v>
      </c>
      <c r="H765" s="184">
        <f t="shared" si="57"/>
        <v>520</v>
      </c>
    </row>
    <row r="766" spans="1:8" s="616" customFormat="1" ht="17.100000000000001" customHeight="1">
      <c r="A766" s="184">
        <v>7</v>
      </c>
      <c r="B766" s="185" t="s">
        <v>149</v>
      </c>
      <c r="C766" s="173">
        <f t="shared" ref="C766:H766" si="58">C107</f>
        <v>391</v>
      </c>
      <c r="D766" s="610">
        <f t="shared" si="58"/>
        <v>9172.1208999999999</v>
      </c>
      <c r="E766" s="182">
        <f t="shared" si="58"/>
        <v>4561220</v>
      </c>
      <c r="F766" s="173">
        <f t="shared" si="58"/>
        <v>1384063200</v>
      </c>
      <c r="G766" s="173">
        <f t="shared" si="58"/>
        <v>545090283</v>
      </c>
      <c r="H766" s="184">
        <f t="shared" si="58"/>
        <v>2998</v>
      </c>
    </row>
    <row r="767" spans="1:8" s="616" customFormat="1" ht="17.100000000000001" customHeight="1">
      <c r="A767" s="184">
        <v>8</v>
      </c>
      <c r="B767" s="617" t="s">
        <v>213</v>
      </c>
      <c r="C767" s="173">
        <f t="shared" ref="C767:H767" si="59">C124</f>
        <v>303</v>
      </c>
      <c r="D767" s="610">
        <f t="shared" si="59"/>
        <v>2857.6</v>
      </c>
      <c r="E767" s="182">
        <f t="shared" si="59"/>
        <v>15543120</v>
      </c>
      <c r="F767" s="182">
        <f t="shared" si="59"/>
        <v>1339640000</v>
      </c>
      <c r="G767" s="182">
        <f t="shared" si="59"/>
        <v>152520500</v>
      </c>
      <c r="H767" s="184">
        <f t="shared" si="59"/>
        <v>1552</v>
      </c>
    </row>
    <row r="768" spans="1:8" s="616" customFormat="1" ht="17.100000000000001" customHeight="1">
      <c r="A768" s="184">
        <v>9</v>
      </c>
      <c r="B768" s="185" t="s">
        <v>214</v>
      </c>
      <c r="C768" s="173">
        <f t="shared" ref="C768:H768" si="60">C138</f>
        <v>15</v>
      </c>
      <c r="D768" s="610">
        <f t="shared" si="60"/>
        <v>1907.2924999999998</v>
      </c>
      <c r="E768" s="182">
        <f t="shared" si="60"/>
        <v>1704781</v>
      </c>
      <c r="F768" s="173">
        <f t="shared" si="60"/>
        <v>1265756900</v>
      </c>
      <c r="G768" s="173">
        <f t="shared" si="60"/>
        <v>266049000</v>
      </c>
      <c r="H768" s="184">
        <f t="shared" si="60"/>
        <v>12758</v>
      </c>
    </row>
    <row r="769" spans="1:8" s="616" customFormat="1" ht="17.100000000000001" customHeight="1">
      <c r="A769" s="184">
        <v>10</v>
      </c>
      <c r="B769" s="185" t="s">
        <v>215</v>
      </c>
      <c r="C769" s="173">
        <f t="shared" ref="C769:H769" si="61">C148</f>
        <v>409</v>
      </c>
      <c r="D769" s="610">
        <f t="shared" si="61"/>
        <v>489.88349999999997</v>
      </c>
      <c r="E769" s="182">
        <f>E148</f>
        <v>16382639</v>
      </c>
      <c r="F769" s="173">
        <f t="shared" si="61"/>
        <v>486264420</v>
      </c>
      <c r="G769" s="173">
        <f t="shared" si="61"/>
        <v>524782000</v>
      </c>
      <c r="H769" s="184">
        <f t="shared" si="61"/>
        <v>2246</v>
      </c>
    </row>
    <row r="770" spans="1:8" s="616" customFormat="1" ht="17.100000000000001" customHeight="1">
      <c r="A770" s="184">
        <v>11</v>
      </c>
      <c r="B770" s="185" t="s">
        <v>216</v>
      </c>
      <c r="C770" s="173">
        <f t="shared" ref="C770:H770" si="62">C171</f>
        <v>1124</v>
      </c>
      <c r="D770" s="610">
        <f t="shared" si="62"/>
        <v>14010.169</v>
      </c>
      <c r="E770" s="182">
        <f t="shared" si="62"/>
        <v>9691132</v>
      </c>
      <c r="F770" s="173">
        <f t="shared" si="62"/>
        <v>4630718550</v>
      </c>
      <c r="G770" s="173">
        <f t="shared" si="62"/>
        <v>711369080</v>
      </c>
      <c r="H770" s="184">
        <f t="shared" si="62"/>
        <v>13546</v>
      </c>
    </row>
    <row r="771" spans="1:8" s="616" customFormat="1" ht="17.100000000000001" customHeight="1">
      <c r="A771" s="184">
        <v>12</v>
      </c>
      <c r="B771" s="185" t="s">
        <v>217</v>
      </c>
      <c r="C771" s="173">
        <f t="shared" ref="C771:H771" si="63">C186</f>
        <v>238</v>
      </c>
      <c r="D771" s="610">
        <f t="shared" si="63"/>
        <v>11239.73</v>
      </c>
      <c r="E771" s="182">
        <f t="shared" si="63"/>
        <v>12671240</v>
      </c>
      <c r="F771" s="173">
        <f t="shared" si="63"/>
        <v>4218978265</v>
      </c>
      <c r="G771" s="173">
        <f t="shared" si="63"/>
        <v>755706719</v>
      </c>
      <c r="H771" s="184">
        <f t="shared" si="63"/>
        <v>2988</v>
      </c>
    </row>
    <row r="772" spans="1:8" s="616" customFormat="1" ht="17.100000000000001" customHeight="1">
      <c r="A772" s="184">
        <v>13</v>
      </c>
      <c r="B772" s="185" t="s">
        <v>218</v>
      </c>
      <c r="C772" s="173">
        <f t="shared" ref="C772:H772" si="64">C194</f>
        <v>318</v>
      </c>
      <c r="D772" s="610">
        <f t="shared" si="64"/>
        <v>1125.0968</v>
      </c>
      <c r="E772" s="182">
        <f t="shared" si="64"/>
        <v>788177</v>
      </c>
      <c r="F772" s="173">
        <f t="shared" si="64"/>
        <v>788177000</v>
      </c>
      <c r="G772" s="173">
        <f t="shared" si="64"/>
        <v>326255000</v>
      </c>
      <c r="H772" s="184">
        <f t="shared" si="64"/>
        <v>3180</v>
      </c>
    </row>
    <row r="773" spans="1:8" s="616" customFormat="1" ht="17.100000000000001" customHeight="1">
      <c r="A773" s="184">
        <v>14</v>
      </c>
      <c r="B773" s="185" t="s">
        <v>219</v>
      </c>
      <c r="C773" s="173">
        <f t="shared" ref="C773:H773" si="65">C210</f>
        <v>562</v>
      </c>
      <c r="D773" s="610">
        <f t="shared" si="65"/>
        <v>1107.1587999999999</v>
      </c>
      <c r="E773" s="182">
        <f t="shared" si="65"/>
        <v>720364</v>
      </c>
      <c r="F773" s="173">
        <f t="shared" si="65"/>
        <v>291489300</v>
      </c>
      <c r="G773" s="173">
        <f t="shared" si="65"/>
        <v>124887060</v>
      </c>
      <c r="H773" s="184">
        <f t="shared" si="65"/>
        <v>6827</v>
      </c>
    </row>
    <row r="774" spans="1:8" s="616" customFormat="1" ht="17.100000000000001" customHeight="1">
      <c r="A774" s="184">
        <v>15</v>
      </c>
      <c r="B774" s="185" t="s">
        <v>370</v>
      </c>
      <c r="C774" s="173">
        <f t="shared" ref="C774:H774" si="66">C221</f>
        <v>215</v>
      </c>
      <c r="D774" s="610">
        <f t="shared" si="66"/>
        <v>244.07580000000002</v>
      </c>
      <c r="E774" s="173">
        <f t="shared" si="66"/>
        <v>4923955</v>
      </c>
      <c r="F774" s="173">
        <f t="shared" si="66"/>
        <v>1380827680</v>
      </c>
      <c r="G774" s="173">
        <f t="shared" si="66"/>
        <v>166629172</v>
      </c>
      <c r="H774" s="173">
        <f t="shared" si="66"/>
        <v>36</v>
      </c>
    </row>
    <row r="775" spans="1:8" s="616" customFormat="1" ht="17.100000000000001" customHeight="1">
      <c r="A775" s="184">
        <v>16</v>
      </c>
      <c r="B775" s="185" t="s">
        <v>220</v>
      </c>
      <c r="C775" s="173">
        <f t="shared" ref="C775:H775" si="67">C244</f>
        <v>75</v>
      </c>
      <c r="D775" s="610">
        <f t="shared" si="67"/>
        <v>710.0322000000001</v>
      </c>
      <c r="E775" s="182">
        <f t="shared" si="67"/>
        <v>2687373</v>
      </c>
      <c r="F775" s="173">
        <f t="shared" si="67"/>
        <v>718946750</v>
      </c>
      <c r="G775" s="173">
        <f t="shared" si="67"/>
        <v>144140775</v>
      </c>
      <c r="H775" s="184">
        <f t="shared" si="67"/>
        <v>420</v>
      </c>
    </row>
    <row r="776" spans="1:8" s="616" customFormat="1" ht="17.100000000000001" customHeight="1">
      <c r="A776" s="184">
        <v>17</v>
      </c>
      <c r="B776" s="617" t="s">
        <v>109</v>
      </c>
      <c r="C776" s="182">
        <f>SUM(C259)</f>
        <v>119</v>
      </c>
      <c r="D776" s="610">
        <f>SUM(D259)</f>
        <v>559.73580000000004</v>
      </c>
      <c r="E776" s="182">
        <f>SUM(E259)</f>
        <v>1340658</v>
      </c>
      <c r="F776" s="182">
        <f>F259</f>
        <v>351971600</v>
      </c>
      <c r="G776" s="182">
        <f>G259</f>
        <v>73722110</v>
      </c>
      <c r="H776" s="184">
        <f>H259</f>
        <v>1242</v>
      </c>
    </row>
    <row r="777" spans="1:8" s="616" customFormat="1" ht="17.100000000000001" customHeight="1">
      <c r="A777" s="184">
        <v>18</v>
      </c>
      <c r="B777" s="185" t="s">
        <v>221</v>
      </c>
      <c r="C777" s="173">
        <f t="shared" ref="C777:H777" si="68">C270</f>
        <v>162</v>
      </c>
      <c r="D777" s="610">
        <f t="shared" si="68"/>
        <v>1337.18</v>
      </c>
      <c r="E777" s="182">
        <f t="shared" si="68"/>
        <v>845114</v>
      </c>
      <c r="F777" s="173">
        <f t="shared" si="68"/>
        <v>640886750</v>
      </c>
      <c r="G777" s="173">
        <f t="shared" si="68"/>
        <v>207590229</v>
      </c>
      <c r="H777" s="184">
        <f t="shared" si="68"/>
        <v>1675</v>
      </c>
    </row>
    <row r="778" spans="1:8" s="616" customFormat="1" ht="17.100000000000001" customHeight="1">
      <c r="A778" s="184">
        <v>19</v>
      </c>
      <c r="B778" s="185" t="s">
        <v>151</v>
      </c>
      <c r="C778" s="173">
        <f t="shared" ref="C778:H778" si="69">C283</f>
        <v>130</v>
      </c>
      <c r="D778" s="610">
        <f t="shared" si="69"/>
        <v>501.27350000000001</v>
      </c>
      <c r="E778" s="182">
        <f t="shared" si="69"/>
        <v>763990.79000000015</v>
      </c>
      <c r="F778" s="173">
        <f t="shared" si="69"/>
        <v>640592133.57999992</v>
      </c>
      <c r="G778" s="173">
        <f t="shared" si="69"/>
        <v>157485628</v>
      </c>
      <c r="H778" s="184">
        <f t="shared" si="69"/>
        <v>514</v>
      </c>
    </row>
    <row r="779" spans="1:8" s="616" customFormat="1" ht="17.100000000000001" customHeight="1">
      <c r="A779" s="184">
        <v>20</v>
      </c>
      <c r="B779" s="185" t="s">
        <v>104</v>
      </c>
      <c r="C779" s="173">
        <f t="shared" ref="C779:H779" si="70">C297</f>
        <v>261</v>
      </c>
      <c r="D779" s="610">
        <f t="shared" si="70"/>
        <v>6473.4569999999994</v>
      </c>
      <c r="E779" s="182">
        <f t="shared" si="70"/>
        <v>3487507</v>
      </c>
      <c r="F779" s="173">
        <f t="shared" si="70"/>
        <v>701148020</v>
      </c>
      <c r="G779" s="173">
        <f t="shared" si="70"/>
        <v>361472000</v>
      </c>
      <c r="H779" s="184">
        <f t="shared" si="70"/>
        <v>2438</v>
      </c>
    </row>
    <row r="780" spans="1:8" s="616" customFormat="1" ht="17.100000000000001" customHeight="1">
      <c r="A780" s="184">
        <v>21</v>
      </c>
      <c r="B780" s="617" t="s">
        <v>116</v>
      </c>
      <c r="C780" s="173">
        <f t="shared" ref="C780:H780" si="71">C307</f>
        <v>5</v>
      </c>
      <c r="D780" s="610">
        <f t="shared" si="71"/>
        <v>2923.38</v>
      </c>
      <c r="E780" s="182">
        <f t="shared" si="71"/>
        <v>3953200</v>
      </c>
      <c r="F780" s="182">
        <f t="shared" si="71"/>
        <v>3379986000</v>
      </c>
      <c r="G780" s="182">
        <f t="shared" si="71"/>
        <v>141365846</v>
      </c>
      <c r="H780" s="183">
        <f t="shared" si="71"/>
        <v>12</v>
      </c>
    </row>
    <row r="781" spans="1:8" s="616" customFormat="1" ht="17.100000000000001" customHeight="1">
      <c r="A781" s="184">
        <v>22</v>
      </c>
      <c r="B781" s="185" t="s">
        <v>152</v>
      </c>
      <c r="C781" s="618">
        <f t="shared" ref="C781:H781" si="72">C327</f>
        <v>567</v>
      </c>
      <c r="D781" s="619">
        <f t="shared" si="72"/>
        <v>1968.3724</v>
      </c>
      <c r="E781" s="189">
        <f t="shared" si="72"/>
        <v>2105075.9780000001</v>
      </c>
      <c r="F781" s="618">
        <f t="shared" si="72"/>
        <v>1072291831.4</v>
      </c>
      <c r="G781" s="618">
        <f t="shared" si="72"/>
        <v>251856206</v>
      </c>
      <c r="H781" s="620">
        <f t="shared" si="72"/>
        <v>3945</v>
      </c>
    </row>
    <row r="782" spans="1:8" s="616" customFormat="1" ht="17.100000000000001" customHeight="1">
      <c r="A782" s="184">
        <v>23</v>
      </c>
      <c r="B782" s="185" t="s">
        <v>222</v>
      </c>
      <c r="C782" s="618">
        <f t="shared" ref="C782:H782" si="73">C347</f>
        <v>835</v>
      </c>
      <c r="D782" s="619">
        <f t="shared" si="73"/>
        <v>1771.8737000000001</v>
      </c>
      <c r="E782" s="189">
        <f t="shared" si="73"/>
        <v>16819125</v>
      </c>
      <c r="F782" s="618">
        <f t="shared" si="73"/>
        <v>1696147600</v>
      </c>
      <c r="G782" s="618">
        <f t="shared" si="73"/>
        <v>707161000</v>
      </c>
      <c r="H782" s="620">
        <f t="shared" si="73"/>
        <v>14196</v>
      </c>
    </row>
    <row r="783" spans="1:8" s="616" customFormat="1" ht="17.100000000000001" customHeight="1">
      <c r="A783" s="184">
        <v>24</v>
      </c>
      <c r="B783" s="185" t="s">
        <v>223</v>
      </c>
      <c r="C783" s="621">
        <f t="shared" ref="C783:H783" si="74">C360</f>
        <v>593</v>
      </c>
      <c r="D783" s="622">
        <f t="shared" si="74"/>
        <v>43808.577000000005</v>
      </c>
      <c r="E783" s="196">
        <f t="shared" si="74"/>
        <v>9735750</v>
      </c>
      <c r="F783" s="621">
        <f t="shared" si="74"/>
        <v>8404129560</v>
      </c>
      <c r="G783" s="621">
        <f t="shared" si="74"/>
        <v>490276000</v>
      </c>
      <c r="H783" s="623">
        <f t="shared" si="74"/>
        <v>5282</v>
      </c>
    </row>
    <row r="784" spans="1:8" s="616" customFormat="1" ht="17.100000000000001" customHeight="1">
      <c r="A784" s="184">
        <v>25</v>
      </c>
      <c r="B784" s="185" t="s">
        <v>127</v>
      </c>
      <c r="C784" s="618">
        <f t="shared" ref="C784:H784" si="75">C375</f>
        <v>114</v>
      </c>
      <c r="D784" s="619">
        <f t="shared" si="75"/>
        <v>3173.357</v>
      </c>
      <c r="E784" s="189">
        <f t="shared" si="75"/>
        <v>5273730</v>
      </c>
      <c r="F784" s="618">
        <f t="shared" si="75"/>
        <v>2012848540</v>
      </c>
      <c r="G784" s="618">
        <f t="shared" si="75"/>
        <v>145550000</v>
      </c>
      <c r="H784" s="620">
        <f t="shared" si="75"/>
        <v>4711</v>
      </c>
    </row>
    <row r="785" spans="1:8" s="616" customFormat="1" ht="17.100000000000001" customHeight="1">
      <c r="A785" s="184">
        <v>26</v>
      </c>
      <c r="B785" s="617" t="s">
        <v>83</v>
      </c>
      <c r="C785" s="618">
        <f t="shared" ref="C785:H785" si="76">C394</f>
        <v>472</v>
      </c>
      <c r="D785" s="619">
        <f t="shared" si="76"/>
        <v>1005.3320000000001</v>
      </c>
      <c r="E785" s="189">
        <f t="shared" si="76"/>
        <v>16200469</v>
      </c>
      <c r="F785" s="189">
        <f t="shared" si="76"/>
        <v>3206105480</v>
      </c>
      <c r="G785" s="189">
        <f t="shared" si="76"/>
        <v>787376000</v>
      </c>
      <c r="H785" s="620">
        <f t="shared" si="76"/>
        <v>4778</v>
      </c>
    </row>
    <row r="786" spans="1:8" s="616" customFormat="1" ht="17.100000000000001" customHeight="1">
      <c r="A786" s="184">
        <v>27</v>
      </c>
      <c r="B786" s="185" t="s">
        <v>224</v>
      </c>
      <c r="C786" s="618">
        <f t="shared" ref="C786:H786" si="77">C408</f>
        <v>405</v>
      </c>
      <c r="D786" s="619">
        <f t="shared" si="77"/>
        <v>8860.9</v>
      </c>
      <c r="E786" s="189">
        <f t="shared" si="77"/>
        <v>12442713</v>
      </c>
      <c r="F786" s="618">
        <f t="shared" si="77"/>
        <v>2098567105</v>
      </c>
      <c r="G786" s="189">
        <f t="shared" si="77"/>
        <v>1141326000</v>
      </c>
      <c r="H786" s="624">
        <f t="shared" si="77"/>
        <v>20245</v>
      </c>
    </row>
    <row r="787" spans="1:8" s="616" customFormat="1" ht="17.100000000000001" customHeight="1">
      <c r="A787" s="184">
        <v>28</v>
      </c>
      <c r="B787" s="185" t="s">
        <v>225</v>
      </c>
      <c r="C787" s="618">
        <f t="shared" ref="C787:H787" si="78">C426</f>
        <v>272</v>
      </c>
      <c r="D787" s="619">
        <f t="shared" si="78"/>
        <v>3823.0978999999993</v>
      </c>
      <c r="E787" s="189">
        <f t="shared" si="78"/>
        <v>2058817</v>
      </c>
      <c r="F787" s="618">
        <f t="shared" si="78"/>
        <v>705845180</v>
      </c>
      <c r="G787" s="618">
        <f t="shared" si="78"/>
        <v>213365000</v>
      </c>
      <c r="H787" s="620">
        <f t="shared" si="78"/>
        <v>3165</v>
      </c>
    </row>
    <row r="788" spans="1:8" s="616" customFormat="1" ht="17.100000000000001" customHeight="1">
      <c r="A788" s="184">
        <v>29</v>
      </c>
      <c r="B788" s="185" t="s">
        <v>226</v>
      </c>
      <c r="C788" s="173">
        <f t="shared" ref="C788:H788" si="79">C440</f>
        <v>89</v>
      </c>
      <c r="D788" s="610">
        <f t="shared" si="79"/>
        <v>96.02</v>
      </c>
      <c r="E788" s="182">
        <f t="shared" si="79"/>
        <v>4191014</v>
      </c>
      <c r="F788" s="173">
        <f t="shared" si="79"/>
        <v>1354197960</v>
      </c>
      <c r="G788" s="173">
        <f t="shared" si="79"/>
        <v>163999000</v>
      </c>
      <c r="H788" s="184">
        <f t="shared" si="79"/>
        <v>369</v>
      </c>
    </row>
    <row r="789" spans="1:8" s="616" customFormat="1" ht="17.100000000000001" customHeight="1">
      <c r="A789" s="184">
        <v>30</v>
      </c>
      <c r="B789" s="185" t="s">
        <v>87</v>
      </c>
      <c r="C789" s="173">
        <f t="shared" ref="C789:H789" si="80">C461</f>
        <v>329</v>
      </c>
      <c r="D789" s="610">
        <f t="shared" si="80"/>
        <v>3247.9879000000001</v>
      </c>
      <c r="E789" s="182">
        <f t="shared" si="80"/>
        <v>3691376.3830000004</v>
      </c>
      <c r="F789" s="173">
        <f t="shared" si="80"/>
        <v>669999169.63999999</v>
      </c>
      <c r="G789" s="173">
        <f t="shared" si="80"/>
        <v>256243000</v>
      </c>
      <c r="H789" s="184">
        <f t="shared" si="80"/>
        <v>803</v>
      </c>
    </row>
    <row r="790" spans="1:8" s="616" customFormat="1" ht="17.100000000000001" customHeight="1">
      <c r="A790" s="184">
        <v>31</v>
      </c>
      <c r="B790" s="185" t="s">
        <v>227</v>
      </c>
      <c r="C790" s="173">
        <f t="shared" ref="C790:H790" si="81">C471</f>
        <v>157</v>
      </c>
      <c r="D790" s="610">
        <f t="shared" si="81"/>
        <v>168.55</v>
      </c>
      <c r="E790" s="182">
        <f t="shared" si="81"/>
        <v>840300</v>
      </c>
      <c r="F790" s="173">
        <f t="shared" si="81"/>
        <v>4157925000</v>
      </c>
      <c r="G790" s="173">
        <f t="shared" si="81"/>
        <v>283374000</v>
      </c>
      <c r="H790" s="184">
        <f t="shared" si="81"/>
        <v>4805</v>
      </c>
    </row>
    <row r="791" spans="1:8" s="616" customFormat="1" ht="17.100000000000001" customHeight="1">
      <c r="A791" s="184">
        <v>32</v>
      </c>
      <c r="B791" s="625" t="s">
        <v>228</v>
      </c>
      <c r="C791" s="173">
        <f t="shared" ref="C791:H791" si="82">C486</f>
        <v>510</v>
      </c>
      <c r="D791" s="610">
        <f t="shared" si="82"/>
        <v>3172.0137</v>
      </c>
      <c r="E791" s="182">
        <f t="shared" si="82"/>
        <v>5369667.71</v>
      </c>
      <c r="F791" s="173">
        <f t="shared" si="82"/>
        <v>1400765438</v>
      </c>
      <c r="G791" s="173">
        <f t="shared" si="82"/>
        <v>636557000</v>
      </c>
      <c r="H791" s="184">
        <f t="shared" si="82"/>
        <v>14314</v>
      </c>
    </row>
    <row r="792" spans="1:8" s="616" customFormat="1" ht="17.100000000000001" customHeight="1">
      <c r="A792" s="184">
        <v>33</v>
      </c>
      <c r="B792" s="617" t="s">
        <v>88</v>
      </c>
      <c r="C792" s="173">
        <f>C504</f>
        <v>420</v>
      </c>
      <c r="D792" s="610">
        <f t="shared" ref="D792:H792" si="83">D504</f>
        <v>977.51870000000008</v>
      </c>
      <c r="E792" s="182">
        <f t="shared" si="83"/>
        <v>8853980</v>
      </c>
      <c r="F792" s="182">
        <f t="shared" si="83"/>
        <v>2104316190</v>
      </c>
      <c r="G792" s="182">
        <f t="shared" si="83"/>
        <v>246395000</v>
      </c>
      <c r="H792" s="184">
        <f t="shared" si="83"/>
        <v>3650</v>
      </c>
    </row>
    <row r="793" spans="1:8" s="616" customFormat="1" ht="17.100000000000001" customHeight="1">
      <c r="A793" s="184">
        <v>34</v>
      </c>
      <c r="B793" s="185" t="s">
        <v>107</v>
      </c>
      <c r="C793" s="173">
        <f t="shared" ref="C793:G793" si="84">C521</f>
        <v>74</v>
      </c>
      <c r="D793" s="173">
        <f t="shared" si="84"/>
        <v>435.23</v>
      </c>
      <c r="E793" s="173">
        <f t="shared" si="84"/>
        <v>3346560.45</v>
      </c>
      <c r="F793" s="173">
        <f t="shared" si="84"/>
        <v>161282012.5</v>
      </c>
      <c r="G793" s="173">
        <f t="shared" si="84"/>
        <v>138226097</v>
      </c>
      <c r="H793" s="173">
        <f>H521</f>
        <v>3424</v>
      </c>
    </row>
    <row r="794" spans="1:8" s="616" customFormat="1" ht="17.100000000000001" customHeight="1">
      <c r="A794" s="184">
        <v>35</v>
      </c>
      <c r="B794" s="185" t="s">
        <v>110</v>
      </c>
      <c r="C794" s="173">
        <f t="shared" ref="C794:H794" si="85">C540</f>
        <v>105</v>
      </c>
      <c r="D794" s="610">
        <f t="shared" si="85"/>
        <v>1700.85</v>
      </c>
      <c r="E794" s="173">
        <f t="shared" si="85"/>
        <v>644046.61899999995</v>
      </c>
      <c r="F794" s="173">
        <f t="shared" si="85"/>
        <v>221600887.90000001</v>
      </c>
      <c r="G794" s="173">
        <f t="shared" si="85"/>
        <v>92439000</v>
      </c>
      <c r="H794" s="173">
        <f t="shared" si="85"/>
        <v>410</v>
      </c>
    </row>
    <row r="795" spans="1:8" s="616" customFormat="1" ht="17.100000000000001" customHeight="1">
      <c r="A795" s="184">
        <v>36</v>
      </c>
      <c r="B795" s="185" t="s">
        <v>229</v>
      </c>
      <c r="C795" s="173">
        <f t="shared" ref="C795:H795" si="86">C551</f>
        <v>688</v>
      </c>
      <c r="D795" s="610">
        <f t="shared" si="86"/>
        <v>1393.7</v>
      </c>
      <c r="E795" s="182">
        <f t="shared" si="86"/>
        <v>5389618</v>
      </c>
      <c r="F795" s="173">
        <f t="shared" si="86"/>
        <v>5782872800</v>
      </c>
      <c r="G795" s="173">
        <f t="shared" si="86"/>
        <v>1267913000</v>
      </c>
      <c r="H795" s="184">
        <f t="shared" si="86"/>
        <v>6710</v>
      </c>
    </row>
    <row r="796" spans="1:8" s="616" customFormat="1" ht="17.100000000000001" customHeight="1">
      <c r="A796" s="184">
        <v>37</v>
      </c>
      <c r="B796" s="185" t="s">
        <v>230</v>
      </c>
      <c r="C796" s="173">
        <f t="shared" ref="C796:H796" si="87">C568</f>
        <v>618</v>
      </c>
      <c r="D796" s="610">
        <f t="shared" si="87"/>
        <v>3411.9399999999996</v>
      </c>
      <c r="E796" s="182">
        <f t="shared" si="87"/>
        <v>2942927.68</v>
      </c>
      <c r="F796" s="173">
        <f t="shared" si="87"/>
        <v>2019642338.3</v>
      </c>
      <c r="G796" s="173">
        <f t="shared" si="87"/>
        <v>260115000</v>
      </c>
      <c r="H796" s="184">
        <f t="shared" si="87"/>
        <v>9249</v>
      </c>
    </row>
    <row r="797" spans="1:8" s="616" customFormat="1" ht="17.100000000000001" customHeight="1">
      <c r="A797" s="184">
        <v>38</v>
      </c>
      <c r="B797" s="185" t="s">
        <v>231</v>
      </c>
      <c r="C797" s="173">
        <f t="shared" ref="C797:H797" si="88">C579</f>
        <v>60</v>
      </c>
      <c r="D797" s="610">
        <f t="shared" si="88"/>
        <v>1502.82</v>
      </c>
      <c r="E797" s="182">
        <f t="shared" si="88"/>
        <v>1818311.56</v>
      </c>
      <c r="F797" s="173">
        <f t="shared" si="88"/>
        <v>2994921652</v>
      </c>
      <c r="G797" s="173">
        <f t="shared" si="88"/>
        <v>591667000</v>
      </c>
      <c r="H797" s="184">
        <f t="shared" si="88"/>
        <v>120</v>
      </c>
    </row>
    <row r="798" spans="1:8" s="616" customFormat="1" ht="17.100000000000001" customHeight="1">
      <c r="A798" s="184">
        <v>39</v>
      </c>
      <c r="B798" s="185" t="s">
        <v>126</v>
      </c>
      <c r="C798" s="173">
        <f t="shared" ref="C798:H798" si="89">C590</f>
        <v>204</v>
      </c>
      <c r="D798" s="610">
        <f t="shared" si="89"/>
        <v>779.19799999999998</v>
      </c>
      <c r="E798" s="182">
        <f t="shared" si="89"/>
        <v>666394.20599999989</v>
      </c>
      <c r="F798" s="173">
        <f t="shared" si="89"/>
        <v>857478893</v>
      </c>
      <c r="G798" s="173">
        <f t="shared" si="89"/>
        <v>142818120</v>
      </c>
      <c r="H798" s="184">
        <f t="shared" si="89"/>
        <v>1445</v>
      </c>
    </row>
    <row r="799" spans="1:8" s="616" customFormat="1" ht="17.100000000000001" customHeight="1">
      <c r="A799" s="184">
        <v>40</v>
      </c>
      <c r="B799" s="185" t="s">
        <v>371</v>
      </c>
      <c r="C799" s="173">
        <f t="shared" ref="C799:H799" si="90">C604</f>
        <v>227</v>
      </c>
      <c r="D799" s="610">
        <f t="shared" si="90"/>
        <v>1846.25296</v>
      </c>
      <c r="E799" s="173">
        <f t="shared" si="90"/>
        <v>4051200</v>
      </c>
      <c r="F799" s="173">
        <f t="shared" si="90"/>
        <v>124944446</v>
      </c>
      <c r="G799" s="173">
        <f t="shared" si="90"/>
        <v>124944546</v>
      </c>
      <c r="H799" s="173">
        <f t="shared" si="90"/>
        <v>902</v>
      </c>
    </row>
    <row r="800" spans="1:8" s="616" customFormat="1" ht="17.100000000000001" customHeight="1">
      <c r="A800" s="184">
        <v>41</v>
      </c>
      <c r="B800" s="617" t="s">
        <v>124</v>
      </c>
      <c r="C800" s="173">
        <f t="shared" ref="C800:H800" si="91">C632</f>
        <v>139</v>
      </c>
      <c r="D800" s="610">
        <f t="shared" si="91"/>
        <v>3851.9284000000002</v>
      </c>
      <c r="E800" s="182">
        <f t="shared" si="91"/>
        <v>3095731</v>
      </c>
      <c r="F800" s="182">
        <f t="shared" si="91"/>
        <v>928719300</v>
      </c>
      <c r="G800" s="182">
        <f t="shared" si="91"/>
        <v>175045000</v>
      </c>
      <c r="H800" s="184">
        <f t="shared" si="91"/>
        <v>2400</v>
      </c>
    </row>
    <row r="801" spans="1:8" s="616" customFormat="1" ht="17.100000000000001" customHeight="1">
      <c r="A801" s="184">
        <v>42</v>
      </c>
      <c r="B801" s="617" t="s">
        <v>372</v>
      </c>
      <c r="C801" s="173">
        <f t="shared" ref="C801:H801" si="92">C648</f>
        <v>264</v>
      </c>
      <c r="D801" s="610">
        <f t="shared" si="92"/>
        <v>2879.22</v>
      </c>
      <c r="E801" s="173">
        <f t="shared" si="92"/>
        <v>2156197</v>
      </c>
      <c r="F801" s="173">
        <f t="shared" si="92"/>
        <v>1724379220</v>
      </c>
      <c r="G801" s="173">
        <f t="shared" si="92"/>
        <v>363806459</v>
      </c>
      <c r="H801" s="173">
        <f t="shared" si="92"/>
        <v>1737</v>
      </c>
    </row>
    <row r="802" spans="1:8" s="616" customFormat="1" ht="17.100000000000001" customHeight="1">
      <c r="A802" s="184">
        <v>43</v>
      </c>
      <c r="B802" s="185" t="s">
        <v>232</v>
      </c>
      <c r="C802" s="173">
        <f t="shared" ref="C802:H802" si="93">C670</f>
        <v>209</v>
      </c>
      <c r="D802" s="610">
        <f t="shared" si="93"/>
        <v>1110.5304999999998</v>
      </c>
      <c r="E802" s="182">
        <f t="shared" si="93"/>
        <v>1676143</v>
      </c>
      <c r="F802" s="173">
        <f t="shared" si="93"/>
        <v>440760800</v>
      </c>
      <c r="G802" s="173">
        <f t="shared" si="93"/>
        <v>168536334</v>
      </c>
      <c r="H802" s="184">
        <f t="shared" si="93"/>
        <v>423</v>
      </c>
    </row>
    <row r="803" spans="1:8" s="616" customFormat="1" ht="17.100000000000001" customHeight="1">
      <c r="A803" s="184">
        <v>44</v>
      </c>
      <c r="B803" s="185" t="s">
        <v>233</v>
      </c>
      <c r="C803" s="173">
        <f t="shared" ref="C803:H803" si="94">C686</f>
        <v>294</v>
      </c>
      <c r="D803" s="610">
        <f t="shared" si="94"/>
        <v>659.68</v>
      </c>
      <c r="E803" s="182">
        <f t="shared" si="94"/>
        <v>3210045</v>
      </c>
      <c r="F803" s="173">
        <f t="shared" si="94"/>
        <v>1834012120</v>
      </c>
      <c r="G803" s="173">
        <f t="shared" si="94"/>
        <v>342086984</v>
      </c>
      <c r="H803" s="184">
        <f t="shared" si="94"/>
        <v>3591</v>
      </c>
    </row>
    <row r="804" spans="1:8" s="616" customFormat="1" ht="17.100000000000001" customHeight="1">
      <c r="A804" s="184">
        <v>45</v>
      </c>
      <c r="B804" s="185" t="s">
        <v>234</v>
      </c>
      <c r="C804" s="173">
        <f t="shared" ref="C804:H804" si="95">C703</f>
        <v>401</v>
      </c>
      <c r="D804" s="610">
        <f t="shared" si="95"/>
        <v>21416.82</v>
      </c>
      <c r="E804" s="182">
        <f t="shared" si="95"/>
        <v>9515495</v>
      </c>
      <c r="F804" s="173">
        <f t="shared" si="95"/>
        <v>2384876110</v>
      </c>
      <c r="G804" s="173">
        <f t="shared" si="95"/>
        <v>613442466</v>
      </c>
      <c r="H804" s="184">
        <f t="shared" si="95"/>
        <v>4860</v>
      </c>
    </row>
    <row r="805" spans="1:8" s="616" customFormat="1" ht="17.100000000000001" customHeight="1">
      <c r="A805" s="184">
        <v>46</v>
      </c>
      <c r="B805" s="185" t="s">
        <v>98</v>
      </c>
      <c r="C805" s="173">
        <f t="shared" ref="C805:H805" si="96">C619</f>
        <v>62</v>
      </c>
      <c r="D805" s="610">
        <f t="shared" si="96"/>
        <v>963.11</v>
      </c>
      <c r="E805" s="182">
        <f t="shared" si="96"/>
        <v>199051</v>
      </c>
      <c r="F805" s="173">
        <f t="shared" si="96"/>
        <v>117244200</v>
      </c>
      <c r="G805" s="173">
        <f t="shared" si="96"/>
        <v>53769170</v>
      </c>
      <c r="H805" s="184">
        <f t="shared" si="96"/>
        <v>1980</v>
      </c>
    </row>
    <row r="806" spans="1:8" s="616" customFormat="1" ht="17.100000000000001" customHeight="1">
      <c r="A806" s="184">
        <v>47</v>
      </c>
      <c r="B806" s="185" t="s">
        <v>175</v>
      </c>
      <c r="C806" s="173">
        <f t="shared" ref="C806:H806" si="97">C712</f>
        <v>13</v>
      </c>
      <c r="D806" s="610">
        <f t="shared" si="97"/>
        <v>1824.8</v>
      </c>
      <c r="E806" s="182">
        <f t="shared" si="97"/>
        <v>4705837.22</v>
      </c>
      <c r="F806" s="173">
        <f t="shared" si="97"/>
        <v>3925181111</v>
      </c>
      <c r="G806" s="173">
        <f t="shared" si="97"/>
        <v>193920000</v>
      </c>
      <c r="H806" s="184">
        <f t="shared" si="97"/>
        <v>138</v>
      </c>
    </row>
    <row r="807" spans="1:8" s="616" customFormat="1" ht="17.100000000000001" customHeight="1">
      <c r="A807" s="184">
        <v>48</v>
      </c>
      <c r="B807" s="185" t="s">
        <v>115</v>
      </c>
      <c r="C807" s="618">
        <f t="shared" ref="C807:H807" si="98">C727</f>
        <v>144</v>
      </c>
      <c r="D807" s="619">
        <f t="shared" si="98"/>
        <v>416.63040000000001</v>
      </c>
      <c r="E807" s="189">
        <f t="shared" si="98"/>
        <v>9144639</v>
      </c>
      <c r="F807" s="618">
        <f t="shared" si="98"/>
        <v>609134450</v>
      </c>
      <c r="G807" s="618">
        <f t="shared" si="98"/>
        <v>644768000</v>
      </c>
      <c r="H807" s="620">
        <f t="shared" si="98"/>
        <v>1928</v>
      </c>
    </row>
    <row r="808" spans="1:8" s="616" customFormat="1" ht="17.100000000000001" customHeight="1">
      <c r="A808" s="184">
        <v>49</v>
      </c>
      <c r="B808" s="185" t="s">
        <v>235</v>
      </c>
      <c r="C808" s="621">
        <f>C752</f>
        <v>454</v>
      </c>
      <c r="D808" s="622">
        <f t="shared" ref="D808:H808" si="99">D752</f>
        <v>2434.7200000000003</v>
      </c>
      <c r="E808" s="196">
        <f t="shared" si="99"/>
        <v>6506500</v>
      </c>
      <c r="F808" s="621">
        <f t="shared" si="99"/>
        <v>2524544985</v>
      </c>
      <c r="G808" s="621">
        <f t="shared" si="99"/>
        <v>310604973</v>
      </c>
      <c r="H808" s="623">
        <f t="shared" si="99"/>
        <v>2214</v>
      </c>
    </row>
    <row r="809" spans="1:8" ht="17.100000000000001" customHeight="1">
      <c r="A809" s="917" t="s">
        <v>236</v>
      </c>
      <c r="B809" s="918"/>
      <c r="C809" s="614">
        <f t="shared" ref="C809:H809" si="100">SUM(C760:C808)</f>
        <v>14745</v>
      </c>
      <c r="D809" s="615">
        <f>SUM(D760:D808)</f>
        <v>179928.85456000001</v>
      </c>
      <c r="E809" s="614">
        <f t="shared" si="100"/>
        <v>242890165.44599998</v>
      </c>
      <c r="F809" s="614">
        <f>SUM(F760:F808)</f>
        <v>87593374821.820007</v>
      </c>
      <c r="G809" s="614">
        <f>SUM(G760:G808)</f>
        <v>16849109697</v>
      </c>
      <c r="H809" s="614">
        <f t="shared" si="100"/>
        <v>205979</v>
      </c>
    </row>
  </sheetData>
  <mergeCells count="256">
    <mergeCell ref="C758:C759"/>
    <mergeCell ref="A714:H714"/>
    <mergeCell ref="A582:A583"/>
    <mergeCell ref="C582:C583"/>
    <mergeCell ref="A489:A490"/>
    <mergeCell ref="C489:C490"/>
    <mergeCell ref="A507:A508"/>
    <mergeCell ref="C507:C508"/>
    <mergeCell ref="A729:H729"/>
    <mergeCell ref="A754:H754"/>
    <mergeCell ref="A755:H755"/>
    <mergeCell ref="A756:H756"/>
    <mergeCell ref="A689:A690"/>
    <mergeCell ref="C689:C690"/>
    <mergeCell ref="B524:B525"/>
    <mergeCell ref="A540:B540"/>
    <mergeCell ref="B543:B544"/>
    <mergeCell ref="A551:B551"/>
    <mergeCell ref="B554:B555"/>
    <mergeCell ref="A568:B568"/>
    <mergeCell ref="B571:B572"/>
    <mergeCell ref="A579:B579"/>
    <mergeCell ref="A673:H673"/>
    <mergeCell ref="A607:A608"/>
    <mergeCell ref="A554:A555"/>
    <mergeCell ref="C554:C555"/>
    <mergeCell ref="A571:A572"/>
    <mergeCell ref="C571:C572"/>
    <mergeCell ref="A524:A525"/>
    <mergeCell ref="C524:C525"/>
    <mergeCell ref="A606:H606"/>
    <mergeCell ref="A623:A624"/>
    <mergeCell ref="A593:A594"/>
    <mergeCell ref="C593:C594"/>
    <mergeCell ref="A543:A544"/>
    <mergeCell ref="B582:B583"/>
    <mergeCell ref="A581:H581"/>
    <mergeCell ref="A570:H570"/>
    <mergeCell ref="A553:H553"/>
    <mergeCell ref="A542:H542"/>
    <mergeCell ref="C543:C544"/>
    <mergeCell ref="A590:B590"/>
    <mergeCell ref="B593:B594"/>
    <mergeCell ref="A604:B604"/>
    <mergeCell ref="B607:B608"/>
    <mergeCell ref="A1:H1"/>
    <mergeCell ref="A2:H2"/>
    <mergeCell ref="A3:H3"/>
    <mergeCell ref="A6:A7"/>
    <mergeCell ref="B6:B7"/>
    <mergeCell ref="C6:C7"/>
    <mergeCell ref="A5:H5"/>
    <mergeCell ref="A18:H18"/>
    <mergeCell ref="A35:H35"/>
    <mergeCell ref="A16:B16"/>
    <mergeCell ref="A33:B33"/>
    <mergeCell ref="A19:A20"/>
    <mergeCell ref="B19:B20"/>
    <mergeCell ref="A212:H212"/>
    <mergeCell ref="C213:C214"/>
    <mergeCell ref="A94:A95"/>
    <mergeCell ref="B94:B95"/>
    <mergeCell ref="C94:C95"/>
    <mergeCell ref="A213:A214"/>
    <mergeCell ref="A283:B283"/>
    <mergeCell ref="C19:C20"/>
    <mergeCell ref="A36:A37"/>
    <mergeCell ref="B36:B37"/>
    <mergeCell ref="C36:C37"/>
    <mergeCell ref="A82:A83"/>
    <mergeCell ref="B82:B83"/>
    <mergeCell ref="C82:C83"/>
    <mergeCell ref="A196:H196"/>
    <mergeCell ref="A188:H188"/>
    <mergeCell ref="A273:A274"/>
    <mergeCell ref="C273:C274"/>
    <mergeCell ref="A197:A198"/>
    <mergeCell ref="C197:C198"/>
    <mergeCell ref="A224:A225"/>
    <mergeCell ref="C224:C225"/>
    <mergeCell ref="A174:A175"/>
    <mergeCell ref="C174:C175"/>
    <mergeCell ref="A221:B221"/>
    <mergeCell ref="A244:B244"/>
    <mergeCell ref="A259:B259"/>
    <mergeCell ref="A270:B270"/>
    <mergeCell ref="A246:H246"/>
    <mergeCell ref="A223:H223"/>
    <mergeCell ref="A247:A248"/>
    <mergeCell ref="C247:C248"/>
    <mergeCell ref="A262:A263"/>
    <mergeCell ref="C262:C263"/>
    <mergeCell ref="A151:A152"/>
    <mergeCell ref="B151:B152"/>
    <mergeCell ref="C151:C152"/>
    <mergeCell ref="A148:B148"/>
    <mergeCell ref="A171:B171"/>
    <mergeCell ref="A186:B186"/>
    <mergeCell ref="A194:B194"/>
    <mergeCell ref="A150:H150"/>
    <mergeCell ref="A210:B210"/>
    <mergeCell ref="A189:A190"/>
    <mergeCell ref="C189:C190"/>
    <mergeCell ref="C363:C364"/>
    <mergeCell ref="A378:A379"/>
    <mergeCell ref="C378:C379"/>
    <mergeCell ref="A362:H362"/>
    <mergeCell ref="A363:A364"/>
    <mergeCell ref="C443:C444"/>
    <mergeCell ref="A442:H442"/>
    <mergeCell ref="A272:H272"/>
    <mergeCell ref="A261:H261"/>
    <mergeCell ref="A443:A444"/>
    <mergeCell ref="A426:B426"/>
    <mergeCell ref="A440:B440"/>
    <mergeCell ref="B443:B444"/>
    <mergeCell ref="B429:B430"/>
    <mergeCell ref="B411:B412"/>
    <mergeCell ref="A396:H396"/>
    <mergeCell ref="A410:H410"/>
    <mergeCell ref="A397:A398"/>
    <mergeCell ref="C397:C398"/>
    <mergeCell ref="A411:A412"/>
    <mergeCell ref="C411:C412"/>
    <mergeCell ref="A429:A430"/>
    <mergeCell ref="C429:C430"/>
    <mergeCell ref="A286:A287"/>
    <mergeCell ref="C286:C287"/>
    <mergeCell ref="A285:H285"/>
    <mergeCell ref="A350:A351"/>
    <mergeCell ref="C350:C351"/>
    <mergeCell ref="A300:A301"/>
    <mergeCell ref="C300:C301"/>
    <mergeCell ref="A310:A311"/>
    <mergeCell ref="C310:C311"/>
    <mergeCell ref="A299:H299"/>
    <mergeCell ref="A297:B297"/>
    <mergeCell ref="A307:B307"/>
    <mergeCell ref="A327:B327"/>
    <mergeCell ref="A347:B347"/>
    <mergeCell ref="A329:H329"/>
    <mergeCell ref="A330:A331"/>
    <mergeCell ref="C330:C331"/>
    <mergeCell ref="A349:H349"/>
    <mergeCell ref="A309:H309"/>
    <mergeCell ref="A360:B360"/>
    <mergeCell ref="A375:B375"/>
    <mergeCell ref="A394:B394"/>
    <mergeCell ref="A408:B408"/>
    <mergeCell ref="B174:B175"/>
    <mergeCell ref="G166:G167"/>
    <mergeCell ref="A173:H173"/>
    <mergeCell ref="A50:B50"/>
    <mergeCell ref="A64:B64"/>
    <mergeCell ref="A78:B78"/>
    <mergeCell ref="A91:B91"/>
    <mergeCell ref="A107:B107"/>
    <mergeCell ref="A124:B124"/>
    <mergeCell ref="A138:B138"/>
    <mergeCell ref="A53:A54"/>
    <mergeCell ref="B53:B54"/>
    <mergeCell ref="A52:H52"/>
    <mergeCell ref="A66:H66"/>
    <mergeCell ref="A81:H81"/>
    <mergeCell ref="A93:H93"/>
    <mergeCell ref="A109:H109"/>
    <mergeCell ref="C53:C54"/>
    <mergeCell ref="A67:A68"/>
    <mergeCell ref="A140:H140"/>
    <mergeCell ref="A126:H126"/>
    <mergeCell ref="A141:A142"/>
    <mergeCell ref="B67:B68"/>
    <mergeCell ref="A127:A128"/>
    <mergeCell ref="B127:B128"/>
    <mergeCell ref="C127:C128"/>
    <mergeCell ref="C67:C68"/>
    <mergeCell ref="A110:A111"/>
    <mergeCell ref="B110:B111"/>
    <mergeCell ref="C110:C111"/>
    <mergeCell ref="B141:B142"/>
    <mergeCell ref="C141:C142"/>
    <mergeCell ref="A428:H428"/>
    <mergeCell ref="A377:H377"/>
    <mergeCell ref="A461:B461"/>
    <mergeCell ref="A471:B471"/>
    <mergeCell ref="B464:B465"/>
    <mergeCell ref="B474:B475"/>
    <mergeCell ref="A486:B486"/>
    <mergeCell ref="B489:B490"/>
    <mergeCell ref="A504:B504"/>
    <mergeCell ref="A473:H473"/>
    <mergeCell ref="C464:C465"/>
    <mergeCell ref="A474:A475"/>
    <mergeCell ref="C474:C475"/>
    <mergeCell ref="A523:H523"/>
    <mergeCell ref="A488:H488"/>
    <mergeCell ref="A506:H506"/>
    <mergeCell ref="A464:A465"/>
    <mergeCell ref="A809:B809"/>
    <mergeCell ref="B189:B190"/>
    <mergeCell ref="B197:B198"/>
    <mergeCell ref="B213:B214"/>
    <mergeCell ref="B224:B225"/>
    <mergeCell ref="B247:B248"/>
    <mergeCell ref="B262:B263"/>
    <mergeCell ref="B273:B274"/>
    <mergeCell ref="B286:B287"/>
    <mergeCell ref="B300:B301"/>
    <mergeCell ref="B310:B311"/>
    <mergeCell ref="B330:B331"/>
    <mergeCell ref="B350:B351"/>
    <mergeCell ref="B363:B364"/>
    <mergeCell ref="B378:B379"/>
    <mergeCell ref="B397:B398"/>
    <mergeCell ref="B652:B653"/>
    <mergeCell ref="B507:B508"/>
    <mergeCell ref="A521:B521"/>
    <mergeCell ref="A463:H463"/>
    <mergeCell ref="C652:C653"/>
    <mergeCell ref="A622:H622"/>
    <mergeCell ref="A635:H635"/>
    <mergeCell ref="A632:B632"/>
    <mergeCell ref="B636:B637"/>
    <mergeCell ref="A648:B648"/>
    <mergeCell ref="A592:H592"/>
    <mergeCell ref="A636:A637"/>
    <mergeCell ref="C636:C637"/>
    <mergeCell ref="C623:C624"/>
    <mergeCell ref="A619:B619"/>
    <mergeCell ref="B623:B624"/>
    <mergeCell ref="A651:H651"/>
    <mergeCell ref="C607:C608"/>
    <mergeCell ref="A727:B727"/>
    <mergeCell ref="B730:B731"/>
    <mergeCell ref="B758:B759"/>
    <mergeCell ref="A712:B712"/>
    <mergeCell ref="B715:B716"/>
    <mergeCell ref="A705:H705"/>
    <mergeCell ref="A688:H688"/>
    <mergeCell ref="A652:A653"/>
    <mergeCell ref="A752:B752"/>
    <mergeCell ref="A758:A759"/>
    <mergeCell ref="A730:A731"/>
    <mergeCell ref="C730:C731"/>
    <mergeCell ref="A706:A707"/>
    <mergeCell ref="C706:C707"/>
    <mergeCell ref="A715:A716"/>
    <mergeCell ref="C715:C716"/>
    <mergeCell ref="A674:A675"/>
    <mergeCell ref="C674:C675"/>
    <mergeCell ref="A686:B686"/>
    <mergeCell ref="A703:B703"/>
    <mergeCell ref="B706:B707"/>
    <mergeCell ref="A670:B670"/>
    <mergeCell ref="B674:B675"/>
    <mergeCell ref="B689:B690"/>
  </mergeCells>
  <pageMargins left="0.7" right="0.5" top="0.45" bottom="0.75" header="0.3" footer="0.3"/>
  <pageSetup paperSize="9" scale="77" orientation="portrait" r:id="rId1"/>
  <rowBreaks count="14" manualBreakCount="14">
    <brk id="51" max="7" man="1"/>
    <brk id="108" max="7" man="1"/>
    <brk id="149" max="7" man="1"/>
    <brk id="195" max="7" man="1"/>
    <brk id="245" max="7" man="1"/>
    <brk id="298" max="7" man="1"/>
    <brk id="328" max="7" man="1"/>
    <brk id="376" max="7" man="1"/>
    <brk id="427" max="7" man="1"/>
    <brk id="541" max="7" man="1"/>
    <brk id="591" max="7" man="1"/>
    <brk id="687" max="7" man="1"/>
    <brk id="728" max="7" man="1"/>
    <brk id="753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13"/>
  <sheetViews>
    <sheetView topLeftCell="A205" workbookViewId="0">
      <selection activeCell="L204" sqref="L204"/>
    </sheetView>
  </sheetViews>
  <sheetFormatPr defaultColWidth="9.140625" defaultRowHeight="15"/>
  <cols>
    <col min="1" max="1" width="6.28515625" style="118" customWidth="1"/>
    <col min="2" max="2" width="20.85546875" style="118" bestFit="1" customWidth="1"/>
    <col min="3" max="3" width="9.140625" style="118" customWidth="1"/>
    <col min="4" max="4" width="14.42578125" style="118" customWidth="1"/>
    <col min="5" max="5" width="15.85546875" style="118" customWidth="1"/>
    <col min="6" max="6" width="18.28515625" style="118" customWidth="1"/>
    <col min="7" max="7" width="16.42578125" style="118" customWidth="1"/>
    <col min="8" max="8" width="14.7109375" style="118" customWidth="1"/>
    <col min="9" max="16384" width="9.140625" style="118"/>
  </cols>
  <sheetData>
    <row r="1" spans="1:8" ht="30.75">
      <c r="A1" s="951" t="s">
        <v>0</v>
      </c>
      <c r="B1" s="951"/>
      <c r="C1" s="951"/>
      <c r="D1" s="951"/>
      <c r="E1" s="951"/>
      <c r="F1" s="951"/>
      <c r="G1" s="951"/>
      <c r="H1" s="951"/>
    </row>
    <row r="2" spans="1:8" ht="25.5">
      <c r="A2" s="952" t="s">
        <v>237</v>
      </c>
      <c r="B2" s="952"/>
      <c r="C2" s="952"/>
      <c r="D2" s="952"/>
      <c r="E2" s="952"/>
      <c r="F2" s="952"/>
      <c r="G2" s="952"/>
      <c r="H2" s="952"/>
    </row>
    <row r="3" spans="1:8" ht="22.5">
      <c r="A3" s="953" t="s">
        <v>431</v>
      </c>
      <c r="B3" s="953"/>
      <c r="C3" s="953"/>
      <c r="D3" s="953"/>
      <c r="E3" s="953"/>
      <c r="F3" s="953"/>
      <c r="G3" s="953"/>
      <c r="H3" s="953"/>
    </row>
    <row r="4" spans="1:8">
      <c r="A4" s="137"/>
      <c r="B4" s="137"/>
      <c r="C4" s="137"/>
      <c r="D4" s="137"/>
      <c r="E4" s="137"/>
      <c r="F4" s="137"/>
      <c r="G4" s="137"/>
      <c r="H4" s="137"/>
    </row>
    <row r="5" spans="1:8" ht="20.25" customHeight="1">
      <c r="A5" s="954" t="s">
        <v>238</v>
      </c>
      <c r="B5" s="954"/>
      <c r="C5" s="954"/>
      <c r="D5" s="954"/>
      <c r="E5" s="954"/>
      <c r="F5" s="954"/>
      <c r="G5" s="954"/>
      <c r="H5" s="954"/>
    </row>
    <row r="6" spans="1:8" s="354" customFormat="1" ht="17.100000000000001" customHeight="1">
      <c r="A6" s="897" t="s">
        <v>2</v>
      </c>
      <c r="B6" s="889" t="s">
        <v>3</v>
      </c>
      <c r="C6" s="889" t="s">
        <v>4</v>
      </c>
      <c r="D6" s="50" t="s">
        <v>5</v>
      </c>
      <c r="E6" s="50" t="s">
        <v>6</v>
      </c>
      <c r="F6" s="50" t="s">
        <v>7</v>
      </c>
      <c r="G6" s="50" t="s">
        <v>8</v>
      </c>
      <c r="H6" s="50" t="s">
        <v>9</v>
      </c>
    </row>
    <row r="7" spans="1:8" s="354" customFormat="1" ht="17.100000000000001" customHeight="1">
      <c r="A7" s="946"/>
      <c r="B7" s="890"/>
      <c r="C7" s="890"/>
      <c r="D7" s="54" t="s">
        <v>77</v>
      </c>
      <c r="E7" s="54" t="s">
        <v>78</v>
      </c>
      <c r="F7" s="789" t="s">
        <v>79</v>
      </c>
      <c r="G7" s="789" t="s">
        <v>79</v>
      </c>
      <c r="H7" s="54" t="s">
        <v>12</v>
      </c>
    </row>
    <row r="8" spans="1:8" s="354" customFormat="1" ht="17.100000000000001" customHeight="1">
      <c r="A8" s="62">
        <v>1</v>
      </c>
      <c r="B8" s="284" t="s">
        <v>47</v>
      </c>
      <c r="C8" s="144">
        <v>11</v>
      </c>
      <c r="D8" s="144">
        <v>111.56</v>
      </c>
      <c r="E8" s="144">
        <v>11000</v>
      </c>
      <c r="F8" s="144">
        <v>8800000</v>
      </c>
      <c r="G8" s="144">
        <v>1762331</v>
      </c>
      <c r="H8" s="144">
        <v>0</v>
      </c>
    </row>
    <row r="9" spans="1:8" s="354" customFormat="1" ht="17.100000000000001" customHeight="1">
      <c r="A9" s="62">
        <v>2</v>
      </c>
      <c r="B9" s="284" t="str">
        <f>'Office Major'!B16</f>
        <v>Beryl</v>
      </c>
      <c r="C9" s="284">
        <f>'Office Major'!C16</f>
        <v>3</v>
      </c>
      <c r="D9" s="284">
        <f>'Office Major'!D16</f>
        <v>14.3346</v>
      </c>
      <c r="E9" s="284">
        <f>'Office Major'!E16</f>
        <v>0</v>
      </c>
      <c r="F9" s="284">
        <f>'Office Major'!F16</f>
        <v>0</v>
      </c>
      <c r="G9" s="284">
        <f>'Office Major'!G16</f>
        <v>76194</v>
      </c>
      <c r="H9" s="284">
        <f>'Office Major'!H16</f>
        <v>0</v>
      </c>
    </row>
    <row r="10" spans="1:8" s="354" customFormat="1" ht="17.100000000000001" customHeight="1">
      <c r="A10" s="62">
        <v>3</v>
      </c>
      <c r="B10" s="284" t="str">
        <f>'Office Major'!B17</f>
        <v>Emeral Crude</v>
      </c>
      <c r="C10" s="284">
        <f>'Office Major'!C17</f>
        <v>1</v>
      </c>
      <c r="D10" s="284">
        <f>'Office Major'!D17</f>
        <v>46.32</v>
      </c>
      <c r="E10" s="284">
        <f>'Office Major'!E17</f>
        <v>0</v>
      </c>
      <c r="F10" s="284">
        <f>'Office Major'!F17</f>
        <v>0</v>
      </c>
      <c r="G10" s="284">
        <f>'Office Major'!G17</f>
        <v>559773</v>
      </c>
      <c r="H10" s="284">
        <f>'Office Major'!H17</f>
        <v>8</v>
      </c>
    </row>
    <row r="11" spans="1:8" s="354" customFormat="1" ht="17.100000000000001" customHeight="1">
      <c r="A11" s="62">
        <v>4</v>
      </c>
      <c r="B11" s="284" t="s">
        <v>35</v>
      </c>
      <c r="C11" s="144">
        <f>'Office Major'!C18+'Office Major'!C49</f>
        <v>2</v>
      </c>
      <c r="D11" s="144">
        <f>'Office Major'!D18+'Office Major'!D49</f>
        <v>9.75</v>
      </c>
      <c r="E11" s="144">
        <f>'Office Major'!E18+'Office Major'!E49</f>
        <v>0</v>
      </c>
      <c r="F11" s="144">
        <f>'Office Major'!F18+'Office Major'!F49</f>
        <v>0</v>
      </c>
      <c r="G11" s="144">
        <f>'Office Major'!G18+'Office Major'!G49</f>
        <v>0</v>
      </c>
      <c r="H11" s="144">
        <f>'Office Major'!H18+'Office Major'!H49</f>
        <v>0</v>
      </c>
    </row>
    <row r="12" spans="1:8" s="354" customFormat="1" ht="17.100000000000001" customHeight="1">
      <c r="A12" s="62">
        <v>5</v>
      </c>
      <c r="B12" s="284" t="s">
        <v>159</v>
      </c>
      <c r="C12" s="144">
        <f>'Office Major'!C19</f>
        <v>1</v>
      </c>
      <c r="D12" s="144">
        <f>'Office Major'!D19</f>
        <v>480.45</v>
      </c>
      <c r="E12" s="144">
        <f>'Office Major'!E19</f>
        <v>999000</v>
      </c>
      <c r="F12" s="144">
        <f>'Office Major'!F19</f>
        <v>2097900000</v>
      </c>
      <c r="G12" s="144">
        <f>'Office Major'!G19</f>
        <v>1608043600</v>
      </c>
      <c r="H12" s="144">
        <f>'Office Major'!H19</f>
        <v>380</v>
      </c>
    </row>
    <row r="13" spans="1:8" s="354" customFormat="1" ht="17.100000000000001" customHeight="1">
      <c r="A13" s="62">
        <v>6</v>
      </c>
      <c r="B13" s="284" t="s">
        <v>29</v>
      </c>
      <c r="C13" s="144">
        <f>'Office Major'!C20+'Office Major'!C179</f>
        <v>8</v>
      </c>
      <c r="D13" s="144">
        <f>'Office Major'!D20+'Office Major'!D179</f>
        <v>37.424999999999997</v>
      </c>
      <c r="E13" s="144">
        <f>'Office Major'!E20+'Office Major'!E179</f>
        <v>0</v>
      </c>
      <c r="F13" s="144">
        <f>'Office Major'!F20+'Office Major'!F179</f>
        <v>0</v>
      </c>
      <c r="G13" s="144">
        <f>'Office Major'!G20+'Office Major'!G179</f>
        <v>182500</v>
      </c>
      <c r="H13" s="144">
        <f>'Office Major'!H20+'Office Major'!H179</f>
        <v>0</v>
      </c>
    </row>
    <row r="14" spans="1:8" s="354" customFormat="1" ht="17.100000000000001" customHeight="1">
      <c r="A14" s="62">
        <v>7</v>
      </c>
      <c r="B14" s="284" t="s">
        <v>46</v>
      </c>
      <c r="C14" s="144">
        <f>'Office Major'!C21+'Office Major'!C50</f>
        <v>3</v>
      </c>
      <c r="D14" s="144">
        <f>'Office Major'!D21+'Office Major'!D50</f>
        <v>34.630000000000003</v>
      </c>
      <c r="E14" s="144">
        <f>'Office Major'!E21+'Office Major'!E50</f>
        <v>0</v>
      </c>
      <c r="F14" s="144">
        <f>'Office Major'!F21+'Office Major'!F50</f>
        <v>0</v>
      </c>
      <c r="G14" s="144">
        <f>'Office Major'!G21+'Office Major'!G50</f>
        <v>160974</v>
      </c>
      <c r="H14" s="144">
        <f>'Office Major'!H21+'Office Major'!H50</f>
        <v>0</v>
      </c>
    </row>
    <row r="15" spans="1:8" s="354" customFormat="1" ht="17.100000000000001" customHeight="1">
      <c r="A15" s="62">
        <v>8</v>
      </c>
      <c r="B15" s="284" t="s">
        <v>34</v>
      </c>
      <c r="C15" s="144">
        <f>'Office Major'!C51</f>
        <v>2</v>
      </c>
      <c r="D15" s="144">
        <f>'Office Major'!D51</f>
        <v>1304.83</v>
      </c>
      <c r="E15" s="144">
        <f>'Office Major'!E51</f>
        <v>1026110</v>
      </c>
      <c r="F15" s="144">
        <f>'Office Major'!F51</f>
        <v>184699800</v>
      </c>
      <c r="G15" s="144">
        <f>'Office Major'!G51</f>
        <v>78689000</v>
      </c>
      <c r="H15" s="144">
        <f>'Office Major'!H51</f>
        <v>0</v>
      </c>
    </row>
    <row r="16" spans="1:8" s="354" customFormat="1" ht="17.100000000000001" customHeight="1">
      <c r="A16" s="286"/>
      <c r="B16" s="391" t="s">
        <v>445</v>
      </c>
      <c r="C16" s="144"/>
      <c r="D16" s="144"/>
      <c r="E16" s="144"/>
      <c r="F16" s="144"/>
      <c r="G16" s="144">
        <f>'Office Major'!G181</f>
        <v>19750</v>
      </c>
      <c r="H16" s="144"/>
    </row>
    <row r="17" spans="1:8" s="354" customFormat="1" ht="17.100000000000001" customHeight="1">
      <c r="A17" s="882" t="s">
        <v>157</v>
      </c>
      <c r="B17" s="883"/>
      <c r="C17" s="542">
        <f>SUM(C8:C16)</f>
        <v>31</v>
      </c>
      <c r="D17" s="542">
        <f t="shared" ref="D17:H17" si="0">SUM(D8:D16)</f>
        <v>2039.2995999999998</v>
      </c>
      <c r="E17" s="542">
        <f t="shared" si="0"/>
        <v>2036110</v>
      </c>
      <c r="F17" s="542">
        <f t="shared" si="0"/>
        <v>2291399800</v>
      </c>
      <c r="G17" s="542">
        <f t="shared" si="0"/>
        <v>1689494122</v>
      </c>
      <c r="H17" s="542">
        <f t="shared" si="0"/>
        <v>388</v>
      </c>
    </row>
    <row r="18" spans="1:8" s="354" customFormat="1" ht="17.100000000000001" customHeight="1">
      <c r="A18" s="540"/>
      <c r="B18" s="485"/>
      <c r="C18" s="374"/>
      <c r="D18" s="541"/>
      <c r="E18" s="376"/>
      <c r="F18" s="376"/>
      <c r="G18" s="376"/>
      <c r="H18" s="19"/>
    </row>
    <row r="19" spans="1:8" s="354" customFormat="1" ht="17.100000000000001" customHeight="1">
      <c r="A19" s="955" t="s">
        <v>239</v>
      </c>
      <c r="B19" s="955"/>
      <c r="C19" s="955"/>
      <c r="D19" s="955"/>
      <c r="E19" s="955"/>
      <c r="F19" s="955"/>
      <c r="G19" s="955"/>
      <c r="H19" s="955"/>
    </row>
    <row r="20" spans="1:8" s="354" customFormat="1" ht="17.100000000000001" customHeight="1">
      <c r="A20" s="839" t="s">
        <v>2</v>
      </c>
      <c r="B20" s="841" t="s">
        <v>3</v>
      </c>
      <c r="C20" s="841" t="s">
        <v>4</v>
      </c>
      <c r="D20" s="731" t="s">
        <v>5</v>
      </c>
      <c r="E20" s="731" t="s">
        <v>6</v>
      </c>
      <c r="F20" s="731" t="s">
        <v>7</v>
      </c>
      <c r="G20" s="731" t="s">
        <v>8</v>
      </c>
      <c r="H20" s="731" t="s">
        <v>9</v>
      </c>
    </row>
    <row r="21" spans="1:8" s="354" customFormat="1" ht="17.100000000000001" customHeight="1">
      <c r="A21" s="840"/>
      <c r="B21" s="842"/>
      <c r="C21" s="842"/>
      <c r="D21" s="1" t="s">
        <v>77</v>
      </c>
      <c r="E21" s="1" t="s">
        <v>78</v>
      </c>
      <c r="F21" s="789" t="s">
        <v>79</v>
      </c>
      <c r="G21" s="789" t="s">
        <v>79</v>
      </c>
      <c r="H21" s="1" t="s">
        <v>12</v>
      </c>
    </row>
    <row r="22" spans="1:8" s="354" customFormat="1" ht="17.100000000000001" customHeight="1">
      <c r="A22" s="62">
        <v>1</v>
      </c>
      <c r="B22" s="284" t="s">
        <v>16</v>
      </c>
      <c r="C22" s="136">
        <f>'Office Major'!C135+'Office Major'!C27</f>
        <v>4</v>
      </c>
      <c r="D22" s="136">
        <f>'Office Major'!D135+'Office Major'!D27</f>
        <v>83.81280000000001</v>
      </c>
      <c r="E22" s="136">
        <f>'Office Major'!E135+'Office Major'!E27</f>
        <v>166000</v>
      </c>
      <c r="F22" s="136">
        <f>'Office Major'!F135+'Office Major'!F27</f>
        <v>47144000</v>
      </c>
      <c r="G22" s="136">
        <f>'Office Major'!G135+'Office Major'!G27</f>
        <v>4999000</v>
      </c>
      <c r="H22" s="136">
        <f>'Office Major'!H135+'Office Major'!H27</f>
        <v>16</v>
      </c>
    </row>
    <row r="23" spans="1:8" s="354" customFormat="1" ht="17.100000000000001" customHeight="1">
      <c r="A23" s="62">
        <v>2</v>
      </c>
      <c r="B23" s="284" t="s">
        <v>34</v>
      </c>
      <c r="C23" s="136">
        <f>'Office Major'!C137</f>
        <v>1</v>
      </c>
      <c r="D23" s="136">
        <f>'Office Major'!D137</f>
        <v>548.78</v>
      </c>
      <c r="E23" s="136">
        <f>'Office Major'!E137</f>
        <v>4634089</v>
      </c>
      <c r="F23" s="136">
        <f>'Office Major'!F137</f>
        <v>1621931150</v>
      </c>
      <c r="G23" s="136">
        <f>'Office Major'!G137</f>
        <v>404542000</v>
      </c>
      <c r="H23" s="136">
        <f>'Office Major'!H137</f>
        <v>320</v>
      </c>
    </row>
    <row r="24" spans="1:8" s="354" customFormat="1" ht="17.100000000000001" customHeight="1">
      <c r="A24" s="956" t="s">
        <v>157</v>
      </c>
      <c r="B24" s="957"/>
      <c r="C24" s="265">
        <f t="shared" ref="C24:H24" si="1">SUM(C22:C23)</f>
        <v>5</v>
      </c>
      <c r="D24" s="482">
        <f t="shared" si="1"/>
        <v>632.59280000000001</v>
      </c>
      <c r="E24" s="484">
        <f t="shared" si="1"/>
        <v>4800089</v>
      </c>
      <c r="F24" s="484">
        <f t="shared" si="1"/>
        <v>1669075150</v>
      </c>
      <c r="G24" s="484">
        <f t="shared" si="1"/>
        <v>409541000</v>
      </c>
      <c r="H24" s="265">
        <f t="shared" si="1"/>
        <v>336</v>
      </c>
    </row>
    <row r="25" spans="1:8" s="354" customFormat="1" ht="17.100000000000001" customHeight="1">
      <c r="A25" s="540"/>
      <c r="B25" s="485"/>
      <c r="C25" s="374"/>
      <c r="D25" s="541"/>
      <c r="E25" s="376"/>
      <c r="F25" s="376"/>
      <c r="G25" s="376"/>
      <c r="H25" s="19"/>
    </row>
    <row r="26" spans="1:8" s="354" customFormat="1" ht="17.100000000000001" customHeight="1">
      <c r="A26" s="916" t="s">
        <v>240</v>
      </c>
      <c r="B26" s="916"/>
      <c r="C26" s="916"/>
      <c r="D26" s="916"/>
      <c r="E26" s="916"/>
      <c r="F26" s="916"/>
      <c r="G26" s="916"/>
      <c r="H26" s="916"/>
    </row>
    <row r="27" spans="1:8" s="354" customFormat="1" ht="17.100000000000001" customHeight="1">
      <c r="A27" s="839" t="s">
        <v>2</v>
      </c>
      <c r="B27" s="841" t="s">
        <v>3</v>
      </c>
      <c r="C27" s="841" t="s">
        <v>4</v>
      </c>
      <c r="D27" s="731" t="s">
        <v>5</v>
      </c>
      <c r="E27" s="731" t="s">
        <v>6</v>
      </c>
      <c r="F27" s="731" t="s">
        <v>7</v>
      </c>
      <c r="G27" s="731" t="s">
        <v>8</v>
      </c>
      <c r="H27" s="731" t="s">
        <v>9</v>
      </c>
    </row>
    <row r="28" spans="1:8" s="354" customFormat="1" ht="17.100000000000001" customHeight="1">
      <c r="A28" s="840"/>
      <c r="B28" s="842"/>
      <c r="C28" s="842"/>
      <c r="D28" s="1" t="s">
        <v>77</v>
      </c>
      <c r="E28" s="1" t="s">
        <v>78</v>
      </c>
      <c r="F28" s="789" t="s">
        <v>79</v>
      </c>
      <c r="G28" s="789" t="s">
        <v>79</v>
      </c>
      <c r="H28" s="1" t="s">
        <v>12</v>
      </c>
    </row>
    <row r="29" spans="1:8" s="354" customFormat="1" ht="17.100000000000001" customHeight="1">
      <c r="A29" s="286">
        <v>1</v>
      </c>
      <c r="B29" s="284" t="s">
        <v>20</v>
      </c>
      <c r="C29" s="144">
        <f>'Office Major'!C33</f>
        <v>1</v>
      </c>
      <c r="D29" s="144">
        <f>'Office Major'!D33</f>
        <v>18.898</v>
      </c>
      <c r="E29" s="144">
        <f>'Office Major'!E33</f>
        <v>2545</v>
      </c>
      <c r="F29" s="144">
        <f>'Office Major'!F33</f>
        <v>4072000</v>
      </c>
      <c r="G29" s="144">
        <f>'Office Major'!G33</f>
        <v>689000</v>
      </c>
      <c r="H29" s="144">
        <f>'Office Major'!H33</f>
        <v>70</v>
      </c>
    </row>
    <row r="30" spans="1:8" s="354" customFormat="1" ht="17.100000000000001" customHeight="1">
      <c r="A30" s="286">
        <v>2</v>
      </c>
      <c r="B30" s="284" t="s">
        <v>34</v>
      </c>
      <c r="C30" s="144">
        <f>'Office Major'!C34</f>
        <v>1</v>
      </c>
      <c r="D30" s="144">
        <f>'Office Major'!D34</f>
        <v>65.819999999999993</v>
      </c>
      <c r="E30" s="144">
        <f>'Office Major'!E34</f>
        <v>1269436</v>
      </c>
      <c r="F30" s="144">
        <f>'Office Major'!F34</f>
        <v>190415451</v>
      </c>
      <c r="G30" s="144">
        <f>'Office Major'!G34</f>
        <v>102690000</v>
      </c>
      <c r="H30" s="144">
        <f>'Office Major'!H34</f>
        <v>250</v>
      </c>
    </row>
    <row r="31" spans="1:8" s="354" customFormat="1" ht="17.100000000000001" customHeight="1">
      <c r="A31" s="882" t="s">
        <v>157</v>
      </c>
      <c r="B31" s="883"/>
      <c r="C31" s="542">
        <f t="shared" ref="C31:H31" si="2">SUM(C29:C30)</f>
        <v>2</v>
      </c>
      <c r="D31" s="543">
        <f t="shared" si="2"/>
        <v>84.717999999999989</v>
      </c>
      <c r="E31" s="539">
        <f t="shared" si="2"/>
        <v>1271981</v>
      </c>
      <c r="F31" s="542">
        <f t="shared" si="2"/>
        <v>194487451</v>
      </c>
      <c r="G31" s="542">
        <f t="shared" si="2"/>
        <v>103379000</v>
      </c>
      <c r="H31" s="542">
        <f t="shared" si="2"/>
        <v>320</v>
      </c>
    </row>
    <row r="32" spans="1:8" s="354" customFormat="1" ht="17.100000000000001" customHeight="1">
      <c r="A32" s="540"/>
      <c r="B32" s="547"/>
      <c r="C32" s="369"/>
      <c r="D32" s="370"/>
      <c r="E32" s="371"/>
      <c r="F32" s="371"/>
      <c r="G32" s="371"/>
      <c r="H32" s="369"/>
    </row>
    <row r="33" spans="1:8" s="354" customFormat="1" ht="17.100000000000001" customHeight="1">
      <c r="A33" s="916" t="s">
        <v>241</v>
      </c>
      <c r="B33" s="916"/>
      <c r="C33" s="916"/>
      <c r="D33" s="916"/>
      <c r="E33" s="916"/>
      <c r="F33" s="916"/>
      <c r="G33" s="916"/>
      <c r="H33" s="916"/>
    </row>
    <row r="34" spans="1:8" s="354" customFormat="1" ht="17.100000000000001" customHeight="1">
      <c r="A34" s="897" t="s">
        <v>2</v>
      </c>
      <c r="B34" s="889" t="s">
        <v>3</v>
      </c>
      <c r="C34" s="889" t="s">
        <v>4</v>
      </c>
      <c r="D34" s="50" t="s">
        <v>5</v>
      </c>
      <c r="E34" s="50" t="s">
        <v>6</v>
      </c>
      <c r="F34" s="50" t="s">
        <v>7</v>
      </c>
      <c r="G34" s="50" t="s">
        <v>8</v>
      </c>
      <c r="H34" s="50" t="s">
        <v>9</v>
      </c>
    </row>
    <row r="35" spans="1:8" s="354" customFormat="1" ht="17.100000000000001" customHeight="1">
      <c r="A35" s="946"/>
      <c r="B35" s="890"/>
      <c r="C35" s="890"/>
      <c r="D35" s="54" t="s">
        <v>77</v>
      </c>
      <c r="E35" s="54" t="s">
        <v>78</v>
      </c>
      <c r="F35" s="789" t="s">
        <v>79</v>
      </c>
      <c r="G35" s="789" t="s">
        <v>79</v>
      </c>
      <c r="H35" s="54" t="s">
        <v>12</v>
      </c>
    </row>
    <row r="36" spans="1:8" s="354" customFormat="1" ht="17.100000000000001" customHeight="1">
      <c r="A36" s="147">
        <v>1</v>
      </c>
      <c r="B36" s="284" t="s">
        <v>33</v>
      </c>
      <c r="C36" s="144">
        <f>'Office Major'!C40</f>
        <v>4</v>
      </c>
      <c r="D36" s="144">
        <f>'Office Major'!D40</f>
        <v>11358.14</v>
      </c>
      <c r="E36" s="144">
        <f>'Office Major'!E40</f>
        <v>6432998.3300000001</v>
      </c>
      <c r="F36" s="144">
        <f>'Office Major'!F40</f>
        <v>8362897829</v>
      </c>
      <c r="G36" s="144">
        <f>'Office Major'!G40</f>
        <v>617685729</v>
      </c>
      <c r="H36" s="144">
        <f>'Office Major'!H40</f>
        <v>110</v>
      </c>
    </row>
    <row r="37" spans="1:8" s="354" customFormat="1" ht="17.100000000000001" customHeight="1">
      <c r="A37" s="147">
        <v>2</v>
      </c>
      <c r="B37" s="284" t="s">
        <v>162</v>
      </c>
      <c r="C37" s="144">
        <f>'Office Major'!C41</f>
        <v>22</v>
      </c>
      <c r="D37" s="144">
        <f>'Office Major'!D41</f>
        <v>166.03</v>
      </c>
      <c r="E37" s="144">
        <f>'Office Major'!E41</f>
        <v>13145</v>
      </c>
      <c r="F37" s="144">
        <f>'Office Major'!F41</f>
        <v>6572500</v>
      </c>
      <c r="G37" s="144">
        <f>'Office Major'!G41</f>
        <v>1320631</v>
      </c>
      <c r="H37" s="144">
        <f>'Office Major'!H41</f>
        <v>70</v>
      </c>
    </row>
    <row r="38" spans="1:8" s="354" customFormat="1" ht="17.100000000000001" customHeight="1">
      <c r="A38" s="147">
        <v>3</v>
      </c>
      <c r="B38" s="284" t="s">
        <v>42</v>
      </c>
      <c r="C38" s="144">
        <f>'Office Major'!C42</f>
        <v>3</v>
      </c>
      <c r="D38" s="144">
        <f>'Office Major'!D42</f>
        <v>480.35</v>
      </c>
      <c r="E38" s="144">
        <f>'Office Major'!E42</f>
        <v>12902.86</v>
      </c>
      <c r="F38" s="144">
        <f>'Office Major'!F42</f>
        <v>12902860</v>
      </c>
      <c r="G38" s="144">
        <f>'Office Major'!G42</f>
        <v>2877897</v>
      </c>
      <c r="H38" s="144">
        <f>'Office Major'!H42</f>
        <v>25</v>
      </c>
    </row>
    <row r="39" spans="1:8" s="354" customFormat="1" ht="17.100000000000001" customHeight="1">
      <c r="A39" s="882" t="s">
        <v>157</v>
      </c>
      <c r="B39" s="883"/>
      <c r="C39" s="539">
        <f t="shared" ref="C39:H39" si="3">SUM(C36:C38)</f>
        <v>29</v>
      </c>
      <c r="D39" s="543">
        <f t="shared" si="3"/>
        <v>12004.52</v>
      </c>
      <c r="E39" s="539">
        <f t="shared" si="3"/>
        <v>6459046.1900000004</v>
      </c>
      <c r="F39" s="539">
        <f t="shared" si="3"/>
        <v>8382373189</v>
      </c>
      <c r="G39" s="539">
        <f t="shared" si="3"/>
        <v>621884257</v>
      </c>
      <c r="H39" s="539">
        <f t="shared" si="3"/>
        <v>205</v>
      </c>
    </row>
    <row r="40" spans="1:8" s="354" customFormat="1" ht="17.100000000000001" customHeight="1">
      <c r="A40" s="540"/>
      <c r="B40" s="544"/>
      <c r="C40" s="481"/>
      <c r="D40" s="369"/>
      <c r="E40" s="371"/>
      <c r="F40" s="371"/>
      <c r="G40" s="371"/>
      <c r="H40" s="369"/>
    </row>
    <row r="41" spans="1:8" s="354" customFormat="1" ht="17.100000000000001" customHeight="1">
      <c r="A41" s="540"/>
      <c r="B41" s="485"/>
      <c r="C41" s="374"/>
      <c r="D41" s="541"/>
      <c r="E41" s="376"/>
      <c r="F41" s="376"/>
      <c r="G41" s="376"/>
      <c r="H41" s="19"/>
    </row>
    <row r="42" spans="1:8" s="354" customFormat="1" ht="17.100000000000001" customHeight="1">
      <c r="A42" s="950" t="s">
        <v>243</v>
      </c>
      <c r="B42" s="950"/>
      <c r="C42" s="950"/>
      <c r="D42" s="950"/>
      <c r="E42" s="950"/>
      <c r="F42" s="950"/>
      <c r="G42" s="950"/>
      <c r="H42" s="950"/>
    </row>
    <row r="43" spans="1:8" s="354" customFormat="1" ht="17.100000000000001" customHeight="1">
      <c r="A43" s="897" t="s">
        <v>2</v>
      </c>
      <c r="B43" s="889" t="s">
        <v>3</v>
      </c>
      <c r="C43" s="889" t="s">
        <v>4</v>
      </c>
      <c r="D43" s="790" t="s">
        <v>5</v>
      </c>
      <c r="E43" s="790" t="s">
        <v>6</v>
      </c>
      <c r="F43" s="790" t="s">
        <v>7</v>
      </c>
      <c r="G43" s="790" t="s">
        <v>8</v>
      </c>
      <c r="H43" s="790" t="s">
        <v>9</v>
      </c>
    </row>
    <row r="44" spans="1:8" s="354" customFormat="1" ht="17.100000000000001" customHeight="1">
      <c r="A44" s="946"/>
      <c r="B44" s="890"/>
      <c r="C44" s="890"/>
      <c r="D44" s="791" t="s">
        <v>77</v>
      </c>
      <c r="E44" s="791" t="s">
        <v>78</v>
      </c>
      <c r="F44" s="791" t="s">
        <v>79</v>
      </c>
      <c r="G44" s="791" t="s">
        <v>79</v>
      </c>
      <c r="H44" s="791" t="s">
        <v>12</v>
      </c>
    </row>
    <row r="45" spans="1:8" s="354" customFormat="1" ht="17.100000000000001" customHeight="1">
      <c r="A45" s="792">
        <v>1</v>
      </c>
      <c r="B45" s="725" t="s">
        <v>452</v>
      </c>
      <c r="C45" s="353">
        <f>'Office Major'!C57</f>
        <v>0</v>
      </c>
      <c r="D45" s="353">
        <f>'Office Major'!D57</f>
        <v>0</v>
      </c>
      <c r="E45" s="353">
        <f>'Office Major'!E57</f>
        <v>0</v>
      </c>
      <c r="F45" s="353">
        <f>'Office Major'!F57</f>
        <v>0</v>
      </c>
      <c r="G45" s="353">
        <f>'Office Major'!G57</f>
        <v>0</v>
      </c>
      <c r="H45" s="353">
        <f>'Office Major'!H57</f>
        <v>0</v>
      </c>
    </row>
    <row r="46" spans="1:8" s="354" customFormat="1" ht="17.100000000000001" customHeight="1">
      <c r="A46" s="62">
        <v>2</v>
      </c>
      <c r="B46" s="284" t="s">
        <v>32</v>
      </c>
      <c r="C46" s="62">
        <f>'Office Major'!C58</f>
        <v>3</v>
      </c>
      <c r="D46" s="62">
        <f>'Office Major'!D58</f>
        <v>154</v>
      </c>
      <c r="E46" s="62">
        <f>'Office Major'!E58</f>
        <v>0</v>
      </c>
      <c r="F46" s="62">
        <f>'Office Major'!F58</f>
        <v>0</v>
      </c>
      <c r="G46" s="62">
        <f>'Office Major'!G58</f>
        <v>0</v>
      </c>
      <c r="H46" s="62">
        <f>'Office Major'!H58</f>
        <v>0</v>
      </c>
    </row>
    <row r="47" spans="1:8" s="354" customFormat="1" ht="17.100000000000001" customHeight="1">
      <c r="A47" s="792">
        <v>3</v>
      </c>
      <c r="B47" s="284" t="s">
        <v>377</v>
      </c>
      <c r="C47" s="62">
        <f>'Office Major'!C59</f>
        <v>1</v>
      </c>
      <c r="D47" s="62">
        <f>'Office Major'!D59</f>
        <v>1200</v>
      </c>
      <c r="E47" s="62">
        <f>'Office Major'!E59</f>
        <v>3686969</v>
      </c>
      <c r="F47" s="62">
        <f>'Office Major'!F59</f>
        <v>8480028700</v>
      </c>
      <c r="G47" s="62">
        <f>'Office Major'!G59</f>
        <v>680457251</v>
      </c>
      <c r="H47" s="62">
        <f>'Office Major'!H59</f>
        <v>2655</v>
      </c>
    </row>
    <row r="48" spans="1:8" s="354" customFormat="1" ht="17.100000000000001" customHeight="1">
      <c r="A48" s="62">
        <v>4</v>
      </c>
      <c r="B48" s="284" t="str">
        <f>'Office Major'!B60</f>
        <v>Lead Conce.</v>
      </c>
      <c r="C48" s="284">
        <f>'Office Major'!C60</f>
        <v>0</v>
      </c>
      <c r="D48" s="284">
        <f>'Office Major'!D60</f>
        <v>0</v>
      </c>
      <c r="E48" s="284">
        <f>'Office Major'!E60</f>
        <v>74295</v>
      </c>
      <c r="F48" s="284">
        <f>'Office Major'!F60</f>
        <v>148949587.79999998</v>
      </c>
      <c r="G48" s="284">
        <f>'Office Major'!G60</f>
        <v>932633356</v>
      </c>
      <c r="H48" s="284">
        <f>'Office Major'!H60</f>
        <v>0</v>
      </c>
    </row>
    <row r="49" spans="1:8" s="354" customFormat="1" ht="17.100000000000001" customHeight="1">
      <c r="A49" s="792">
        <v>5</v>
      </c>
      <c r="B49" s="284" t="str">
        <f>'Office Major'!B61</f>
        <v>Zinc Conce.</v>
      </c>
      <c r="C49" s="284">
        <f>'Office Major'!C61</f>
        <v>0</v>
      </c>
      <c r="D49" s="284">
        <f>'Office Major'!D61</f>
        <v>0</v>
      </c>
      <c r="E49" s="284">
        <f>'Office Major'!E61</f>
        <v>937405</v>
      </c>
      <c r="F49" s="284">
        <f>'Office Major'!F61</f>
        <v>2221106155.0999999</v>
      </c>
      <c r="G49" s="284">
        <f>'Office Major'!G61</f>
        <v>8101743237</v>
      </c>
      <c r="H49" s="284">
        <f>'Office Major'!H61</f>
        <v>0</v>
      </c>
    </row>
    <row r="50" spans="1:8" s="354" customFormat="1" ht="17.100000000000001" customHeight="1">
      <c r="A50" s="62">
        <v>6</v>
      </c>
      <c r="B50" s="284" t="s">
        <v>19</v>
      </c>
      <c r="C50" s="62">
        <f>'Office Major'!C62</f>
        <v>0</v>
      </c>
      <c r="D50" s="62">
        <f>'Office Major'!D62</f>
        <v>0</v>
      </c>
      <c r="E50" s="62">
        <f>'Office Major'!E62</f>
        <v>101.17100000000001</v>
      </c>
      <c r="F50" s="62">
        <f>'Office Major'!F62</f>
        <v>3893628286.6873007</v>
      </c>
      <c r="G50" s="62">
        <f>'Office Major'!G62</f>
        <v>264210715</v>
      </c>
      <c r="H50" s="62">
        <f>'Office Major'!H62</f>
        <v>0</v>
      </c>
    </row>
    <row r="51" spans="1:8" s="354" customFormat="1" ht="17.100000000000001" customHeight="1">
      <c r="A51" s="792">
        <v>7</v>
      </c>
      <c r="B51" s="284" t="s">
        <v>14</v>
      </c>
      <c r="C51" s="62">
        <f>'Office Major'!C63</f>
        <v>0</v>
      </c>
      <c r="D51" s="62">
        <f>'Office Major'!D63</f>
        <v>0</v>
      </c>
      <c r="E51" s="62">
        <f>'Office Major'!E63</f>
        <v>33.112000000000002</v>
      </c>
      <c r="F51" s="62">
        <f>'Office Major'!F63</f>
        <v>4362506</v>
      </c>
      <c r="G51" s="62">
        <f>'Office Major'!G63</f>
        <v>639260</v>
      </c>
      <c r="H51" s="62">
        <f>'Office Major'!H63</f>
        <v>0</v>
      </c>
    </row>
    <row r="52" spans="1:8" s="354" customFormat="1" ht="17.100000000000001" customHeight="1">
      <c r="A52" s="62">
        <v>8</v>
      </c>
      <c r="B52" s="284" t="s">
        <v>29</v>
      </c>
      <c r="C52" s="62">
        <f>'Office Major'!C64</f>
        <v>2</v>
      </c>
      <c r="D52" s="62">
        <f>'Office Major'!D64</f>
        <v>8.27</v>
      </c>
      <c r="E52" s="62">
        <f>'Office Major'!E64</f>
        <v>1452</v>
      </c>
      <c r="F52" s="62">
        <f>'Office Major'!F64</f>
        <v>1524600</v>
      </c>
      <c r="G52" s="62">
        <f>'Office Major'!G64</f>
        <v>56710</v>
      </c>
      <c r="H52" s="62">
        <f>'Office Major'!H64</f>
        <v>16</v>
      </c>
    </row>
    <row r="53" spans="1:8" s="354" customFormat="1" ht="17.100000000000001" customHeight="1">
      <c r="A53" s="792">
        <v>9</v>
      </c>
      <c r="B53" s="284" t="s">
        <v>16</v>
      </c>
      <c r="C53" s="62">
        <f>'Office Major'!C65</f>
        <v>2</v>
      </c>
      <c r="D53" s="62">
        <f>'Office Major'!D65</f>
        <v>1989.2844</v>
      </c>
      <c r="E53" s="62">
        <f>'Office Major'!E65</f>
        <v>3312056</v>
      </c>
      <c r="F53" s="62">
        <f>'Office Major'!F65</f>
        <v>7286523200</v>
      </c>
      <c r="G53" s="62">
        <f>'Office Major'!G65</f>
        <v>314968560</v>
      </c>
      <c r="H53" s="62">
        <f>'Office Major'!H65</f>
        <v>868</v>
      </c>
    </row>
    <row r="54" spans="1:8" s="354" customFormat="1" ht="17.100000000000001" customHeight="1">
      <c r="A54" s="940" t="s">
        <v>157</v>
      </c>
      <c r="B54" s="941"/>
      <c r="C54" s="793">
        <f t="shared" ref="C54:H54" si="4">SUM(C46:C53)</f>
        <v>8</v>
      </c>
      <c r="D54" s="794">
        <f t="shared" si="4"/>
        <v>3351.5544</v>
      </c>
      <c r="E54" s="795">
        <f t="shared" si="4"/>
        <v>8012311.2829999998</v>
      </c>
      <c r="F54" s="795">
        <f t="shared" si="4"/>
        <v>22036123035.587299</v>
      </c>
      <c r="G54" s="795">
        <f t="shared" si="4"/>
        <v>10294709089</v>
      </c>
      <c r="H54" s="793">
        <f t="shared" si="4"/>
        <v>3539</v>
      </c>
    </row>
    <row r="55" spans="1:8" s="354" customFormat="1" ht="17.100000000000001" customHeight="1">
      <c r="A55" s="378"/>
      <c r="B55" s="378"/>
      <c r="C55" s="378"/>
      <c r="D55" s="378"/>
      <c r="E55" s="378"/>
      <c r="F55" s="378"/>
      <c r="G55" s="378"/>
      <c r="H55" s="378"/>
    </row>
    <row r="56" spans="1:8" s="354" customFormat="1" ht="17.100000000000001" customHeight="1">
      <c r="A56" s="916" t="s">
        <v>244</v>
      </c>
      <c r="B56" s="916"/>
      <c r="C56" s="916"/>
      <c r="D56" s="916"/>
      <c r="E56" s="916"/>
      <c r="F56" s="916"/>
      <c r="G56" s="916"/>
      <c r="H56" s="916"/>
    </row>
    <row r="57" spans="1:8" s="354" customFormat="1" ht="17.100000000000001" customHeight="1">
      <c r="A57" s="897" t="s">
        <v>2</v>
      </c>
      <c r="B57" s="889" t="s">
        <v>3</v>
      </c>
      <c r="C57" s="889" t="s">
        <v>4</v>
      </c>
      <c r="D57" s="790" t="s">
        <v>5</v>
      </c>
      <c r="E57" s="790" t="s">
        <v>6</v>
      </c>
      <c r="F57" s="790" t="s">
        <v>7</v>
      </c>
      <c r="G57" s="790" t="s">
        <v>8</v>
      </c>
      <c r="H57" s="790" t="s">
        <v>9</v>
      </c>
    </row>
    <row r="58" spans="1:8" s="354" customFormat="1" ht="17.100000000000001" customHeight="1">
      <c r="A58" s="946"/>
      <c r="B58" s="890"/>
      <c r="C58" s="890"/>
      <c r="D58" s="791" t="s">
        <v>77</v>
      </c>
      <c r="E58" s="791" t="s">
        <v>78</v>
      </c>
      <c r="F58" s="791" t="s">
        <v>79</v>
      </c>
      <c r="G58" s="791" t="s">
        <v>79</v>
      </c>
      <c r="H58" s="791" t="s">
        <v>12</v>
      </c>
    </row>
    <row r="59" spans="1:8" s="354" customFormat="1" ht="17.100000000000001" customHeight="1">
      <c r="A59" s="62">
        <v>1</v>
      </c>
      <c r="B59" s="284" t="s">
        <v>42</v>
      </c>
      <c r="C59" s="144">
        <f>'Office Major'!C71</f>
        <v>1</v>
      </c>
      <c r="D59" s="144">
        <f>'Office Major'!D71</f>
        <v>531</v>
      </c>
      <c r="E59" s="144">
        <f>'Office Major'!E71</f>
        <v>0</v>
      </c>
      <c r="F59" s="144">
        <f>'Office Major'!F71</f>
        <v>0</v>
      </c>
      <c r="G59" s="144">
        <f>'Office Major'!G71</f>
        <v>290000</v>
      </c>
      <c r="H59" s="144">
        <f>'Office Major'!H71</f>
        <v>3</v>
      </c>
    </row>
    <row r="60" spans="1:8" s="354" customFormat="1" ht="17.100000000000001" customHeight="1">
      <c r="A60" s="62">
        <v>2</v>
      </c>
      <c r="B60" s="284" t="s">
        <v>33</v>
      </c>
      <c r="C60" s="144">
        <f>'Office Major'!C72</f>
        <v>2</v>
      </c>
      <c r="D60" s="144">
        <f>'Office Major'!D72</f>
        <v>2212.7399999999998</v>
      </c>
      <c r="E60" s="144">
        <f>'Office Major'!E72</f>
        <v>1977989</v>
      </c>
      <c r="F60" s="144">
        <f>'Office Major'!F72</f>
        <v>2966983500</v>
      </c>
      <c r="G60" s="144">
        <f>'Office Major'!G72</f>
        <v>77271669</v>
      </c>
      <c r="H60" s="144">
        <f>'Office Major'!H72</f>
        <v>150</v>
      </c>
    </row>
    <row r="61" spans="1:8" s="354" customFormat="1" ht="17.100000000000001" customHeight="1">
      <c r="A61" s="940" t="s">
        <v>157</v>
      </c>
      <c r="B61" s="941"/>
      <c r="C61" s="793">
        <f t="shared" ref="C61:H61" si="5">SUM(C59:C60)</f>
        <v>3</v>
      </c>
      <c r="D61" s="794">
        <f t="shared" si="5"/>
        <v>2743.74</v>
      </c>
      <c r="E61" s="795">
        <f t="shared" si="5"/>
        <v>1977989</v>
      </c>
      <c r="F61" s="795">
        <f t="shared" si="5"/>
        <v>2966983500</v>
      </c>
      <c r="G61" s="795">
        <f t="shared" si="5"/>
        <v>77561669</v>
      </c>
      <c r="H61" s="793">
        <f t="shared" si="5"/>
        <v>153</v>
      </c>
    </row>
    <row r="62" spans="1:8" s="354" customFormat="1" ht="17.100000000000001" customHeight="1">
      <c r="A62" s="378"/>
      <c r="B62" s="378"/>
      <c r="C62" s="378"/>
      <c r="D62" s="378"/>
      <c r="E62" s="378"/>
      <c r="F62" s="378"/>
      <c r="G62" s="378"/>
      <c r="H62" s="378"/>
    </row>
    <row r="63" spans="1:8" s="354" customFormat="1" ht="17.100000000000001" customHeight="1">
      <c r="A63" s="863" t="s">
        <v>245</v>
      </c>
      <c r="B63" s="863"/>
      <c r="C63" s="863"/>
      <c r="D63" s="863"/>
      <c r="E63" s="863"/>
      <c r="F63" s="863"/>
      <c r="G63" s="863"/>
      <c r="H63" s="863"/>
    </row>
    <row r="64" spans="1:8" s="354" customFormat="1" ht="17.100000000000001" customHeight="1">
      <c r="A64" s="839" t="s">
        <v>2</v>
      </c>
      <c r="B64" s="841" t="s">
        <v>3</v>
      </c>
      <c r="C64" s="841" t="s">
        <v>4</v>
      </c>
      <c r="D64" s="731" t="s">
        <v>5</v>
      </c>
      <c r="E64" s="731" t="s">
        <v>6</v>
      </c>
      <c r="F64" s="731" t="s">
        <v>7</v>
      </c>
      <c r="G64" s="731" t="s">
        <v>8</v>
      </c>
      <c r="H64" s="731" t="s">
        <v>9</v>
      </c>
    </row>
    <row r="65" spans="1:8" s="354" customFormat="1" ht="17.100000000000001" customHeight="1">
      <c r="A65" s="840"/>
      <c r="B65" s="842"/>
      <c r="C65" s="842"/>
      <c r="D65" s="1" t="s">
        <v>77</v>
      </c>
      <c r="E65" s="1" t="s">
        <v>78</v>
      </c>
      <c r="F65" s="1" t="s">
        <v>79</v>
      </c>
      <c r="G65" s="1" t="s">
        <v>79</v>
      </c>
      <c r="H65" s="1" t="s">
        <v>12</v>
      </c>
    </row>
    <row r="66" spans="1:8" s="354" customFormat="1" ht="17.100000000000001" customHeight="1">
      <c r="A66" s="172">
        <v>1</v>
      </c>
      <c r="B66" s="346" t="s">
        <v>34</v>
      </c>
      <c r="C66" s="241">
        <f>'Office Major'!C130</f>
        <v>1</v>
      </c>
      <c r="D66" s="241">
        <f>'Office Major'!D130</f>
        <v>3980</v>
      </c>
      <c r="E66" s="241">
        <f>'Office Major'!E130</f>
        <v>710300</v>
      </c>
      <c r="F66" s="241">
        <f>'Office Major'!F130</f>
        <v>156266000</v>
      </c>
      <c r="G66" s="241">
        <f>'Office Major'!G130</f>
        <v>63929300</v>
      </c>
      <c r="H66" s="241">
        <f>'Office Major'!H130</f>
        <v>573</v>
      </c>
    </row>
    <row r="67" spans="1:8" s="354" customFormat="1" ht="17.100000000000001" customHeight="1">
      <c r="A67" s="948" t="s">
        <v>157</v>
      </c>
      <c r="B67" s="949"/>
      <c r="C67" s="254">
        <f t="shared" ref="C67:H67" si="6">SUM(C66:C66)</f>
        <v>1</v>
      </c>
      <c r="D67" s="570">
        <f t="shared" si="6"/>
        <v>3980</v>
      </c>
      <c r="E67" s="570">
        <f t="shared" si="6"/>
        <v>710300</v>
      </c>
      <c r="F67" s="796">
        <f t="shared" si="6"/>
        <v>156266000</v>
      </c>
      <c r="G67" s="538">
        <f t="shared" si="6"/>
        <v>63929300</v>
      </c>
      <c r="H67" s="254">
        <f t="shared" si="6"/>
        <v>573</v>
      </c>
    </row>
    <row r="68" spans="1:8" s="354" customFormat="1" ht="17.100000000000001" customHeight="1">
      <c r="A68" s="540"/>
      <c r="B68" s="544"/>
      <c r="C68" s="369"/>
      <c r="D68" s="370"/>
      <c r="E68" s="371"/>
      <c r="F68" s="371"/>
      <c r="G68" s="371"/>
      <c r="H68" s="369"/>
    </row>
    <row r="69" spans="1:8" s="354" customFormat="1" ht="17.100000000000001" customHeight="1">
      <c r="A69" s="916" t="s">
        <v>246</v>
      </c>
      <c r="B69" s="916"/>
      <c r="C69" s="916"/>
      <c r="D69" s="916"/>
      <c r="E69" s="916"/>
      <c r="F69" s="916"/>
      <c r="G69" s="916"/>
      <c r="H69" s="916"/>
    </row>
    <row r="70" spans="1:8" s="354" customFormat="1" ht="17.100000000000001" customHeight="1">
      <c r="A70" s="897" t="s">
        <v>2</v>
      </c>
      <c r="B70" s="889" t="s">
        <v>3</v>
      </c>
      <c r="C70" s="889" t="s">
        <v>4</v>
      </c>
      <c r="D70" s="50" t="s">
        <v>5</v>
      </c>
      <c r="E70" s="50" t="s">
        <v>6</v>
      </c>
      <c r="F70" s="50" t="s">
        <v>7</v>
      </c>
      <c r="G70" s="50" t="s">
        <v>8</v>
      </c>
      <c r="H70" s="50" t="s">
        <v>9</v>
      </c>
    </row>
    <row r="71" spans="1:8" s="354" customFormat="1" ht="17.100000000000001" customHeight="1">
      <c r="A71" s="942"/>
      <c r="B71" s="943"/>
      <c r="C71" s="943"/>
      <c r="D71" s="53" t="s">
        <v>77</v>
      </c>
      <c r="E71" s="53" t="s">
        <v>78</v>
      </c>
      <c r="F71" s="54" t="s">
        <v>79</v>
      </c>
      <c r="G71" s="53" t="s">
        <v>79</v>
      </c>
      <c r="H71" s="53" t="s">
        <v>12</v>
      </c>
    </row>
    <row r="72" spans="1:8" s="354" customFormat="1" ht="17.100000000000001" customHeight="1">
      <c r="A72" s="321">
        <v>1</v>
      </c>
      <c r="B72" s="346" t="s">
        <v>34</v>
      </c>
      <c r="C72" s="172">
        <f>'Office Major'!C78+'Office Major'!C150</f>
        <v>11</v>
      </c>
      <c r="D72" s="172">
        <f>'Office Major'!D78+'Office Major'!D150</f>
        <v>5569.5120000000006</v>
      </c>
      <c r="E72" s="172">
        <f>'Office Major'!E78+'Office Major'!E150</f>
        <v>21756823.600000001</v>
      </c>
      <c r="F72" s="172">
        <f>'Office Major'!F78+'Office Major'!F150</f>
        <v>3143568300</v>
      </c>
      <c r="G72" s="172">
        <f>'Office Major'!G78+'Office Major'!G150</f>
        <v>1842000283</v>
      </c>
      <c r="H72" s="172">
        <f>'Office Major'!H78+'Office Major'!H150</f>
        <v>2160</v>
      </c>
    </row>
    <row r="73" spans="1:8" s="354" customFormat="1" ht="17.100000000000001" customHeight="1">
      <c r="A73" s="958" t="s">
        <v>157</v>
      </c>
      <c r="B73" s="959"/>
      <c r="C73" s="793">
        <f t="shared" ref="C73:H73" si="7">SUM(C72:C72)</f>
        <v>11</v>
      </c>
      <c r="D73" s="794">
        <f t="shared" si="7"/>
        <v>5569.5120000000006</v>
      </c>
      <c r="E73" s="795">
        <f t="shared" si="7"/>
        <v>21756823.600000001</v>
      </c>
      <c r="F73" s="795">
        <f t="shared" si="7"/>
        <v>3143568300</v>
      </c>
      <c r="G73" s="795">
        <f t="shared" si="7"/>
        <v>1842000283</v>
      </c>
      <c r="H73" s="793">
        <f t="shared" si="7"/>
        <v>2160</v>
      </c>
    </row>
    <row r="74" spans="1:8" s="354" customFormat="1" ht="17.100000000000001" customHeight="1">
      <c r="A74" s="378"/>
      <c r="B74" s="378"/>
      <c r="C74" s="378"/>
      <c r="D74" s="378"/>
      <c r="E74" s="378"/>
      <c r="F74" s="378"/>
      <c r="G74" s="378"/>
      <c r="H74" s="378"/>
    </row>
    <row r="75" spans="1:8" s="354" customFormat="1" ht="17.100000000000001" customHeight="1">
      <c r="A75" s="916" t="s">
        <v>247</v>
      </c>
      <c r="B75" s="916"/>
      <c r="C75" s="916"/>
      <c r="D75" s="916"/>
      <c r="E75" s="916"/>
      <c r="F75" s="916"/>
      <c r="G75" s="916"/>
      <c r="H75" s="916"/>
    </row>
    <row r="76" spans="1:8" s="354" customFormat="1" ht="17.100000000000001" customHeight="1">
      <c r="A76" s="897" t="s">
        <v>2</v>
      </c>
      <c r="B76" s="889" t="s">
        <v>3</v>
      </c>
      <c r="C76" s="889" t="s">
        <v>4</v>
      </c>
      <c r="D76" s="790" t="s">
        <v>5</v>
      </c>
      <c r="E76" s="790" t="s">
        <v>6</v>
      </c>
      <c r="F76" s="790" t="s">
        <v>7</v>
      </c>
      <c r="G76" s="790" t="s">
        <v>8</v>
      </c>
      <c r="H76" s="790" t="s">
        <v>9</v>
      </c>
    </row>
    <row r="77" spans="1:8" s="354" customFormat="1" ht="17.100000000000001" customHeight="1">
      <c r="A77" s="946"/>
      <c r="B77" s="890"/>
      <c r="C77" s="890"/>
      <c r="D77" s="791" t="s">
        <v>77</v>
      </c>
      <c r="E77" s="791" t="s">
        <v>78</v>
      </c>
      <c r="F77" s="791" t="s">
        <v>79</v>
      </c>
      <c r="G77" s="791" t="s">
        <v>79</v>
      </c>
      <c r="H77" s="791" t="s">
        <v>12</v>
      </c>
    </row>
    <row r="78" spans="1:8" s="354" customFormat="1" ht="17.100000000000001" customHeight="1">
      <c r="A78" s="62">
        <v>1</v>
      </c>
      <c r="B78" s="284" t="s">
        <v>445</v>
      </c>
      <c r="C78" s="144">
        <f>'Office Major'!C85</f>
        <v>0</v>
      </c>
      <c r="D78" s="144">
        <f>'Office Major'!D85</f>
        <v>0</v>
      </c>
      <c r="E78" s="144">
        <f>'Office Major'!E85</f>
        <v>0</v>
      </c>
      <c r="F78" s="144">
        <f>'Office Major'!F85</f>
        <v>0</v>
      </c>
      <c r="G78" s="144">
        <f>'Office Major'!G85</f>
        <v>17000</v>
      </c>
      <c r="H78" s="144">
        <f>'Office Major'!H85</f>
        <v>0</v>
      </c>
    </row>
    <row r="79" spans="1:8" s="354" customFormat="1" ht="17.100000000000001" customHeight="1">
      <c r="A79" s="964" t="s">
        <v>157</v>
      </c>
      <c r="B79" s="965"/>
      <c r="C79" s="797">
        <f t="shared" ref="C79:H79" si="8">SUM(C78:C78)</f>
        <v>0</v>
      </c>
      <c r="D79" s="797">
        <f t="shared" si="8"/>
        <v>0</v>
      </c>
      <c r="E79" s="797">
        <f t="shared" si="8"/>
        <v>0</v>
      </c>
      <c r="F79" s="797">
        <f t="shared" si="8"/>
        <v>0</v>
      </c>
      <c r="G79" s="797">
        <f t="shared" si="8"/>
        <v>17000</v>
      </c>
      <c r="H79" s="797">
        <f t="shared" si="8"/>
        <v>0</v>
      </c>
    </row>
    <row r="80" spans="1:8" s="434" customFormat="1" ht="17.100000000000001" customHeight="1">
      <c r="A80" s="798"/>
      <c r="B80" s="798"/>
      <c r="C80" s="799"/>
      <c r="D80" s="800"/>
      <c r="E80" s="801"/>
      <c r="F80" s="801"/>
      <c r="G80" s="801"/>
      <c r="H80" s="799"/>
    </row>
    <row r="81" spans="1:8" s="354" customFormat="1" ht="17.100000000000001" customHeight="1">
      <c r="A81" s="916" t="s">
        <v>248</v>
      </c>
      <c r="B81" s="916"/>
      <c r="C81" s="916"/>
      <c r="D81" s="916"/>
      <c r="E81" s="916"/>
      <c r="F81" s="916"/>
      <c r="G81" s="916"/>
      <c r="H81" s="916"/>
    </row>
    <row r="82" spans="1:8" s="354" customFormat="1" ht="17.100000000000001" customHeight="1">
      <c r="A82" s="897" t="s">
        <v>2</v>
      </c>
      <c r="B82" s="889" t="s">
        <v>3</v>
      </c>
      <c r="C82" s="889" t="s">
        <v>4</v>
      </c>
      <c r="D82" s="790" t="s">
        <v>5</v>
      </c>
      <c r="E82" s="790" t="s">
        <v>6</v>
      </c>
      <c r="F82" s="790" t="s">
        <v>7</v>
      </c>
      <c r="G82" s="790" t="s">
        <v>8</v>
      </c>
      <c r="H82" s="790" t="s">
        <v>9</v>
      </c>
    </row>
    <row r="83" spans="1:8" s="354" customFormat="1" ht="17.100000000000001" customHeight="1">
      <c r="A83" s="946"/>
      <c r="B83" s="890"/>
      <c r="C83" s="890"/>
      <c r="D83" s="791" t="s">
        <v>77</v>
      </c>
      <c r="E83" s="791" t="s">
        <v>78</v>
      </c>
      <c r="F83" s="791" t="s">
        <v>79</v>
      </c>
      <c r="G83" s="791" t="s">
        <v>79</v>
      </c>
      <c r="H83" s="791" t="s">
        <v>12</v>
      </c>
    </row>
    <row r="84" spans="1:8" s="354" customFormat="1" ht="17.100000000000001" customHeight="1">
      <c r="A84" s="62">
        <v>1</v>
      </c>
      <c r="B84" s="284" t="s">
        <v>28</v>
      </c>
      <c r="C84" s="144">
        <f>'Office Major'!C90</f>
        <v>2</v>
      </c>
      <c r="D84" s="144">
        <f>'Office Major'!D90</f>
        <v>9.9499999999999993</v>
      </c>
      <c r="E84" s="144">
        <f>'Office Major'!E90</f>
        <v>0</v>
      </c>
      <c r="F84" s="144">
        <f>'Office Major'!F90</f>
        <v>0</v>
      </c>
      <c r="G84" s="144">
        <f>'Office Major'!G90</f>
        <v>0</v>
      </c>
      <c r="H84" s="144">
        <f>'Office Major'!H90</f>
        <v>0</v>
      </c>
    </row>
    <row r="85" spans="1:8" s="354" customFormat="1" ht="17.100000000000001" customHeight="1">
      <c r="A85" s="940" t="s">
        <v>157</v>
      </c>
      <c r="B85" s="941"/>
      <c r="C85" s="793">
        <f t="shared" ref="C85:H85" si="9">SUM(C84:C84)</f>
        <v>2</v>
      </c>
      <c r="D85" s="794">
        <f t="shared" si="9"/>
        <v>9.9499999999999993</v>
      </c>
      <c r="E85" s="795">
        <f t="shared" si="9"/>
        <v>0</v>
      </c>
      <c r="F85" s="795">
        <f t="shared" si="9"/>
        <v>0</v>
      </c>
      <c r="G85" s="795">
        <f t="shared" si="9"/>
        <v>0</v>
      </c>
      <c r="H85" s="793">
        <f t="shared" si="9"/>
        <v>0</v>
      </c>
    </row>
    <row r="86" spans="1:8" s="354" customFormat="1" ht="17.100000000000001" customHeight="1">
      <c r="A86" s="378"/>
      <c r="B86" s="378"/>
      <c r="C86" s="378"/>
      <c r="D86" s="378"/>
      <c r="E86" s="378"/>
      <c r="F86" s="378"/>
      <c r="G86" s="378"/>
      <c r="H86" s="378"/>
    </row>
    <row r="87" spans="1:8" s="354" customFormat="1" ht="17.100000000000001" customHeight="1">
      <c r="A87" s="916" t="s">
        <v>250</v>
      </c>
      <c r="B87" s="916"/>
      <c r="C87" s="916"/>
      <c r="D87" s="916"/>
      <c r="E87" s="916"/>
      <c r="F87" s="916"/>
      <c r="G87" s="916"/>
      <c r="H87" s="916"/>
    </row>
    <row r="88" spans="1:8" s="354" customFormat="1" ht="17.100000000000001" customHeight="1">
      <c r="A88" s="897" t="s">
        <v>2</v>
      </c>
      <c r="B88" s="889" t="s">
        <v>3</v>
      </c>
      <c r="C88" s="889" t="s">
        <v>4</v>
      </c>
      <c r="D88" s="50" t="s">
        <v>5</v>
      </c>
      <c r="E88" s="50" t="s">
        <v>6</v>
      </c>
      <c r="F88" s="50" t="s">
        <v>7</v>
      </c>
      <c r="G88" s="50" t="s">
        <v>8</v>
      </c>
      <c r="H88" s="50" t="s">
        <v>9</v>
      </c>
    </row>
    <row r="89" spans="1:8" s="354" customFormat="1" ht="17.100000000000001" customHeight="1">
      <c r="A89" s="946"/>
      <c r="B89" s="890"/>
      <c r="C89" s="890"/>
      <c r="D89" s="54" t="s">
        <v>77</v>
      </c>
      <c r="E89" s="54" t="s">
        <v>78</v>
      </c>
      <c r="F89" s="54" t="s">
        <v>79</v>
      </c>
      <c r="G89" s="54" t="s">
        <v>79</v>
      </c>
      <c r="H89" s="802" t="s">
        <v>12</v>
      </c>
    </row>
    <row r="90" spans="1:8" s="354" customFormat="1" ht="17.100000000000001" customHeight="1">
      <c r="A90" s="803">
        <v>1</v>
      </c>
      <c r="B90" s="725" t="str">
        <f>'Office Major'!B136</f>
        <v>Epidote</v>
      </c>
      <c r="C90" s="353">
        <f>'Office Major'!C136</f>
        <v>1</v>
      </c>
      <c r="D90" s="353">
        <f>'Office Major'!D136</f>
        <v>5</v>
      </c>
      <c r="E90" s="353">
        <f>'Office Major'!E136</f>
        <v>0</v>
      </c>
      <c r="F90" s="353">
        <f>'Office Major'!F136</f>
        <v>0</v>
      </c>
      <c r="G90" s="353">
        <f>'Office Major'!G136</f>
        <v>0</v>
      </c>
      <c r="H90" s="353">
        <f>'Office Major'!H136</f>
        <v>0</v>
      </c>
    </row>
    <row r="91" spans="1:8" s="354" customFormat="1" ht="17.100000000000001" customHeight="1">
      <c r="A91" s="62">
        <v>2</v>
      </c>
      <c r="B91" s="62" t="s">
        <v>16</v>
      </c>
      <c r="C91" s="147">
        <f>'Office Major'!C103</f>
        <v>3</v>
      </c>
      <c r="D91" s="147">
        <f>'Office Major'!D103</f>
        <v>34.481999999999999</v>
      </c>
      <c r="E91" s="147">
        <f>'Office Major'!E103</f>
        <v>440</v>
      </c>
      <c r="F91" s="147">
        <f>'Office Major'!F103</f>
        <v>154000</v>
      </c>
      <c r="G91" s="147">
        <f>'Office Major'!G103</f>
        <v>60000</v>
      </c>
      <c r="H91" s="147">
        <f>'Office Major'!H103</f>
        <v>4</v>
      </c>
    </row>
    <row r="92" spans="1:8" s="354" customFormat="1" ht="17.100000000000001" customHeight="1">
      <c r="A92" s="962" t="s">
        <v>157</v>
      </c>
      <c r="B92" s="963"/>
      <c r="C92" s="254">
        <f>SUM(C90:C91)</f>
        <v>4</v>
      </c>
      <c r="D92" s="254">
        <f t="shared" ref="D92:H92" si="10">SUM(D90:D91)</f>
        <v>39.481999999999999</v>
      </c>
      <c r="E92" s="254">
        <f t="shared" si="10"/>
        <v>440</v>
      </c>
      <c r="F92" s="254">
        <f t="shared" si="10"/>
        <v>154000</v>
      </c>
      <c r="G92" s="254">
        <f t="shared" si="10"/>
        <v>60000</v>
      </c>
      <c r="H92" s="254">
        <f t="shared" si="10"/>
        <v>4</v>
      </c>
    </row>
    <row r="93" spans="1:8" s="354" customFormat="1" ht="17.100000000000001" customHeight="1">
      <c r="A93" s="378"/>
      <c r="B93" s="378"/>
      <c r="C93" s="378"/>
      <c r="D93" s="378"/>
      <c r="E93" s="378"/>
      <c r="F93" s="378"/>
      <c r="G93" s="378"/>
      <c r="H93" s="378"/>
    </row>
    <row r="94" spans="1:8" s="354" customFormat="1" ht="17.100000000000001" customHeight="1">
      <c r="A94" s="916" t="s">
        <v>252</v>
      </c>
      <c r="B94" s="916"/>
      <c r="C94" s="916"/>
      <c r="D94" s="916"/>
      <c r="E94" s="916"/>
      <c r="F94" s="916"/>
      <c r="G94" s="916"/>
      <c r="H94" s="916"/>
    </row>
    <row r="95" spans="1:8" s="354" customFormat="1" ht="17.100000000000001" customHeight="1">
      <c r="A95" s="897" t="s">
        <v>2</v>
      </c>
      <c r="B95" s="889" t="s">
        <v>3</v>
      </c>
      <c r="C95" s="889" t="s">
        <v>4</v>
      </c>
      <c r="D95" s="50" t="s">
        <v>5</v>
      </c>
      <c r="E95" s="50" t="s">
        <v>6</v>
      </c>
      <c r="F95" s="50" t="s">
        <v>7</v>
      </c>
      <c r="G95" s="50" t="s">
        <v>8</v>
      </c>
      <c r="H95" s="50" t="s">
        <v>9</v>
      </c>
    </row>
    <row r="96" spans="1:8" s="354" customFormat="1" ht="17.100000000000001" customHeight="1">
      <c r="A96" s="946"/>
      <c r="B96" s="890"/>
      <c r="C96" s="890"/>
      <c r="D96" s="54" t="s">
        <v>77</v>
      </c>
      <c r="E96" s="54" t="s">
        <v>78</v>
      </c>
      <c r="F96" s="54" t="s">
        <v>79</v>
      </c>
      <c r="G96" s="54" t="s">
        <v>79</v>
      </c>
      <c r="H96" s="54" t="s">
        <v>12</v>
      </c>
    </row>
    <row r="97" spans="1:8" s="354" customFormat="1" ht="17.100000000000001" customHeight="1">
      <c r="A97" s="62">
        <v>1</v>
      </c>
      <c r="B97" s="284" t="s">
        <v>165</v>
      </c>
      <c r="C97" s="144">
        <f>'Office Major'!C109</f>
        <v>2</v>
      </c>
      <c r="D97" s="144">
        <f>'Office Major'!D109</f>
        <v>1998.325</v>
      </c>
      <c r="E97" s="144">
        <f>'Office Major'!E109</f>
        <v>2153437.5</v>
      </c>
      <c r="F97" s="144">
        <f>'Office Major'!F109</f>
        <v>1313596875</v>
      </c>
      <c r="G97" s="144">
        <f>'Office Major'!G109</f>
        <v>207063100</v>
      </c>
      <c r="H97" s="144">
        <f>'Office Major'!H109</f>
        <v>315</v>
      </c>
    </row>
    <row r="98" spans="1:8" s="354" customFormat="1" ht="17.100000000000001" customHeight="1">
      <c r="A98" s="62">
        <v>2</v>
      </c>
      <c r="B98" s="284" t="s">
        <v>166</v>
      </c>
      <c r="C98" s="144">
        <f>'Office Major'!C110</f>
        <v>22</v>
      </c>
      <c r="D98" s="144">
        <f>'Office Major'!D110</f>
        <v>147.91999999999999</v>
      </c>
      <c r="E98" s="144">
        <f>'Office Major'!E110</f>
        <v>16491.75</v>
      </c>
      <c r="F98" s="144">
        <f>'Office Major'!F110</f>
        <v>13193400</v>
      </c>
      <c r="G98" s="144">
        <f>'Office Major'!G110</f>
        <v>2987600</v>
      </c>
      <c r="H98" s="144">
        <f>'Office Major'!H110</f>
        <v>72</v>
      </c>
    </row>
    <row r="99" spans="1:8" s="354" customFormat="1" ht="17.100000000000001" customHeight="1">
      <c r="A99" s="960" t="s">
        <v>157</v>
      </c>
      <c r="B99" s="961"/>
      <c r="C99" s="542">
        <f t="shared" ref="C99:H99" si="11">SUM(C97:C98)</f>
        <v>24</v>
      </c>
      <c r="D99" s="542">
        <f t="shared" si="11"/>
        <v>2146.2449999999999</v>
      </c>
      <c r="E99" s="539">
        <f t="shared" si="11"/>
        <v>2169929.25</v>
      </c>
      <c r="F99" s="539">
        <f t="shared" si="11"/>
        <v>1326790275</v>
      </c>
      <c r="G99" s="539">
        <f t="shared" si="11"/>
        <v>210050700</v>
      </c>
      <c r="H99" s="542">
        <f t="shared" si="11"/>
        <v>387</v>
      </c>
    </row>
    <row r="100" spans="1:8" s="354" customFormat="1" ht="17.100000000000001" customHeight="1">
      <c r="A100" s="540"/>
      <c r="B100" s="485"/>
      <c r="C100" s="374"/>
      <c r="D100" s="541"/>
      <c r="E100" s="376"/>
      <c r="F100" s="376"/>
      <c r="G100" s="376"/>
      <c r="H100" s="19"/>
    </row>
    <row r="101" spans="1:8" s="354" customFormat="1" ht="17.100000000000001" customHeight="1">
      <c r="A101" s="916" t="s">
        <v>253</v>
      </c>
      <c r="B101" s="916"/>
      <c r="C101" s="916"/>
      <c r="D101" s="916"/>
      <c r="E101" s="916"/>
      <c r="F101" s="916"/>
      <c r="G101" s="916"/>
      <c r="H101" s="916"/>
    </row>
    <row r="102" spans="1:8" s="354" customFormat="1" ht="17.100000000000001" customHeight="1">
      <c r="A102" s="897" t="s">
        <v>2</v>
      </c>
      <c r="B102" s="889" t="s">
        <v>3</v>
      </c>
      <c r="C102" s="889" t="s">
        <v>4</v>
      </c>
      <c r="D102" s="50" t="s">
        <v>5</v>
      </c>
      <c r="E102" s="50" t="s">
        <v>6</v>
      </c>
      <c r="F102" s="50" t="s">
        <v>7</v>
      </c>
      <c r="G102" s="50" t="s">
        <v>8</v>
      </c>
      <c r="H102" s="50" t="s">
        <v>9</v>
      </c>
    </row>
    <row r="103" spans="1:8" s="354" customFormat="1" ht="17.100000000000001" customHeight="1">
      <c r="A103" s="946"/>
      <c r="B103" s="890"/>
      <c r="C103" s="890"/>
      <c r="D103" s="54" t="s">
        <v>77</v>
      </c>
      <c r="E103" s="54" t="s">
        <v>78</v>
      </c>
      <c r="F103" s="54" t="s">
        <v>79</v>
      </c>
      <c r="G103" s="54" t="s">
        <v>79</v>
      </c>
      <c r="H103" s="54" t="s">
        <v>12</v>
      </c>
    </row>
    <row r="104" spans="1:8" s="354" customFormat="1" ht="17.100000000000001" customHeight="1">
      <c r="A104" s="62">
        <v>1</v>
      </c>
      <c r="B104" s="284" t="s">
        <v>28</v>
      </c>
      <c r="C104" s="144">
        <f>'Office Major'!C116</f>
        <v>5</v>
      </c>
      <c r="D104" s="144">
        <f>'Office Major'!D116</f>
        <v>983</v>
      </c>
      <c r="E104" s="144">
        <f>'Office Major'!E116</f>
        <v>0</v>
      </c>
      <c r="F104" s="144">
        <f>'Office Major'!F116</f>
        <v>0</v>
      </c>
      <c r="G104" s="144">
        <f>'Office Major'!G116</f>
        <v>12000</v>
      </c>
      <c r="H104" s="144">
        <f>'Office Major'!H116</f>
        <v>2</v>
      </c>
    </row>
    <row r="105" spans="1:8" s="354" customFormat="1" ht="17.100000000000001" customHeight="1">
      <c r="A105" s="960" t="s">
        <v>157</v>
      </c>
      <c r="B105" s="961"/>
      <c r="C105" s="542">
        <f t="shared" ref="C105:H105" si="12">SUM(C104:C104)</f>
        <v>5</v>
      </c>
      <c r="D105" s="543">
        <f t="shared" si="12"/>
        <v>983</v>
      </c>
      <c r="E105" s="542">
        <f t="shared" si="12"/>
        <v>0</v>
      </c>
      <c r="F105" s="542">
        <f t="shared" si="12"/>
        <v>0</v>
      </c>
      <c r="G105" s="542">
        <f t="shared" si="12"/>
        <v>12000</v>
      </c>
      <c r="H105" s="542">
        <f t="shared" si="12"/>
        <v>2</v>
      </c>
    </row>
    <row r="106" spans="1:8" s="354" customFormat="1" ht="17.100000000000001" customHeight="1">
      <c r="A106" s="378"/>
      <c r="B106" s="378"/>
      <c r="C106" s="378"/>
      <c r="D106" s="378"/>
      <c r="E106" s="378"/>
      <c r="F106" s="378"/>
      <c r="G106" s="378"/>
      <c r="H106" s="378"/>
    </row>
    <row r="107" spans="1:8" s="354" customFormat="1" ht="17.100000000000001" customHeight="1">
      <c r="A107" s="916" t="s">
        <v>254</v>
      </c>
      <c r="B107" s="916"/>
      <c r="C107" s="916"/>
      <c r="D107" s="916"/>
      <c r="E107" s="916"/>
      <c r="F107" s="916"/>
      <c r="G107" s="916"/>
      <c r="H107" s="916"/>
    </row>
    <row r="108" spans="1:8" s="354" customFormat="1" ht="17.100000000000001" customHeight="1">
      <c r="A108" s="897" t="s">
        <v>2</v>
      </c>
      <c r="B108" s="889" t="s">
        <v>3</v>
      </c>
      <c r="C108" s="889" t="s">
        <v>4</v>
      </c>
      <c r="D108" s="50" t="s">
        <v>5</v>
      </c>
      <c r="E108" s="50" t="s">
        <v>6</v>
      </c>
      <c r="F108" s="50" t="s">
        <v>7</v>
      </c>
      <c r="G108" s="50" t="s">
        <v>8</v>
      </c>
      <c r="H108" s="50" t="s">
        <v>9</v>
      </c>
    </row>
    <row r="109" spans="1:8" s="354" customFormat="1" ht="17.100000000000001" customHeight="1">
      <c r="A109" s="942"/>
      <c r="B109" s="943"/>
      <c r="C109" s="943"/>
      <c r="D109" s="54" t="s">
        <v>77</v>
      </c>
      <c r="E109" s="54" t="s">
        <v>78</v>
      </c>
      <c r="F109" s="54" t="s">
        <v>79</v>
      </c>
      <c r="G109" s="54" t="s">
        <v>79</v>
      </c>
      <c r="H109" s="54" t="s">
        <v>12</v>
      </c>
    </row>
    <row r="110" spans="1:8" s="354" customFormat="1" ht="17.100000000000001" customHeight="1">
      <c r="A110" s="172">
        <v>1</v>
      </c>
      <c r="B110" s="172" t="s">
        <v>15</v>
      </c>
      <c r="C110" s="228">
        <f>'Office Major'!C122</f>
        <v>3</v>
      </c>
      <c r="D110" s="228">
        <f>'Office Major'!D122</f>
        <v>706.75</v>
      </c>
      <c r="E110" s="228">
        <f>'Office Major'!E122</f>
        <v>1055287</v>
      </c>
      <c r="F110" s="228">
        <f>'Office Major'!F122</f>
        <v>2110574000</v>
      </c>
      <c r="G110" s="228">
        <f>'Office Major'!G122</f>
        <v>158293000</v>
      </c>
      <c r="H110" s="228">
        <f>'Office Major'!H122</f>
        <v>1890</v>
      </c>
    </row>
    <row r="111" spans="1:8" s="354" customFormat="1" ht="17.100000000000001" customHeight="1">
      <c r="A111" s="172">
        <v>2</v>
      </c>
      <c r="B111" s="172" t="s">
        <v>84</v>
      </c>
      <c r="C111" s="228">
        <f>'Office Major'!C123</f>
        <v>7</v>
      </c>
      <c r="D111" s="228">
        <f>'Office Major'!D123</f>
        <v>102.96</v>
      </c>
      <c r="E111" s="228">
        <f>'Office Major'!E123</f>
        <v>42680</v>
      </c>
      <c r="F111" s="228">
        <f>'Office Major'!F123</f>
        <v>21340000</v>
      </c>
      <c r="G111" s="228">
        <f>'Office Major'!G123</f>
        <v>2134000</v>
      </c>
      <c r="H111" s="228">
        <f>'Office Major'!H123</f>
        <v>11</v>
      </c>
    </row>
    <row r="112" spans="1:8" s="354" customFormat="1" ht="17.100000000000001" customHeight="1">
      <c r="A112" s="944" t="s">
        <v>157</v>
      </c>
      <c r="B112" s="945"/>
      <c r="C112" s="804">
        <f t="shared" ref="C112:H112" si="13">SUM(C110:C111)</f>
        <v>10</v>
      </c>
      <c r="D112" s="805">
        <f t="shared" si="13"/>
        <v>809.71</v>
      </c>
      <c r="E112" s="806">
        <f t="shared" si="13"/>
        <v>1097967</v>
      </c>
      <c r="F112" s="806">
        <f t="shared" si="13"/>
        <v>2131914000</v>
      </c>
      <c r="G112" s="806">
        <f t="shared" si="13"/>
        <v>160427000</v>
      </c>
      <c r="H112" s="804">
        <f t="shared" si="13"/>
        <v>1901</v>
      </c>
    </row>
    <row r="113" spans="1:8" s="354" customFormat="1" ht="17.100000000000001" customHeight="1">
      <c r="A113" s="807"/>
      <c r="B113" s="807"/>
      <c r="C113" s="807"/>
      <c r="D113" s="807"/>
      <c r="E113" s="807"/>
      <c r="F113" s="807"/>
      <c r="G113" s="807"/>
      <c r="H113" s="807"/>
    </row>
    <row r="114" spans="1:8" s="354" customFormat="1" ht="17.100000000000001" customHeight="1">
      <c r="A114" s="540"/>
      <c r="B114" s="485"/>
      <c r="C114" s="374"/>
      <c r="D114" s="541"/>
      <c r="E114" s="376"/>
      <c r="F114" s="376"/>
      <c r="G114" s="376"/>
      <c r="H114" s="19"/>
    </row>
    <row r="115" spans="1:8" s="354" customFormat="1" ht="17.100000000000001" customHeight="1">
      <c r="A115" s="916" t="s">
        <v>256</v>
      </c>
      <c r="B115" s="916"/>
      <c r="C115" s="916"/>
      <c r="D115" s="916"/>
      <c r="E115" s="916"/>
      <c r="F115" s="916"/>
      <c r="G115" s="916"/>
      <c r="H115" s="916"/>
    </row>
    <row r="116" spans="1:8" s="354" customFormat="1" ht="17.100000000000001" customHeight="1">
      <c r="A116" s="897" t="s">
        <v>2</v>
      </c>
      <c r="B116" s="889" t="s">
        <v>3</v>
      </c>
      <c r="C116" s="889" t="s">
        <v>4</v>
      </c>
      <c r="D116" s="50" t="s">
        <v>5</v>
      </c>
      <c r="E116" s="50" t="s">
        <v>6</v>
      </c>
      <c r="F116" s="50" t="s">
        <v>7</v>
      </c>
      <c r="G116" s="50" t="s">
        <v>8</v>
      </c>
      <c r="H116" s="50" t="s">
        <v>9</v>
      </c>
    </row>
    <row r="117" spans="1:8" s="354" customFormat="1" ht="17.100000000000001" customHeight="1">
      <c r="A117" s="946"/>
      <c r="B117" s="890"/>
      <c r="C117" s="943"/>
      <c r="D117" s="54" t="s">
        <v>77</v>
      </c>
      <c r="E117" s="54" t="s">
        <v>78</v>
      </c>
      <c r="F117" s="791" t="s">
        <v>79</v>
      </c>
      <c r="G117" s="791" t="s">
        <v>79</v>
      </c>
      <c r="H117" s="54" t="s">
        <v>12</v>
      </c>
    </row>
    <row r="118" spans="1:8" s="354" customFormat="1" ht="17.100000000000001" customHeight="1">
      <c r="A118" s="62">
        <v>1</v>
      </c>
      <c r="B118" s="284" t="s">
        <v>34</v>
      </c>
      <c r="C118" s="218">
        <f>'Office Major'!C174</f>
        <v>1</v>
      </c>
      <c r="D118" s="218">
        <f>'Office Major'!D174</f>
        <v>895.42</v>
      </c>
      <c r="E118" s="218">
        <f>'Office Major'!E174</f>
        <v>2515416.7000000002</v>
      </c>
      <c r="F118" s="218">
        <f>'Office Major'!F174</f>
        <v>553391674</v>
      </c>
      <c r="G118" s="218">
        <f>'Office Major'!G174</f>
        <v>218170000</v>
      </c>
      <c r="H118" s="218">
        <f>'Office Major'!H174</f>
        <v>68</v>
      </c>
    </row>
    <row r="119" spans="1:8" s="354" customFormat="1" ht="17.100000000000001" customHeight="1">
      <c r="A119" s="940" t="s">
        <v>157</v>
      </c>
      <c r="B119" s="941"/>
      <c r="C119" s="795">
        <f t="shared" ref="C119:H119" si="14">SUM(C118:C118)</f>
        <v>1</v>
      </c>
      <c r="D119" s="794">
        <f t="shared" si="14"/>
        <v>895.42</v>
      </c>
      <c r="E119" s="795">
        <f t="shared" si="14"/>
        <v>2515416.7000000002</v>
      </c>
      <c r="F119" s="795">
        <f t="shared" si="14"/>
        <v>553391674</v>
      </c>
      <c r="G119" s="795">
        <f t="shared" si="14"/>
        <v>218170000</v>
      </c>
      <c r="H119" s="795">
        <f t="shared" si="14"/>
        <v>68</v>
      </c>
    </row>
    <row r="120" spans="1:8" s="354" customFormat="1" ht="17.100000000000001" customHeight="1">
      <c r="A120" s="378"/>
      <c r="B120" s="378"/>
      <c r="C120" s="378"/>
      <c r="D120" s="378"/>
      <c r="E120" s="378"/>
      <c r="F120" s="378"/>
      <c r="G120" s="378"/>
      <c r="H120" s="378"/>
    </row>
    <row r="121" spans="1:8" s="354" customFormat="1" ht="17.100000000000001" customHeight="1">
      <c r="A121" s="378"/>
      <c r="B121" s="378"/>
      <c r="C121" s="378"/>
      <c r="D121" s="378"/>
      <c r="E121" s="378"/>
      <c r="F121" s="378"/>
      <c r="G121" s="378"/>
      <c r="H121" s="378"/>
    </row>
    <row r="122" spans="1:8" s="354" customFormat="1" ht="17.100000000000001" customHeight="1">
      <c r="A122" s="950" t="s">
        <v>257</v>
      </c>
      <c r="B122" s="950"/>
      <c r="C122" s="950"/>
      <c r="D122" s="950"/>
      <c r="E122" s="950"/>
      <c r="F122" s="950"/>
      <c r="G122" s="950"/>
      <c r="H122" s="950"/>
    </row>
    <row r="123" spans="1:8" s="354" customFormat="1" ht="17.100000000000001" customHeight="1">
      <c r="A123" s="897" t="s">
        <v>2</v>
      </c>
      <c r="B123" s="889" t="s">
        <v>3</v>
      </c>
      <c r="C123" s="889" t="s">
        <v>4</v>
      </c>
      <c r="D123" s="790" t="s">
        <v>5</v>
      </c>
      <c r="E123" s="790" t="s">
        <v>6</v>
      </c>
      <c r="F123" s="790" t="s">
        <v>7</v>
      </c>
      <c r="G123" s="790" t="s">
        <v>8</v>
      </c>
      <c r="H123" s="790" t="s">
        <v>9</v>
      </c>
    </row>
    <row r="124" spans="1:8" s="354" customFormat="1" ht="17.100000000000001" customHeight="1">
      <c r="A124" s="946"/>
      <c r="B124" s="890"/>
      <c r="C124" s="890"/>
      <c r="D124" s="791" t="s">
        <v>77</v>
      </c>
      <c r="E124" s="791" t="s">
        <v>78</v>
      </c>
      <c r="F124" s="791" t="s">
        <v>79</v>
      </c>
      <c r="G124" s="791" t="s">
        <v>79</v>
      </c>
      <c r="H124" s="791" t="s">
        <v>12</v>
      </c>
    </row>
    <row r="125" spans="1:8" s="354" customFormat="1" ht="17.100000000000001" customHeight="1">
      <c r="A125" s="297">
        <v>1</v>
      </c>
      <c r="B125" s="298" t="s">
        <v>33</v>
      </c>
      <c r="C125" s="144">
        <f>'Office Major'!C143</f>
        <v>1</v>
      </c>
      <c r="D125" s="144">
        <f>'Office Major'!D143</f>
        <v>1063.3499999999999</v>
      </c>
      <c r="E125" s="144">
        <f>'Office Major'!E143</f>
        <v>107188.1</v>
      </c>
      <c r="F125" s="144">
        <f>'Office Major'!F143</f>
        <v>42875240</v>
      </c>
      <c r="G125" s="144">
        <f>'Office Major'!G143</f>
        <v>10000000</v>
      </c>
      <c r="H125" s="144">
        <f>'Office Major'!H143</f>
        <v>70</v>
      </c>
    </row>
    <row r="126" spans="1:8" s="354" customFormat="1" ht="17.100000000000001" customHeight="1">
      <c r="A126" s="297">
        <v>2</v>
      </c>
      <c r="B126" s="298" t="s">
        <v>34</v>
      </c>
      <c r="C126" s="144">
        <f>'Office Major'!C144+'Office Major'!C96</f>
        <v>7</v>
      </c>
      <c r="D126" s="144">
        <f>'Office Major'!D144+'Office Major'!D96</f>
        <v>3203.24</v>
      </c>
      <c r="E126" s="144">
        <f>'Office Major'!E144+'Office Major'!E96</f>
        <v>1227154.22</v>
      </c>
      <c r="F126" s="144">
        <f>'Office Major'!F144+'Office Major'!F96</f>
        <v>287750712.30000001</v>
      </c>
      <c r="G126" s="144">
        <f>'Office Major'!G144+'Office Major'!G96</f>
        <v>108025000</v>
      </c>
      <c r="H126" s="144">
        <f>'Office Major'!H144+'Office Major'!H96</f>
        <v>140</v>
      </c>
    </row>
    <row r="127" spans="1:8" s="354" customFormat="1" ht="17.100000000000001" customHeight="1">
      <c r="A127" s="940" t="s">
        <v>157</v>
      </c>
      <c r="B127" s="941"/>
      <c r="C127" s="793">
        <f t="shared" ref="C127:H127" si="15">SUM(C125:C126)</f>
        <v>8</v>
      </c>
      <c r="D127" s="794">
        <f t="shared" si="15"/>
        <v>4266.59</v>
      </c>
      <c r="E127" s="793">
        <f t="shared" si="15"/>
        <v>1334342.32</v>
      </c>
      <c r="F127" s="808">
        <f t="shared" si="15"/>
        <v>330625952.30000001</v>
      </c>
      <c r="G127" s="793">
        <f t="shared" si="15"/>
        <v>118025000</v>
      </c>
      <c r="H127" s="793">
        <f t="shared" si="15"/>
        <v>210</v>
      </c>
    </row>
    <row r="128" spans="1:8" s="354" customFormat="1" ht="17.100000000000001" customHeight="1">
      <c r="A128" s="378"/>
      <c r="B128" s="378"/>
      <c r="C128" s="378"/>
      <c r="D128" s="378"/>
      <c r="E128" s="378"/>
      <c r="F128" s="378"/>
      <c r="G128" s="378"/>
      <c r="H128" s="378"/>
    </row>
    <row r="129" spans="1:8" s="354" customFormat="1" ht="17.100000000000001" customHeight="1">
      <c r="A129" s="916" t="s">
        <v>258</v>
      </c>
      <c r="B129" s="916"/>
      <c r="C129" s="916"/>
      <c r="D129" s="916"/>
      <c r="E129" s="916"/>
      <c r="F129" s="916"/>
      <c r="G129" s="916"/>
      <c r="H129" s="916"/>
    </row>
    <row r="130" spans="1:8" s="354" customFormat="1" ht="17.100000000000001" customHeight="1">
      <c r="A130" s="897" t="s">
        <v>2</v>
      </c>
      <c r="B130" s="889" t="s">
        <v>3</v>
      </c>
      <c r="C130" s="889" t="s">
        <v>4</v>
      </c>
      <c r="D130" s="50" t="s">
        <v>5</v>
      </c>
      <c r="E130" s="50" t="s">
        <v>6</v>
      </c>
      <c r="F130" s="50" t="s">
        <v>7</v>
      </c>
      <c r="G130" s="50" t="s">
        <v>8</v>
      </c>
      <c r="H130" s="50" t="s">
        <v>9</v>
      </c>
    </row>
    <row r="131" spans="1:8" s="354" customFormat="1" ht="17.100000000000001" customHeight="1">
      <c r="A131" s="946"/>
      <c r="B131" s="890"/>
      <c r="C131" s="943"/>
      <c r="D131" s="54" t="s">
        <v>77</v>
      </c>
      <c r="E131" s="54" t="s">
        <v>78</v>
      </c>
      <c r="F131" s="789" t="s">
        <v>79</v>
      </c>
      <c r="G131" s="789" t="s">
        <v>79</v>
      </c>
      <c r="H131" s="54" t="s">
        <v>12</v>
      </c>
    </row>
    <row r="132" spans="1:8" s="354" customFormat="1" ht="17.100000000000001" customHeight="1">
      <c r="A132" s="62">
        <v>1</v>
      </c>
      <c r="B132" s="280" t="s">
        <v>34</v>
      </c>
      <c r="C132" s="172">
        <f>'Office Major'!C195</f>
        <v>6</v>
      </c>
      <c r="D132" s="172">
        <f>'Office Major'!D195</f>
        <v>2576</v>
      </c>
      <c r="E132" s="172">
        <f>'Office Major'!E195</f>
        <v>19602154</v>
      </c>
      <c r="F132" s="172">
        <f>'Office Major'!F195</f>
        <v>4900538500</v>
      </c>
      <c r="G132" s="172">
        <f>'Office Major'!G195</f>
        <v>1720385000</v>
      </c>
      <c r="H132" s="172">
        <f>'Office Major'!H195</f>
        <v>350</v>
      </c>
    </row>
    <row r="133" spans="1:8" s="354" customFormat="1" ht="17.100000000000001" customHeight="1">
      <c r="A133" s="62">
        <v>2</v>
      </c>
      <c r="B133" s="284" t="s">
        <v>47</v>
      </c>
      <c r="C133" s="172">
        <v>2</v>
      </c>
      <c r="D133" s="172">
        <v>28.81</v>
      </c>
      <c r="E133" s="172">
        <v>0</v>
      </c>
      <c r="F133" s="172">
        <v>0</v>
      </c>
      <c r="G133" s="172">
        <v>99460</v>
      </c>
      <c r="H133" s="172">
        <v>0</v>
      </c>
    </row>
    <row r="134" spans="1:8" s="354" customFormat="1" ht="17.100000000000001" customHeight="1">
      <c r="A134" s="62">
        <v>3</v>
      </c>
      <c r="B134" s="284" t="s">
        <v>35</v>
      </c>
      <c r="C134" s="172">
        <f>'Office Major'!C197</f>
        <v>2</v>
      </c>
      <c r="D134" s="172">
        <f>'Office Major'!D197</f>
        <v>10</v>
      </c>
      <c r="E134" s="172">
        <f>'Office Major'!E197</f>
        <v>0</v>
      </c>
      <c r="F134" s="172">
        <f>'Office Major'!F197</f>
        <v>0</v>
      </c>
      <c r="G134" s="172">
        <f>'Office Major'!G197</f>
        <v>0</v>
      </c>
      <c r="H134" s="172">
        <f>'Office Major'!H197</f>
        <v>0</v>
      </c>
    </row>
    <row r="135" spans="1:8" s="354" customFormat="1" ht="17.100000000000001" customHeight="1">
      <c r="A135" s="960" t="s">
        <v>157</v>
      </c>
      <c r="B135" s="961"/>
      <c r="C135" s="542">
        <f t="shared" ref="C135:H135" si="16">SUM(C132:C134)</f>
        <v>10</v>
      </c>
      <c r="D135" s="542">
        <f t="shared" si="16"/>
        <v>2614.81</v>
      </c>
      <c r="E135" s="539">
        <f t="shared" si="16"/>
        <v>19602154</v>
      </c>
      <c r="F135" s="539">
        <f t="shared" si="16"/>
        <v>4900538500</v>
      </c>
      <c r="G135" s="539">
        <f t="shared" si="16"/>
        <v>1720484460</v>
      </c>
      <c r="H135" s="542">
        <f t="shared" si="16"/>
        <v>350</v>
      </c>
    </row>
    <row r="136" spans="1:8" s="354" customFormat="1" ht="17.100000000000001" customHeight="1">
      <c r="A136" s="378"/>
      <c r="B136" s="378"/>
      <c r="C136" s="378"/>
      <c r="D136" s="378"/>
      <c r="E136" s="378"/>
      <c r="F136" s="378"/>
      <c r="G136" s="378"/>
      <c r="H136" s="378"/>
    </row>
    <row r="137" spans="1:8" s="354" customFormat="1" ht="17.100000000000001" customHeight="1">
      <c r="A137" s="916" t="s">
        <v>260</v>
      </c>
      <c r="B137" s="916"/>
      <c r="C137" s="916"/>
      <c r="D137" s="916"/>
      <c r="E137" s="916"/>
      <c r="F137" s="916"/>
      <c r="G137" s="916"/>
      <c r="H137" s="916"/>
    </row>
    <row r="138" spans="1:8" s="354" customFormat="1" ht="17.100000000000001" customHeight="1">
      <c r="A138" s="897" t="s">
        <v>2</v>
      </c>
      <c r="B138" s="889" t="s">
        <v>3</v>
      </c>
      <c r="C138" s="889" t="s">
        <v>4</v>
      </c>
      <c r="D138" s="50" t="s">
        <v>5</v>
      </c>
      <c r="E138" s="50" t="s">
        <v>6</v>
      </c>
      <c r="F138" s="50" t="s">
        <v>7</v>
      </c>
      <c r="G138" s="50" t="s">
        <v>8</v>
      </c>
      <c r="H138" s="50" t="s">
        <v>9</v>
      </c>
    </row>
    <row r="139" spans="1:8" s="354" customFormat="1" ht="17.100000000000001" customHeight="1">
      <c r="A139" s="946"/>
      <c r="B139" s="890"/>
      <c r="C139" s="943"/>
      <c r="D139" s="54" t="s">
        <v>77</v>
      </c>
      <c r="E139" s="54" t="s">
        <v>78</v>
      </c>
      <c r="F139" s="54" t="s">
        <v>79</v>
      </c>
      <c r="G139" s="54" t="s">
        <v>79</v>
      </c>
      <c r="H139" s="54" t="s">
        <v>12</v>
      </c>
    </row>
    <row r="140" spans="1:8" s="354" customFormat="1" ht="17.100000000000001" customHeight="1">
      <c r="A140" s="62">
        <v>1</v>
      </c>
      <c r="B140" s="284" t="s">
        <v>377</v>
      </c>
      <c r="C140" s="340">
        <f>'Office Major'!C163</f>
        <v>1</v>
      </c>
      <c r="D140" s="340">
        <f>'Office Major'!D163</f>
        <v>383.78</v>
      </c>
      <c r="E140" s="340">
        <f>'Office Major'!E163</f>
        <v>0</v>
      </c>
      <c r="F140" s="340">
        <f>'Office Major'!F163</f>
        <v>0</v>
      </c>
      <c r="G140" s="340">
        <f>'Office Major'!G163</f>
        <v>2303000</v>
      </c>
      <c r="H140" s="340">
        <f>'Office Major'!H163</f>
        <v>0</v>
      </c>
    </row>
    <row r="141" spans="1:8" s="354" customFormat="1" ht="17.100000000000001" customHeight="1">
      <c r="A141" s="62">
        <v>2</v>
      </c>
      <c r="B141" s="280" t="s">
        <v>172</v>
      </c>
      <c r="C141" s="340">
        <f>'Office Major'!C164</f>
        <v>2</v>
      </c>
      <c r="D141" s="340">
        <f>'Office Major'!D164</f>
        <v>1342.04</v>
      </c>
      <c r="E141" s="340">
        <f>'Office Major'!E164</f>
        <v>110387</v>
      </c>
      <c r="F141" s="340">
        <f>'Office Major'!F164</f>
        <v>0</v>
      </c>
      <c r="G141" s="340">
        <f>'Office Major'!G164</f>
        <v>1178153021</v>
      </c>
      <c r="H141" s="340">
        <f>'Office Major'!H164</f>
        <v>1935</v>
      </c>
    </row>
    <row r="142" spans="1:8" s="354" customFormat="1" ht="17.100000000000001" customHeight="1">
      <c r="A142" s="62">
        <v>3</v>
      </c>
      <c r="B142" s="280" t="s">
        <v>173</v>
      </c>
      <c r="C142" s="340">
        <f>'Office Major'!C165</f>
        <v>0</v>
      </c>
      <c r="D142" s="340">
        <f>'Office Major'!D165</f>
        <v>0</v>
      </c>
      <c r="E142" s="340">
        <f>'Office Major'!E165</f>
        <v>263119</v>
      </c>
      <c r="F142" s="340">
        <f>'Office Major'!F165</f>
        <v>0</v>
      </c>
      <c r="G142" s="340">
        <f>'Office Major'!G165</f>
        <v>2114827196</v>
      </c>
      <c r="H142" s="340">
        <f>'Office Major'!H165</f>
        <v>0</v>
      </c>
    </row>
    <row r="143" spans="1:8" s="354" customFormat="1" ht="17.100000000000001" customHeight="1">
      <c r="A143" s="62">
        <v>4</v>
      </c>
      <c r="B143" s="284" t="s">
        <v>92</v>
      </c>
      <c r="C143" s="340">
        <f>'Office Major'!C166</f>
        <v>0</v>
      </c>
      <c r="D143" s="340">
        <f>'Office Major'!D166</f>
        <v>0</v>
      </c>
      <c r="E143" s="340">
        <f>'Office Major'!E166</f>
        <v>313.661</v>
      </c>
      <c r="F143" s="340">
        <f>'Office Major'!F166</f>
        <v>12161067310</v>
      </c>
      <c r="G143" s="340">
        <f>'Office Major'!G166</f>
        <v>845749645</v>
      </c>
      <c r="H143" s="340">
        <f>'Office Major'!H166</f>
        <v>0</v>
      </c>
    </row>
    <row r="144" spans="1:8" s="354" customFormat="1" ht="17.100000000000001" customHeight="1">
      <c r="A144" s="62">
        <v>5</v>
      </c>
      <c r="B144" s="284" t="s">
        <v>14</v>
      </c>
      <c r="C144" s="340">
        <f>'Office Major'!C167</f>
        <v>0</v>
      </c>
      <c r="D144" s="340">
        <f>'Office Major'!D167</f>
        <v>0</v>
      </c>
      <c r="E144" s="340">
        <f>'Office Major'!E167</f>
        <v>65.984999999999999</v>
      </c>
      <c r="F144" s="340">
        <f>'Office Major'!F167</f>
        <v>8486087</v>
      </c>
      <c r="G144" s="340">
        <f>'Office Major'!G167</f>
        <v>1272959</v>
      </c>
      <c r="H144" s="340">
        <f>'Office Major'!H167</f>
        <v>0</v>
      </c>
    </row>
    <row r="145" spans="1:8" s="354" customFormat="1" ht="17.100000000000001" customHeight="1">
      <c r="A145" s="62">
        <v>6</v>
      </c>
      <c r="B145" s="280" t="s">
        <v>160</v>
      </c>
      <c r="C145" s="340">
        <f>'Office Major'!C8</f>
        <v>1</v>
      </c>
      <c r="D145" s="340">
        <f>'Office Major'!D8</f>
        <v>4.3632999999999997</v>
      </c>
      <c r="E145" s="340">
        <f>'Office Major'!E8</f>
        <v>400</v>
      </c>
      <c r="F145" s="340">
        <f>'Office Major'!F8</f>
        <v>320000</v>
      </c>
      <c r="G145" s="340">
        <f>'Office Major'!G8</f>
        <v>18000</v>
      </c>
      <c r="H145" s="340">
        <f>'Office Major'!H8</f>
        <v>5</v>
      </c>
    </row>
    <row r="146" spans="1:8" s="354" customFormat="1" ht="17.100000000000001" customHeight="1">
      <c r="A146" s="960" t="s">
        <v>157</v>
      </c>
      <c r="B146" s="961"/>
      <c r="C146" s="542">
        <f t="shared" ref="C146:H146" si="17">SUM(C140:C145)</f>
        <v>4</v>
      </c>
      <c r="D146" s="543">
        <f t="shared" si="17"/>
        <v>1730.1832999999999</v>
      </c>
      <c r="E146" s="542">
        <f t="shared" si="17"/>
        <v>374285.64600000001</v>
      </c>
      <c r="F146" s="542">
        <f t="shared" si="17"/>
        <v>12169873397</v>
      </c>
      <c r="G146" s="539">
        <f t="shared" si="17"/>
        <v>4142323821</v>
      </c>
      <c r="H146" s="542">
        <f t="shared" si="17"/>
        <v>1940</v>
      </c>
    </row>
    <row r="147" spans="1:8" s="354" customFormat="1" ht="17.100000000000001" customHeight="1">
      <c r="A147" s="405"/>
      <c r="B147" s="405"/>
      <c r="C147" s="405"/>
      <c r="D147" s="405"/>
      <c r="E147" s="405"/>
      <c r="F147" s="405"/>
      <c r="G147" s="405"/>
      <c r="H147" s="405"/>
    </row>
    <row r="148" spans="1:8" s="354" customFormat="1" ht="17.100000000000001" customHeight="1">
      <c r="A148" s="916" t="s">
        <v>262</v>
      </c>
      <c r="B148" s="916"/>
      <c r="C148" s="916"/>
      <c r="D148" s="916"/>
      <c r="E148" s="916"/>
      <c r="F148" s="916"/>
      <c r="G148" s="916"/>
      <c r="H148" s="916"/>
    </row>
    <row r="149" spans="1:8" s="354" customFormat="1" ht="17.100000000000001" customHeight="1">
      <c r="A149" s="897" t="s">
        <v>2</v>
      </c>
      <c r="B149" s="889" t="s">
        <v>3</v>
      </c>
      <c r="C149" s="889" t="s">
        <v>4</v>
      </c>
      <c r="D149" s="50" t="s">
        <v>5</v>
      </c>
      <c r="E149" s="50" t="s">
        <v>6</v>
      </c>
      <c r="F149" s="50" t="s">
        <v>7</v>
      </c>
      <c r="G149" s="50" t="s">
        <v>8</v>
      </c>
      <c r="H149" s="50" t="s">
        <v>9</v>
      </c>
    </row>
    <row r="150" spans="1:8" s="354" customFormat="1" ht="17.100000000000001" customHeight="1">
      <c r="A150" s="946"/>
      <c r="B150" s="890"/>
      <c r="C150" s="890"/>
      <c r="D150" s="54" t="s">
        <v>77</v>
      </c>
      <c r="E150" s="54" t="s">
        <v>78</v>
      </c>
      <c r="F150" s="54" t="s">
        <v>79</v>
      </c>
      <c r="G150" s="54" t="s">
        <v>79</v>
      </c>
      <c r="H150" s="53" t="s">
        <v>12</v>
      </c>
    </row>
    <row r="151" spans="1:8" s="354" customFormat="1" ht="17.100000000000001" customHeight="1">
      <c r="A151" s="62">
        <v>1</v>
      </c>
      <c r="B151" s="62" t="s">
        <v>34</v>
      </c>
      <c r="C151" s="147">
        <f>'Office Major'!C156</f>
        <v>2</v>
      </c>
      <c r="D151" s="147">
        <f>'Office Major'!D156</f>
        <v>37.049999999999997</v>
      </c>
      <c r="E151" s="147">
        <f>'Office Major'!E156</f>
        <v>18190</v>
      </c>
      <c r="F151" s="147">
        <f>'Office Major'!F156</f>
        <v>3638000</v>
      </c>
      <c r="G151" s="147">
        <f>'Office Major'!G156</f>
        <v>2960000</v>
      </c>
      <c r="H151" s="147">
        <f>'Office Major'!H156</f>
        <v>0</v>
      </c>
    </row>
    <row r="152" spans="1:8" s="354" customFormat="1" ht="17.100000000000001" customHeight="1">
      <c r="A152" s="62">
        <v>2</v>
      </c>
      <c r="B152" s="62" t="s">
        <v>16</v>
      </c>
      <c r="C152" s="147">
        <f>'Office Major'!C157</f>
        <v>2</v>
      </c>
      <c r="D152" s="147">
        <f>'Office Major'!D157</f>
        <v>29.56</v>
      </c>
      <c r="E152" s="147">
        <f>'Office Major'!E157</f>
        <v>41500</v>
      </c>
      <c r="F152" s="147">
        <f>'Office Major'!F157</f>
        <v>83000000</v>
      </c>
      <c r="G152" s="147">
        <f>'Office Major'!G157</f>
        <v>366000</v>
      </c>
      <c r="H152" s="147">
        <f>'Office Major'!H157</f>
        <v>0</v>
      </c>
    </row>
    <row r="153" spans="1:8" s="354" customFormat="1" ht="17.100000000000001" customHeight="1">
      <c r="A153" s="962" t="s">
        <v>157</v>
      </c>
      <c r="B153" s="963"/>
      <c r="C153" s="254">
        <f t="shared" ref="C153:H153" si="18">SUM(C151:C152)</f>
        <v>4</v>
      </c>
      <c r="D153" s="570">
        <f t="shared" si="18"/>
        <v>66.61</v>
      </c>
      <c r="E153" s="538">
        <f t="shared" si="18"/>
        <v>59690</v>
      </c>
      <c r="F153" s="538">
        <f t="shared" si="18"/>
        <v>86638000</v>
      </c>
      <c r="G153" s="538">
        <f t="shared" si="18"/>
        <v>3326000</v>
      </c>
      <c r="H153" s="254">
        <f t="shared" si="18"/>
        <v>0</v>
      </c>
    </row>
    <row r="154" spans="1:8" s="354" customFormat="1" ht="17.100000000000001" customHeight="1">
      <c r="A154" s="540"/>
      <c r="B154" s="540"/>
      <c r="C154" s="575"/>
      <c r="D154" s="575"/>
      <c r="E154" s="575"/>
      <c r="F154" s="575"/>
      <c r="G154" s="577"/>
      <c r="H154" s="575"/>
    </row>
    <row r="155" spans="1:8" s="354" customFormat="1" ht="17.100000000000001" customHeight="1">
      <c r="A155" s="916" t="s">
        <v>263</v>
      </c>
      <c r="B155" s="916"/>
      <c r="C155" s="916"/>
      <c r="D155" s="916"/>
      <c r="E155" s="916"/>
      <c r="F155" s="916"/>
      <c r="G155" s="916"/>
      <c r="H155" s="916"/>
    </row>
    <row r="156" spans="1:8" s="354" customFormat="1" ht="17.100000000000001" customHeight="1">
      <c r="A156" s="897" t="s">
        <v>2</v>
      </c>
      <c r="B156" s="889" t="s">
        <v>3</v>
      </c>
      <c r="C156" s="889" t="s">
        <v>4</v>
      </c>
      <c r="D156" s="50" t="s">
        <v>5</v>
      </c>
      <c r="E156" s="50" t="s">
        <v>6</v>
      </c>
      <c r="F156" s="50" t="s">
        <v>7</v>
      </c>
      <c r="G156" s="50" t="s">
        <v>8</v>
      </c>
      <c r="H156" s="50" t="s">
        <v>9</v>
      </c>
    </row>
    <row r="157" spans="1:8" s="354" customFormat="1" ht="17.100000000000001" customHeight="1">
      <c r="A157" s="946"/>
      <c r="B157" s="890"/>
      <c r="C157" s="943"/>
      <c r="D157" s="54" t="s">
        <v>77</v>
      </c>
      <c r="E157" s="54" t="s">
        <v>78</v>
      </c>
      <c r="F157" s="789" t="s">
        <v>79</v>
      </c>
      <c r="G157" s="789" t="s">
        <v>79</v>
      </c>
      <c r="H157" s="54" t="s">
        <v>12</v>
      </c>
    </row>
    <row r="158" spans="1:8" s="354" customFormat="1" ht="17.100000000000001" customHeight="1">
      <c r="A158" s="62">
        <v>1</v>
      </c>
      <c r="B158" s="62" t="s">
        <v>34</v>
      </c>
      <c r="C158" s="218">
        <f>'Office Major'!C187</f>
        <v>5</v>
      </c>
      <c r="D158" s="218">
        <f>'Office Major'!D187</f>
        <v>1124.08</v>
      </c>
      <c r="E158" s="218">
        <f>'Office Major'!E187</f>
        <v>11088025</v>
      </c>
      <c r="F158" s="218">
        <f>'Office Major'!F187</f>
        <v>1330563000</v>
      </c>
      <c r="G158" s="218">
        <f>'Office Major'!G187</f>
        <v>920623000</v>
      </c>
      <c r="H158" s="218">
        <f>'Office Major'!H187</f>
        <v>850</v>
      </c>
    </row>
    <row r="159" spans="1:8" s="354" customFormat="1" ht="17.100000000000001" customHeight="1">
      <c r="A159" s="62">
        <v>2</v>
      </c>
      <c r="B159" s="62" t="s">
        <v>47</v>
      </c>
      <c r="C159" s="218">
        <f>'Office Major'!C188</f>
        <v>2</v>
      </c>
      <c r="D159" s="218">
        <f>'Office Major'!D188</f>
        <v>49.48</v>
      </c>
      <c r="E159" s="218">
        <f>'Office Major'!E188</f>
        <v>154801</v>
      </c>
      <c r="F159" s="218">
        <f>'Office Major'!F188</f>
        <v>143964930</v>
      </c>
      <c r="G159" s="218">
        <f>'Office Major'!G188</f>
        <v>19700000</v>
      </c>
      <c r="H159" s="218">
        <f>'Office Major'!H188</f>
        <v>177</v>
      </c>
    </row>
    <row r="160" spans="1:8" s="354" customFormat="1" ht="17.100000000000001" customHeight="1">
      <c r="A160" s="62">
        <v>3</v>
      </c>
      <c r="B160" s="62" t="s">
        <v>377</v>
      </c>
      <c r="C160" s="218">
        <f>'Office Major'!C189</f>
        <v>2</v>
      </c>
      <c r="D160" s="218">
        <f>'Office Major'!D189</f>
        <v>115</v>
      </c>
      <c r="E160" s="218">
        <f>'Office Major'!E189</f>
        <v>0</v>
      </c>
      <c r="F160" s="218">
        <f>'Office Major'!F189</f>
        <v>0</v>
      </c>
      <c r="G160" s="218">
        <f>'Office Major'!G189</f>
        <v>571000</v>
      </c>
      <c r="H160" s="218">
        <f>'Office Major'!H189</f>
        <v>0</v>
      </c>
    </row>
    <row r="161" spans="1:8" s="354" customFormat="1" ht="17.100000000000001" customHeight="1">
      <c r="A161" s="882" t="s">
        <v>157</v>
      </c>
      <c r="B161" s="883"/>
      <c r="C161" s="542">
        <f t="shared" ref="C161:H161" si="19">SUM(C158:C160)</f>
        <v>9</v>
      </c>
      <c r="D161" s="542">
        <f t="shared" si="19"/>
        <v>1288.56</v>
      </c>
      <c r="E161" s="539">
        <f t="shared" si="19"/>
        <v>11242826</v>
      </c>
      <c r="F161" s="539">
        <f t="shared" si="19"/>
        <v>1474527930</v>
      </c>
      <c r="G161" s="539">
        <f t="shared" si="19"/>
        <v>940894000</v>
      </c>
      <c r="H161" s="542">
        <f t="shared" si="19"/>
        <v>1027</v>
      </c>
    </row>
    <row r="162" spans="1:8" s="354" customFormat="1" ht="17.100000000000001" customHeight="1">
      <c r="A162" s="405"/>
      <c r="B162" s="405"/>
      <c r="C162" s="405"/>
      <c r="D162" s="405"/>
      <c r="E162" s="405"/>
      <c r="F162" s="405"/>
      <c r="G162" s="405"/>
      <c r="H162" s="405"/>
    </row>
    <row r="163" spans="1:8" s="354" customFormat="1" ht="17.100000000000001" customHeight="1">
      <c r="A163" s="916" t="s">
        <v>264</v>
      </c>
      <c r="B163" s="916"/>
      <c r="C163" s="916"/>
      <c r="D163" s="916"/>
      <c r="E163" s="916"/>
      <c r="F163" s="916"/>
      <c r="G163" s="916"/>
      <c r="H163" s="916"/>
    </row>
    <row r="164" spans="1:8" s="354" customFormat="1" ht="17.100000000000001" customHeight="1">
      <c r="A164" s="897" t="s">
        <v>2</v>
      </c>
      <c r="B164" s="889" t="s">
        <v>3</v>
      </c>
      <c r="C164" s="889" t="s">
        <v>4</v>
      </c>
      <c r="D164" s="50" t="s">
        <v>5</v>
      </c>
      <c r="E164" s="50" t="s">
        <v>6</v>
      </c>
      <c r="F164" s="50" t="s">
        <v>7</v>
      </c>
      <c r="G164" s="50" t="s">
        <v>8</v>
      </c>
      <c r="H164" s="50" t="s">
        <v>9</v>
      </c>
    </row>
    <row r="165" spans="1:8" s="354" customFormat="1" ht="17.100000000000001" customHeight="1">
      <c r="A165" s="946"/>
      <c r="B165" s="890"/>
      <c r="C165" s="890"/>
      <c r="D165" s="54" t="s">
        <v>77</v>
      </c>
      <c r="E165" s="54" t="s">
        <v>78</v>
      </c>
      <c r="F165" s="789" t="s">
        <v>79</v>
      </c>
      <c r="G165" s="789" t="s">
        <v>79</v>
      </c>
      <c r="H165" s="54" t="s">
        <v>12</v>
      </c>
    </row>
    <row r="166" spans="1:8" s="354" customFormat="1" ht="17.100000000000001" customHeight="1">
      <c r="A166" s="62">
        <v>1</v>
      </c>
      <c r="B166" s="284" t="s">
        <v>129</v>
      </c>
      <c r="C166" s="62">
        <f>'Office Major'!C203</f>
        <v>6</v>
      </c>
      <c r="D166" s="62">
        <f>'Office Major'!D203</f>
        <v>29.258299999999998</v>
      </c>
      <c r="E166" s="62">
        <f>'Office Major'!E203</f>
        <v>0</v>
      </c>
      <c r="F166" s="62">
        <f>'Office Major'!F203</f>
        <v>0</v>
      </c>
      <c r="G166" s="62">
        <f>'Office Major'!G203</f>
        <v>0</v>
      </c>
      <c r="H166" s="62">
        <f>'Office Major'!H203</f>
        <v>8</v>
      </c>
    </row>
    <row r="167" spans="1:8" s="354" customFormat="1" ht="17.100000000000001" customHeight="1">
      <c r="A167" s="960" t="s">
        <v>157</v>
      </c>
      <c r="B167" s="961"/>
      <c r="C167" s="542">
        <f t="shared" ref="C167:H167" si="20">SUM(C166:C166)</f>
        <v>6</v>
      </c>
      <c r="D167" s="809">
        <f t="shared" si="20"/>
        <v>29.258299999999998</v>
      </c>
      <c r="E167" s="542">
        <f t="shared" si="20"/>
        <v>0</v>
      </c>
      <c r="F167" s="542">
        <f t="shared" si="20"/>
        <v>0</v>
      </c>
      <c r="G167" s="539">
        <f t="shared" si="20"/>
        <v>0</v>
      </c>
      <c r="H167" s="542">
        <f t="shared" si="20"/>
        <v>8</v>
      </c>
    </row>
    <row r="168" spans="1:8" s="354" customFormat="1" ht="17.100000000000001" customHeight="1">
      <c r="A168" s="540"/>
      <c r="B168" s="540"/>
      <c r="C168" s="575"/>
      <c r="D168" s="575"/>
      <c r="E168" s="575"/>
      <c r="F168" s="575"/>
      <c r="G168" s="577"/>
      <c r="H168" s="575"/>
    </row>
    <row r="169" spans="1:8" s="354" customFormat="1" ht="17.100000000000001" customHeight="1">
      <c r="A169" s="916" t="s">
        <v>265</v>
      </c>
      <c r="B169" s="916"/>
      <c r="C169" s="916"/>
      <c r="D169" s="916"/>
      <c r="E169" s="916"/>
      <c r="F169" s="916"/>
      <c r="G169" s="916"/>
      <c r="H169" s="916"/>
    </row>
    <row r="170" spans="1:8" s="354" customFormat="1" ht="17.100000000000001" customHeight="1">
      <c r="A170" s="897" t="s">
        <v>2</v>
      </c>
      <c r="B170" s="889" t="s">
        <v>3</v>
      </c>
      <c r="C170" s="889" t="s">
        <v>4</v>
      </c>
      <c r="D170" s="50" t="s">
        <v>5</v>
      </c>
      <c r="E170" s="50" t="s">
        <v>6</v>
      </c>
      <c r="F170" s="50" t="s">
        <v>7</v>
      </c>
      <c r="G170" s="50" t="s">
        <v>8</v>
      </c>
      <c r="H170" s="50" t="s">
        <v>9</v>
      </c>
    </row>
    <row r="171" spans="1:8" s="354" customFormat="1" ht="17.100000000000001" customHeight="1">
      <c r="A171" s="946"/>
      <c r="B171" s="890"/>
      <c r="C171" s="890"/>
      <c r="D171" s="53" t="s">
        <v>77</v>
      </c>
      <c r="E171" s="53" t="s">
        <v>78</v>
      </c>
      <c r="F171" s="53" t="s">
        <v>79</v>
      </c>
      <c r="G171" s="53" t="s">
        <v>79</v>
      </c>
      <c r="H171" s="53" t="s">
        <v>12</v>
      </c>
    </row>
    <row r="172" spans="1:8" s="354" customFormat="1" ht="17.100000000000001" customHeight="1">
      <c r="A172" s="62">
        <v>1</v>
      </c>
      <c r="B172" s="62" t="s">
        <v>17</v>
      </c>
      <c r="C172" s="172">
        <f>'Office Major'!C209</f>
        <v>1</v>
      </c>
      <c r="D172" s="172">
        <f>'Office Major'!D209</f>
        <v>3443.7</v>
      </c>
      <c r="E172" s="172">
        <f>'Office Major'!E209</f>
        <v>28219.21</v>
      </c>
      <c r="F172" s="172">
        <f>'Office Major'!F209</f>
        <v>645961129</v>
      </c>
      <c r="G172" s="172">
        <f>'Office Major'!G209</f>
        <v>607878246</v>
      </c>
      <c r="H172" s="172">
        <f>'Office Major'!H209</f>
        <v>2123</v>
      </c>
    </row>
    <row r="173" spans="1:8" s="354" customFormat="1" ht="17.100000000000001" customHeight="1">
      <c r="A173" s="62">
        <v>2</v>
      </c>
      <c r="B173" s="217" t="s">
        <v>18</v>
      </c>
      <c r="C173" s="172">
        <f>'Office Major'!C210</f>
        <v>0</v>
      </c>
      <c r="D173" s="172">
        <f>'Office Major'!D210</f>
        <v>0</v>
      </c>
      <c r="E173" s="172">
        <f>'Office Major'!E210</f>
        <v>36742.660000000003</v>
      </c>
      <c r="F173" s="172">
        <f>'Office Major'!F210</f>
        <v>969206854</v>
      </c>
      <c r="G173" s="172">
        <f>'Office Major'!G210</f>
        <v>620999000</v>
      </c>
      <c r="H173" s="172">
        <f>'Office Major'!H210</f>
        <v>0</v>
      </c>
    </row>
    <row r="174" spans="1:8" s="354" customFormat="1" ht="17.100000000000001" customHeight="1">
      <c r="A174" s="62">
        <v>3</v>
      </c>
      <c r="B174" s="62" t="s">
        <v>377</v>
      </c>
      <c r="C174" s="172">
        <f>'Office Major'!C211</f>
        <v>0</v>
      </c>
      <c r="D174" s="172">
        <f>'Office Major'!D211</f>
        <v>0</v>
      </c>
      <c r="E174" s="172">
        <f>'Office Major'!E211</f>
        <v>0</v>
      </c>
      <c r="F174" s="172">
        <f>'Office Major'!F211</f>
        <v>0</v>
      </c>
      <c r="G174" s="172">
        <f>'Office Major'!G211</f>
        <v>0</v>
      </c>
      <c r="H174" s="172">
        <f>'Office Major'!H211</f>
        <v>0</v>
      </c>
    </row>
    <row r="175" spans="1:8" s="354" customFormat="1" ht="17.100000000000001" customHeight="1">
      <c r="A175" s="62">
        <v>4</v>
      </c>
      <c r="B175" s="62" t="s">
        <v>92</v>
      </c>
      <c r="C175" s="172">
        <f>'Office Major'!C212</f>
        <v>0</v>
      </c>
      <c r="D175" s="172">
        <f>'Office Major'!D212</f>
        <v>0</v>
      </c>
      <c r="E175" s="172">
        <f>'Office Major'!E212</f>
        <v>41.61</v>
      </c>
      <c r="F175" s="172">
        <f>'Office Major'!F212</f>
        <v>1614063580.6862001</v>
      </c>
      <c r="G175" s="172">
        <f>'Office Major'!G212</f>
        <v>112985995</v>
      </c>
      <c r="H175" s="172">
        <f>'Office Major'!H212</f>
        <v>0</v>
      </c>
    </row>
    <row r="176" spans="1:8" s="354" customFormat="1" ht="17.100000000000001" customHeight="1">
      <c r="A176" s="62">
        <v>5</v>
      </c>
      <c r="B176" s="62" t="s">
        <v>41</v>
      </c>
      <c r="C176" s="172">
        <f>'Office Major'!C213</f>
        <v>3</v>
      </c>
      <c r="D176" s="172">
        <f>'Office Major'!D213</f>
        <v>1673.38</v>
      </c>
      <c r="E176" s="172">
        <f>'Office Major'!E213</f>
        <v>788451</v>
      </c>
      <c r="F176" s="172">
        <f>'Office Major'!F213</f>
        <v>1576902000</v>
      </c>
      <c r="G176" s="172">
        <f>'Office Major'!G213</f>
        <v>378382076</v>
      </c>
      <c r="H176" s="172">
        <f>'Office Major'!H213</f>
        <v>621</v>
      </c>
    </row>
    <row r="177" spans="1:8" s="354" customFormat="1" ht="17.100000000000001" customHeight="1">
      <c r="A177" s="62">
        <v>6</v>
      </c>
      <c r="B177" s="390" t="s">
        <v>390</v>
      </c>
      <c r="C177" s="172">
        <f>'Office Major'!C214</f>
        <v>1</v>
      </c>
      <c r="D177" s="172">
        <f>'Office Major'!D214</f>
        <v>123.5</v>
      </c>
      <c r="E177" s="172">
        <f>'Office Major'!E214</f>
        <v>0</v>
      </c>
      <c r="F177" s="172">
        <f>'Office Major'!F214</f>
        <v>0</v>
      </c>
      <c r="G177" s="172">
        <f>'Office Major'!G214</f>
        <v>123200</v>
      </c>
      <c r="H177" s="172">
        <f>'Office Major'!H214</f>
        <v>1</v>
      </c>
    </row>
    <row r="178" spans="1:8" s="354" customFormat="1" ht="17.100000000000001" customHeight="1">
      <c r="A178" s="62">
        <v>7</v>
      </c>
      <c r="B178" s="62" t="s">
        <v>14</v>
      </c>
      <c r="C178" s="172">
        <f>'Office Major'!C215</f>
        <v>0</v>
      </c>
      <c r="D178" s="172">
        <f>'Office Major'!D215</f>
        <v>0</v>
      </c>
      <c r="E178" s="172">
        <f>'Office Major'!E215</f>
        <v>0</v>
      </c>
      <c r="F178" s="172">
        <f>'Office Major'!F215</f>
        <v>0</v>
      </c>
      <c r="G178" s="172">
        <f>'Office Major'!G215</f>
        <v>0</v>
      </c>
      <c r="H178" s="172">
        <f>'Office Major'!H215</f>
        <v>0</v>
      </c>
    </row>
    <row r="179" spans="1:8" s="354" customFormat="1" ht="17.100000000000001" customHeight="1">
      <c r="A179" s="62">
        <v>8</v>
      </c>
      <c r="B179" s="293" t="s">
        <v>47</v>
      </c>
      <c r="C179" s="172">
        <f>'Office Major'!C216</f>
        <v>1</v>
      </c>
      <c r="D179" s="172">
        <f>'Office Major'!D216</f>
        <v>112.5</v>
      </c>
      <c r="E179" s="172">
        <f>'Office Major'!E216</f>
        <v>0</v>
      </c>
      <c r="F179" s="172">
        <f>'Office Major'!F216</f>
        <v>0</v>
      </c>
      <c r="G179" s="172">
        <f>'Office Major'!G216</f>
        <v>225000</v>
      </c>
      <c r="H179" s="172">
        <f>'Office Major'!H216</f>
        <v>0</v>
      </c>
    </row>
    <row r="180" spans="1:8" s="354" customFormat="1" ht="17.100000000000001" customHeight="1">
      <c r="A180" s="62">
        <v>9</v>
      </c>
      <c r="B180" s="280" t="s">
        <v>391</v>
      </c>
      <c r="C180" s="172">
        <f>'Office Major'!C217</f>
        <v>2</v>
      </c>
      <c r="D180" s="172">
        <f>'Office Major'!D217</f>
        <v>916.64</v>
      </c>
      <c r="E180" s="172">
        <f>'Office Major'!E217</f>
        <v>305000</v>
      </c>
      <c r="F180" s="172">
        <f>'Office Major'!F217</f>
        <v>61000000</v>
      </c>
      <c r="G180" s="172">
        <f>'Office Major'!G217</f>
        <v>29421270</v>
      </c>
      <c r="H180" s="172">
        <f>'Office Major'!H217</f>
        <v>117</v>
      </c>
    </row>
    <row r="181" spans="1:8" s="354" customFormat="1" ht="17.100000000000001" customHeight="1">
      <c r="A181" s="62">
        <v>10</v>
      </c>
      <c r="B181" s="293" t="s">
        <v>32</v>
      </c>
      <c r="C181" s="172">
        <f>'Office Major'!C218</f>
        <v>2</v>
      </c>
      <c r="D181" s="172">
        <f>'Office Major'!D218</f>
        <v>9.91</v>
      </c>
      <c r="E181" s="172">
        <f>'Office Major'!E218</f>
        <v>0</v>
      </c>
      <c r="F181" s="172">
        <f>'Office Major'!F218</f>
        <v>0</v>
      </c>
      <c r="G181" s="172">
        <f>'Office Major'!G218</f>
        <v>20000</v>
      </c>
      <c r="H181" s="172">
        <f>'Office Major'!H218</f>
        <v>0</v>
      </c>
    </row>
    <row r="182" spans="1:8" s="354" customFormat="1" ht="17.100000000000001" customHeight="1">
      <c r="A182" s="62">
        <v>11</v>
      </c>
      <c r="B182" s="293" t="s">
        <v>42</v>
      </c>
      <c r="C182" s="172">
        <f>'Office Major'!C219</f>
        <v>0</v>
      </c>
      <c r="D182" s="172">
        <f>'Office Major'!D219</f>
        <v>4.95</v>
      </c>
      <c r="E182" s="172">
        <f>'Office Major'!E219</f>
        <v>0</v>
      </c>
      <c r="F182" s="172">
        <f>'Office Major'!F219</f>
        <v>0</v>
      </c>
      <c r="G182" s="172">
        <f>'Office Major'!G219</f>
        <v>0</v>
      </c>
      <c r="H182" s="172">
        <f>'Office Major'!H219</f>
        <v>0</v>
      </c>
    </row>
    <row r="183" spans="1:8" s="354" customFormat="1" ht="17.100000000000001" customHeight="1">
      <c r="A183" s="962" t="s">
        <v>157</v>
      </c>
      <c r="B183" s="963"/>
      <c r="C183" s="542">
        <f t="shared" ref="C183:H183" si="21">SUM(C172:C182)</f>
        <v>10</v>
      </c>
      <c r="D183" s="809">
        <f t="shared" si="21"/>
        <v>6284.58</v>
      </c>
      <c r="E183" s="539">
        <f t="shared" si="21"/>
        <v>1158454.48</v>
      </c>
      <c r="F183" s="543">
        <f t="shared" si="21"/>
        <v>4867133563.6862001</v>
      </c>
      <c r="G183" s="539">
        <f t="shared" si="21"/>
        <v>1750034787</v>
      </c>
      <c r="H183" s="542">
        <f t="shared" si="21"/>
        <v>2862</v>
      </c>
    </row>
    <row r="184" spans="1:8" ht="20.25" customHeight="1">
      <c r="A184" s="145"/>
      <c r="B184" s="145"/>
      <c r="C184" s="145"/>
      <c r="D184" s="145"/>
      <c r="E184" s="810"/>
      <c r="F184" s="145"/>
      <c r="G184" s="145"/>
      <c r="H184" s="145"/>
    </row>
    <row r="185" spans="1:8" ht="33">
      <c r="A185" s="971" t="s">
        <v>266</v>
      </c>
      <c r="B185" s="971"/>
      <c r="C185" s="971"/>
      <c r="D185" s="971"/>
      <c r="E185" s="971"/>
      <c r="F185" s="971"/>
      <c r="G185" s="971"/>
      <c r="H185" s="971"/>
    </row>
    <row r="186" spans="1:8" ht="22.5">
      <c r="A186" s="947" t="s">
        <v>267</v>
      </c>
      <c r="B186" s="947"/>
      <c r="C186" s="947"/>
      <c r="D186" s="947"/>
      <c r="E186" s="947"/>
      <c r="F186" s="947"/>
      <c r="G186" s="947"/>
      <c r="H186" s="947"/>
    </row>
    <row r="187" spans="1:8" ht="20.25">
      <c r="A187" s="970" t="s">
        <v>435</v>
      </c>
      <c r="B187" s="970"/>
      <c r="C187" s="970"/>
      <c r="D187" s="970"/>
      <c r="E187" s="970"/>
      <c r="F187" s="970"/>
      <c r="G187" s="970"/>
      <c r="H187" s="970"/>
    </row>
    <row r="189" spans="1:8" s="354" customFormat="1" ht="17.100000000000001" customHeight="1">
      <c r="A189" s="966" t="s">
        <v>2</v>
      </c>
      <c r="B189" s="968" t="s">
        <v>268</v>
      </c>
      <c r="C189" s="968" t="s">
        <v>4</v>
      </c>
      <c r="D189" s="736" t="s">
        <v>5</v>
      </c>
      <c r="E189" s="736" t="s">
        <v>6</v>
      </c>
      <c r="F189" s="736" t="s">
        <v>7</v>
      </c>
      <c r="G189" s="736" t="s">
        <v>8</v>
      </c>
      <c r="H189" s="736" t="s">
        <v>9</v>
      </c>
    </row>
    <row r="190" spans="1:8" s="354" customFormat="1" ht="17.100000000000001" customHeight="1">
      <c r="A190" s="967"/>
      <c r="B190" s="969"/>
      <c r="C190" s="969"/>
      <c r="D190" s="645" t="s">
        <v>77</v>
      </c>
      <c r="E190" s="645" t="s">
        <v>78</v>
      </c>
      <c r="F190" s="811" t="s">
        <v>79</v>
      </c>
      <c r="G190" s="811" t="s">
        <v>79</v>
      </c>
      <c r="H190" s="645" t="s">
        <v>12</v>
      </c>
    </row>
    <row r="191" spans="1:8" s="354" customFormat="1" ht="17.100000000000001" customHeight="1">
      <c r="A191" s="812">
        <v>1</v>
      </c>
      <c r="B191" s="813" t="s">
        <v>238</v>
      </c>
      <c r="C191" s="812">
        <f t="shared" ref="C191:H191" si="22">C17</f>
        <v>31</v>
      </c>
      <c r="D191" s="814">
        <f t="shared" si="22"/>
        <v>2039.2995999999998</v>
      </c>
      <c r="E191" s="814">
        <f t="shared" si="22"/>
        <v>2036110</v>
      </c>
      <c r="F191" s="814">
        <f t="shared" si="22"/>
        <v>2291399800</v>
      </c>
      <c r="G191" s="812">
        <f t="shared" si="22"/>
        <v>1689494122</v>
      </c>
      <c r="H191" s="812">
        <f t="shared" si="22"/>
        <v>388</v>
      </c>
    </row>
    <row r="192" spans="1:8" s="354" customFormat="1" ht="17.100000000000001" customHeight="1">
      <c r="A192" s="186">
        <v>2</v>
      </c>
      <c r="B192" s="813" t="s">
        <v>269</v>
      </c>
      <c r="C192" s="186">
        <f t="shared" ref="C192:H192" si="23">C24</f>
        <v>5</v>
      </c>
      <c r="D192" s="639">
        <f t="shared" si="23"/>
        <v>632.59280000000001</v>
      </c>
      <c r="E192" s="639">
        <f t="shared" si="23"/>
        <v>4800089</v>
      </c>
      <c r="F192" s="639">
        <f t="shared" si="23"/>
        <v>1669075150</v>
      </c>
      <c r="G192" s="186">
        <f t="shared" si="23"/>
        <v>409541000</v>
      </c>
      <c r="H192" s="186">
        <f t="shared" si="23"/>
        <v>336</v>
      </c>
    </row>
    <row r="193" spans="1:8" s="354" customFormat="1" ht="17.100000000000001" customHeight="1">
      <c r="A193" s="812">
        <v>3</v>
      </c>
      <c r="B193" s="815" t="s">
        <v>240</v>
      </c>
      <c r="C193" s="186">
        <f t="shared" ref="C193:H193" si="24">C31</f>
        <v>2</v>
      </c>
      <c r="D193" s="639">
        <f t="shared" si="24"/>
        <v>84.717999999999989</v>
      </c>
      <c r="E193" s="639">
        <f>E31</f>
        <v>1271981</v>
      </c>
      <c r="F193" s="639">
        <f t="shared" si="24"/>
        <v>194487451</v>
      </c>
      <c r="G193" s="186">
        <f t="shared" si="24"/>
        <v>103379000</v>
      </c>
      <c r="H193" s="186">
        <f t="shared" si="24"/>
        <v>320</v>
      </c>
    </row>
    <row r="194" spans="1:8" s="354" customFormat="1" ht="17.100000000000001" customHeight="1">
      <c r="A194" s="186">
        <v>4</v>
      </c>
      <c r="B194" s="816" t="s">
        <v>241</v>
      </c>
      <c r="C194" s="640">
        <f t="shared" ref="C194:H194" si="25">C39</f>
        <v>29</v>
      </c>
      <c r="D194" s="639">
        <f t="shared" si="25"/>
        <v>12004.52</v>
      </c>
      <c r="E194" s="639">
        <f t="shared" si="25"/>
        <v>6459046.1900000004</v>
      </c>
      <c r="F194" s="639">
        <f t="shared" si="25"/>
        <v>8382373189</v>
      </c>
      <c r="G194" s="186">
        <f t="shared" si="25"/>
        <v>621884257</v>
      </c>
      <c r="H194" s="186">
        <f t="shared" si="25"/>
        <v>205</v>
      </c>
    </row>
    <row r="195" spans="1:8" s="354" customFormat="1" ht="17.100000000000001" customHeight="1">
      <c r="A195" s="812">
        <v>5</v>
      </c>
      <c r="B195" s="816" t="s">
        <v>243</v>
      </c>
      <c r="C195" s="817">
        <f t="shared" ref="C195:H195" si="26">C54</f>
        <v>8</v>
      </c>
      <c r="D195" s="814">
        <f t="shared" si="26"/>
        <v>3351.5544</v>
      </c>
      <c r="E195" s="814">
        <f t="shared" si="26"/>
        <v>8012311.2829999998</v>
      </c>
      <c r="F195" s="814">
        <f t="shared" si="26"/>
        <v>22036123035.587299</v>
      </c>
      <c r="G195" s="812">
        <f t="shared" si="26"/>
        <v>10294709089</v>
      </c>
      <c r="H195" s="812">
        <f t="shared" si="26"/>
        <v>3539</v>
      </c>
    </row>
    <row r="196" spans="1:8" s="354" customFormat="1" ht="17.100000000000001" customHeight="1">
      <c r="A196" s="186">
        <v>6</v>
      </c>
      <c r="B196" s="816" t="s">
        <v>244</v>
      </c>
      <c r="C196" s="817">
        <f t="shared" ref="C196:H196" si="27">C61</f>
        <v>3</v>
      </c>
      <c r="D196" s="814">
        <f t="shared" si="27"/>
        <v>2743.74</v>
      </c>
      <c r="E196" s="814">
        <f t="shared" si="27"/>
        <v>1977989</v>
      </c>
      <c r="F196" s="814">
        <f t="shared" si="27"/>
        <v>2966983500</v>
      </c>
      <c r="G196" s="812">
        <f t="shared" si="27"/>
        <v>77561669</v>
      </c>
      <c r="H196" s="812">
        <f t="shared" si="27"/>
        <v>153</v>
      </c>
    </row>
    <row r="197" spans="1:8" s="354" customFormat="1" ht="17.100000000000001" customHeight="1">
      <c r="A197" s="812">
        <v>7</v>
      </c>
      <c r="B197" s="816" t="s">
        <v>245</v>
      </c>
      <c r="C197" s="818">
        <f t="shared" ref="C197:H197" si="28">C67</f>
        <v>1</v>
      </c>
      <c r="D197" s="639">
        <f t="shared" si="28"/>
        <v>3980</v>
      </c>
      <c r="E197" s="639">
        <f t="shared" si="28"/>
        <v>710300</v>
      </c>
      <c r="F197" s="639">
        <f t="shared" si="28"/>
        <v>156266000</v>
      </c>
      <c r="G197" s="195">
        <f t="shared" si="28"/>
        <v>63929300</v>
      </c>
      <c r="H197" s="195">
        <f t="shared" si="28"/>
        <v>573</v>
      </c>
    </row>
    <row r="198" spans="1:8" s="354" customFormat="1" ht="17.100000000000001" customHeight="1">
      <c r="A198" s="186">
        <v>8</v>
      </c>
      <c r="B198" s="816" t="s">
        <v>246</v>
      </c>
      <c r="C198" s="818">
        <f t="shared" ref="C198:H198" si="29">C73</f>
        <v>11</v>
      </c>
      <c r="D198" s="639">
        <f t="shared" si="29"/>
        <v>5569.5120000000006</v>
      </c>
      <c r="E198" s="639">
        <f t="shared" si="29"/>
        <v>21756823.600000001</v>
      </c>
      <c r="F198" s="639">
        <f t="shared" si="29"/>
        <v>3143568300</v>
      </c>
      <c r="G198" s="195">
        <f>G73</f>
        <v>1842000283</v>
      </c>
      <c r="H198" s="195">
        <f t="shared" si="29"/>
        <v>2160</v>
      </c>
    </row>
    <row r="199" spans="1:8" s="354" customFormat="1" ht="17.100000000000001" customHeight="1">
      <c r="A199" s="812">
        <v>9</v>
      </c>
      <c r="B199" s="816" t="s">
        <v>247</v>
      </c>
      <c r="C199" s="819">
        <f>C79</f>
        <v>0</v>
      </c>
      <c r="D199" s="819">
        <f t="shared" ref="D199:H199" si="30">D79</f>
        <v>0</v>
      </c>
      <c r="E199" s="819">
        <f t="shared" si="30"/>
        <v>0</v>
      </c>
      <c r="F199" s="819">
        <f t="shared" si="30"/>
        <v>0</v>
      </c>
      <c r="G199" s="819">
        <f t="shared" si="30"/>
        <v>17000</v>
      </c>
      <c r="H199" s="819">
        <f t="shared" si="30"/>
        <v>0</v>
      </c>
    </row>
    <row r="200" spans="1:8" s="354" customFormat="1" ht="17.100000000000001" customHeight="1">
      <c r="A200" s="186">
        <v>10</v>
      </c>
      <c r="B200" s="816" t="s">
        <v>248</v>
      </c>
      <c r="C200" s="817">
        <f t="shared" ref="C200:H200" si="31">C85</f>
        <v>2</v>
      </c>
      <c r="D200" s="814">
        <f t="shared" si="31"/>
        <v>9.9499999999999993</v>
      </c>
      <c r="E200" s="814">
        <f t="shared" si="31"/>
        <v>0</v>
      </c>
      <c r="F200" s="814">
        <f t="shared" si="31"/>
        <v>0</v>
      </c>
      <c r="G200" s="812">
        <f t="shared" si="31"/>
        <v>0</v>
      </c>
      <c r="H200" s="812">
        <f t="shared" si="31"/>
        <v>0</v>
      </c>
    </row>
    <row r="201" spans="1:8" s="354" customFormat="1" ht="17.100000000000001" customHeight="1">
      <c r="A201" s="812">
        <v>11</v>
      </c>
      <c r="B201" s="813" t="s">
        <v>250</v>
      </c>
      <c r="C201" s="812">
        <f t="shared" ref="C201:H201" si="32">C92</f>
        <v>4</v>
      </c>
      <c r="D201" s="814">
        <f t="shared" si="32"/>
        <v>39.481999999999999</v>
      </c>
      <c r="E201" s="814">
        <f t="shared" si="32"/>
        <v>440</v>
      </c>
      <c r="F201" s="814">
        <f t="shared" si="32"/>
        <v>154000</v>
      </c>
      <c r="G201" s="812">
        <f t="shared" si="32"/>
        <v>60000</v>
      </c>
      <c r="H201" s="812">
        <f t="shared" si="32"/>
        <v>4</v>
      </c>
    </row>
    <row r="202" spans="1:8" s="354" customFormat="1" ht="17.100000000000001" customHeight="1">
      <c r="A202" s="186">
        <v>12</v>
      </c>
      <c r="B202" s="813" t="s">
        <v>270</v>
      </c>
      <c r="C202" s="186">
        <f t="shared" ref="C202:H202" si="33">C99</f>
        <v>24</v>
      </c>
      <c r="D202" s="639">
        <f t="shared" si="33"/>
        <v>2146.2449999999999</v>
      </c>
      <c r="E202" s="639">
        <f t="shared" si="33"/>
        <v>2169929.25</v>
      </c>
      <c r="F202" s="639">
        <f t="shared" si="33"/>
        <v>1326790275</v>
      </c>
      <c r="G202" s="186">
        <f t="shared" si="33"/>
        <v>210050700</v>
      </c>
      <c r="H202" s="186">
        <f t="shared" si="33"/>
        <v>387</v>
      </c>
    </row>
    <row r="203" spans="1:8" s="354" customFormat="1" ht="17.100000000000001" customHeight="1">
      <c r="A203" s="812">
        <v>13</v>
      </c>
      <c r="B203" s="813" t="s">
        <v>253</v>
      </c>
      <c r="C203" s="812">
        <f t="shared" ref="C203:H203" si="34">C105</f>
        <v>5</v>
      </c>
      <c r="D203" s="814">
        <f t="shared" si="34"/>
        <v>983</v>
      </c>
      <c r="E203" s="814">
        <f t="shared" si="34"/>
        <v>0</v>
      </c>
      <c r="F203" s="814">
        <f t="shared" si="34"/>
        <v>0</v>
      </c>
      <c r="G203" s="812">
        <f t="shared" si="34"/>
        <v>12000</v>
      </c>
      <c r="H203" s="812">
        <f t="shared" si="34"/>
        <v>2</v>
      </c>
    </row>
    <row r="204" spans="1:8" s="354" customFormat="1" ht="17.100000000000001" customHeight="1">
      <c r="A204" s="186">
        <v>14</v>
      </c>
      <c r="B204" s="813" t="s">
        <v>254</v>
      </c>
      <c r="C204" s="186">
        <f t="shared" ref="C204:H204" si="35">C112</f>
        <v>10</v>
      </c>
      <c r="D204" s="639">
        <f t="shared" si="35"/>
        <v>809.71</v>
      </c>
      <c r="E204" s="639">
        <f t="shared" si="35"/>
        <v>1097967</v>
      </c>
      <c r="F204" s="639">
        <f t="shared" si="35"/>
        <v>2131914000</v>
      </c>
      <c r="G204" s="186">
        <f t="shared" si="35"/>
        <v>160427000</v>
      </c>
      <c r="H204" s="186">
        <f t="shared" si="35"/>
        <v>1901</v>
      </c>
    </row>
    <row r="205" spans="1:8" s="354" customFormat="1" ht="17.100000000000001" customHeight="1">
      <c r="A205" s="812">
        <v>15</v>
      </c>
      <c r="B205" s="813" t="s">
        <v>272</v>
      </c>
      <c r="C205" s="195">
        <f t="shared" ref="C205:H205" si="36">C119</f>
        <v>1</v>
      </c>
      <c r="D205" s="639">
        <f t="shared" si="36"/>
        <v>895.42</v>
      </c>
      <c r="E205" s="639">
        <f t="shared" si="36"/>
        <v>2515416.7000000002</v>
      </c>
      <c r="F205" s="639">
        <f t="shared" si="36"/>
        <v>553391674</v>
      </c>
      <c r="G205" s="195">
        <f>G119</f>
        <v>218170000</v>
      </c>
      <c r="H205" s="195">
        <f t="shared" si="36"/>
        <v>68</v>
      </c>
    </row>
    <row r="206" spans="1:8" s="354" customFormat="1" ht="17.100000000000001" customHeight="1">
      <c r="A206" s="186">
        <v>16</v>
      </c>
      <c r="B206" s="813" t="s">
        <v>257</v>
      </c>
      <c r="C206" s="812">
        <f t="shared" ref="C206:H206" si="37">C127</f>
        <v>8</v>
      </c>
      <c r="D206" s="814">
        <f t="shared" si="37"/>
        <v>4266.59</v>
      </c>
      <c r="E206" s="814">
        <f t="shared" si="37"/>
        <v>1334342.32</v>
      </c>
      <c r="F206" s="814">
        <f t="shared" si="37"/>
        <v>330625952.30000001</v>
      </c>
      <c r="G206" s="812">
        <f t="shared" si="37"/>
        <v>118025000</v>
      </c>
      <c r="H206" s="812">
        <f t="shared" si="37"/>
        <v>210</v>
      </c>
    </row>
    <row r="207" spans="1:8" s="354" customFormat="1" ht="17.100000000000001" customHeight="1">
      <c r="A207" s="812">
        <v>17</v>
      </c>
      <c r="B207" s="813" t="s">
        <v>258</v>
      </c>
      <c r="C207" s="812">
        <f t="shared" ref="C207:H207" si="38">C135</f>
        <v>10</v>
      </c>
      <c r="D207" s="814">
        <f t="shared" si="38"/>
        <v>2614.81</v>
      </c>
      <c r="E207" s="814">
        <f t="shared" si="38"/>
        <v>19602154</v>
      </c>
      <c r="F207" s="814">
        <f t="shared" si="38"/>
        <v>4900538500</v>
      </c>
      <c r="G207" s="812">
        <f t="shared" si="38"/>
        <v>1720484460</v>
      </c>
      <c r="H207" s="812">
        <f t="shared" si="38"/>
        <v>350</v>
      </c>
    </row>
    <row r="208" spans="1:8" s="354" customFormat="1" ht="17.100000000000001" customHeight="1">
      <c r="A208" s="186">
        <v>18</v>
      </c>
      <c r="B208" s="813" t="s">
        <v>273</v>
      </c>
      <c r="C208" s="812">
        <f t="shared" ref="C208:H208" si="39">C146</f>
        <v>4</v>
      </c>
      <c r="D208" s="814">
        <f t="shared" si="39"/>
        <v>1730.1832999999999</v>
      </c>
      <c r="E208" s="814">
        <f t="shared" si="39"/>
        <v>374285.64600000001</v>
      </c>
      <c r="F208" s="814">
        <f t="shared" si="39"/>
        <v>12169873397</v>
      </c>
      <c r="G208" s="812">
        <f t="shared" si="39"/>
        <v>4142323821</v>
      </c>
      <c r="H208" s="812">
        <f t="shared" si="39"/>
        <v>1940</v>
      </c>
    </row>
    <row r="209" spans="1:8" s="354" customFormat="1" ht="17.100000000000001" customHeight="1">
      <c r="A209" s="812">
        <v>19</v>
      </c>
      <c r="B209" s="176" t="s">
        <v>262</v>
      </c>
      <c r="C209" s="812">
        <f>C153</f>
        <v>4</v>
      </c>
      <c r="D209" s="814">
        <f t="shared" ref="D209:H209" si="40">D153</f>
        <v>66.61</v>
      </c>
      <c r="E209" s="814">
        <f t="shared" si="40"/>
        <v>59690</v>
      </c>
      <c r="F209" s="814">
        <f t="shared" si="40"/>
        <v>86638000</v>
      </c>
      <c r="G209" s="812">
        <f t="shared" si="40"/>
        <v>3326000</v>
      </c>
      <c r="H209" s="812">
        <f t="shared" si="40"/>
        <v>0</v>
      </c>
    </row>
    <row r="210" spans="1:8" s="354" customFormat="1" ht="17.100000000000001" customHeight="1">
      <c r="A210" s="186">
        <v>20</v>
      </c>
      <c r="B210" s="820" t="s">
        <v>263</v>
      </c>
      <c r="C210" s="186">
        <f t="shared" ref="C210:H210" si="41">C161</f>
        <v>9</v>
      </c>
      <c r="D210" s="639">
        <f t="shared" si="41"/>
        <v>1288.56</v>
      </c>
      <c r="E210" s="639">
        <f t="shared" si="41"/>
        <v>11242826</v>
      </c>
      <c r="F210" s="639">
        <f t="shared" si="41"/>
        <v>1474527930</v>
      </c>
      <c r="G210" s="186">
        <f t="shared" si="41"/>
        <v>940894000</v>
      </c>
      <c r="H210" s="186">
        <f t="shared" si="41"/>
        <v>1027</v>
      </c>
    </row>
    <row r="211" spans="1:8" s="354" customFormat="1" ht="17.100000000000001" customHeight="1">
      <c r="A211" s="812">
        <v>21</v>
      </c>
      <c r="B211" s="813" t="s">
        <v>276</v>
      </c>
      <c r="C211" s="186">
        <f t="shared" ref="C211:H211" si="42">C167</f>
        <v>6</v>
      </c>
      <c r="D211" s="639">
        <f t="shared" si="42"/>
        <v>29.258299999999998</v>
      </c>
      <c r="E211" s="639">
        <f t="shared" si="42"/>
        <v>0</v>
      </c>
      <c r="F211" s="639">
        <f t="shared" si="42"/>
        <v>0</v>
      </c>
      <c r="G211" s="186">
        <f t="shared" si="42"/>
        <v>0</v>
      </c>
      <c r="H211" s="186">
        <f t="shared" si="42"/>
        <v>8</v>
      </c>
    </row>
    <row r="212" spans="1:8" s="354" customFormat="1" ht="17.100000000000001" customHeight="1">
      <c r="A212" s="186">
        <v>22</v>
      </c>
      <c r="B212" s="813" t="s">
        <v>265</v>
      </c>
      <c r="C212" s="186">
        <f t="shared" ref="C212:H212" si="43">C183</f>
        <v>10</v>
      </c>
      <c r="D212" s="639">
        <f t="shared" si="43"/>
        <v>6284.58</v>
      </c>
      <c r="E212" s="639">
        <f>E183</f>
        <v>1158454.48</v>
      </c>
      <c r="F212" s="639">
        <f t="shared" si="43"/>
        <v>4867133563.6862001</v>
      </c>
      <c r="G212" s="186">
        <f t="shared" si="43"/>
        <v>1750034787</v>
      </c>
      <c r="H212" s="186">
        <f t="shared" si="43"/>
        <v>2862</v>
      </c>
    </row>
    <row r="213" spans="1:8" s="354" customFormat="1" ht="17.100000000000001" customHeight="1">
      <c r="A213" s="938" t="s">
        <v>236</v>
      </c>
      <c r="B213" s="939"/>
      <c r="C213" s="821">
        <f t="shared" ref="C213:H213" si="44">SUM(C191:C212)</f>
        <v>187</v>
      </c>
      <c r="D213" s="822">
        <f t="shared" si="44"/>
        <v>51570.335400000004</v>
      </c>
      <c r="E213" s="822">
        <f t="shared" si="44"/>
        <v>86580155.468999997</v>
      </c>
      <c r="F213" s="822">
        <f t="shared" si="44"/>
        <v>68681863717.573502</v>
      </c>
      <c r="G213" s="821">
        <f t="shared" si="44"/>
        <v>24366323488</v>
      </c>
      <c r="H213" s="821">
        <f t="shared" si="44"/>
        <v>16433</v>
      </c>
    </row>
  </sheetData>
  <mergeCells count="120">
    <mergeCell ref="A189:A190"/>
    <mergeCell ref="B189:B190"/>
    <mergeCell ref="C189:C190"/>
    <mergeCell ref="A148:H148"/>
    <mergeCell ref="A149:A150"/>
    <mergeCell ref="B149:B150"/>
    <mergeCell ref="C149:C150"/>
    <mergeCell ref="A153:B153"/>
    <mergeCell ref="A167:B167"/>
    <mergeCell ref="A170:A171"/>
    <mergeCell ref="B170:B171"/>
    <mergeCell ref="C170:C171"/>
    <mergeCell ref="A183:B183"/>
    <mergeCell ref="A187:H187"/>
    <mergeCell ref="A155:H155"/>
    <mergeCell ref="A163:H163"/>
    <mergeCell ref="A169:H169"/>
    <mergeCell ref="A185:H185"/>
    <mergeCell ref="A156:A157"/>
    <mergeCell ref="B164:B165"/>
    <mergeCell ref="C164:C165"/>
    <mergeCell ref="A161:B161"/>
    <mergeCell ref="C156:C157"/>
    <mergeCell ref="A164:A165"/>
    <mergeCell ref="A146:B146"/>
    <mergeCell ref="A137:H137"/>
    <mergeCell ref="C95:C96"/>
    <mergeCell ref="A92:B92"/>
    <mergeCell ref="A75:H75"/>
    <mergeCell ref="A76:A77"/>
    <mergeCell ref="B76:B77"/>
    <mergeCell ref="C76:C77"/>
    <mergeCell ref="A79:B79"/>
    <mergeCell ref="A88:A89"/>
    <mergeCell ref="B88:B89"/>
    <mergeCell ref="C88:C89"/>
    <mergeCell ref="C130:C131"/>
    <mergeCell ref="A127:B127"/>
    <mergeCell ref="A135:B135"/>
    <mergeCell ref="A105:B105"/>
    <mergeCell ref="A122:H122"/>
    <mergeCell ref="A107:H107"/>
    <mergeCell ref="A115:H115"/>
    <mergeCell ref="A123:A124"/>
    <mergeCell ref="B123:B124"/>
    <mergeCell ref="C123:C124"/>
    <mergeCell ref="A129:H129"/>
    <mergeCell ref="C102:C103"/>
    <mergeCell ref="A31:B31"/>
    <mergeCell ref="C64:C65"/>
    <mergeCell ref="A69:H69"/>
    <mergeCell ref="A87:H87"/>
    <mergeCell ref="A138:A139"/>
    <mergeCell ref="B138:B139"/>
    <mergeCell ref="C138:C139"/>
    <mergeCell ref="A56:H56"/>
    <mergeCell ref="A63:H63"/>
    <mergeCell ref="A64:A65"/>
    <mergeCell ref="A119:B119"/>
    <mergeCell ref="A73:B73"/>
    <mergeCell ref="A82:A83"/>
    <mergeCell ref="B82:B83"/>
    <mergeCell ref="C82:C83"/>
    <mergeCell ref="A130:A131"/>
    <mergeCell ref="B130:B131"/>
    <mergeCell ref="A99:B99"/>
    <mergeCell ref="A95:A96"/>
    <mergeCell ref="B95:B96"/>
    <mergeCell ref="B102:B103"/>
    <mergeCell ref="A102:A103"/>
    <mergeCell ref="A94:H94"/>
    <mergeCell ref="A101:H101"/>
    <mergeCell ref="A33:H33"/>
    <mergeCell ref="A42:H42"/>
    <mergeCell ref="B43:B44"/>
    <mergeCell ref="C43:C44"/>
    <mergeCell ref="C34:C35"/>
    <mergeCell ref="A61:B61"/>
    <mergeCell ref="A1:H1"/>
    <mergeCell ref="A2:H2"/>
    <mergeCell ref="A3:H3"/>
    <mergeCell ref="A5:H5"/>
    <mergeCell ref="A19:H19"/>
    <mergeCell ref="A6:A7"/>
    <mergeCell ref="B6:B7"/>
    <mergeCell ref="C6:C7"/>
    <mergeCell ref="A17:B17"/>
    <mergeCell ref="A20:A21"/>
    <mergeCell ref="B20:B21"/>
    <mergeCell ref="C20:C21"/>
    <mergeCell ref="A26:H26"/>
    <mergeCell ref="C57:C58"/>
    <mergeCell ref="A24:B24"/>
    <mergeCell ref="A27:A28"/>
    <mergeCell ref="B27:B28"/>
    <mergeCell ref="C27:C28"/>
    <mergeCell ref="A213:B213"/>
    <mergeCell ref="A85:B85"/>
    <mergeCell ref="A108:A109"/>
    <mergeCell ref="B108:B109"/>
    <mergeCell ref="C108:C109"/>
    <mergeCell ref="A112:B112"/>
    <mergeCell ref="A34:A35"/>
    <mergeCell ref="B34:B35"/>
    <mergeCell ref="A39:B39"/>
    <mergeCell ref="A54:B54"/>
    <mergeCell ref="A57:A58"/>
    <mergeCell ref="B57:B58"/>
    <mergeCell ref="A116:A117"/>
    <mergeCell ref="B116:B117"/>
    <mergeCell ref="C116:C117"/>
    <mergeCell ref="B156:B157"/>
    <mergeCell ref="A81:H81"/>
    <mergeCell ref="A186:H186"/>
    <mergeCell ref="A43:A44"/>
    <mergeCell ref="B64:B65"/>
    <mergeCell ref="A67:B67"/>
    <mergeCell ref="A70:A71"/>
    <mergeCell ref="B70:B71"/>
    <mergeCell ref="C70:C71"/>
  </mergeCells>
  <pageMargins left="0.7" right="0.7" top="0.75" bottom="0.75" header="0.3" footer="0.3"/>
  <pageSetup scale="77" orientation="portrait" r:id="rId1"/>
  <rowBreaks count="4" manualBreakCount="4">
    <brk id="41" max="7" man="1"/>
    <brk id="93" max="7" man="1"/>
    <brk id="147" max="7" man="1"/>
    <brk id="184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H587"/>
  <sheetViews>
    <sheetView topLeftCell="A566" workbookViewId="0">
      <selection activeCell="K257" sqref="A1:XFD1048576"/>
    </sheetView>
  </sheetViews>
  <sheetFormatPr defaultColWidth="9.140625" defaultRowHeight="15"/>
  <cols>
    <col min="1" max="1" width="6.7109375" style="118" customWidth="1"/>
    <col min="2" max="2" width="21.28515625" style="118" customWidth="1"/>
    <col min="3" max="3" width="9.5703125" style="118" customWidth="1"/>
    <col min="4" max="4" width="12.7109375" style="118" customWidth="1"/>
    <col min="5" max="5" width="14.7109375" style="118" customWidth="1"/>
    <col min="6" max="6" width="16.7109375" style="118" customWidth="1"/>
    <col min="7" max="7" width="16.28515625" style="118" customWidth="1"/>
    <col min="8" max="8" width="11.7109375" style="118" customWidth="1"/>
    <col min="9" max="16384" width="9.140625" style="118"/>
  </cols>
  <sheetData>
    <row r="1" spans="1:8" ht="30.75">
      <c r="A1" s="978" t="s">
        <v>179</v>
      </c>
      <c r="B1" s="978"/>
      <c r="C1" s="978"/>
      <c r="D1" s="978"/>
      <c r="E1" s="978"/>
      <c r="F1" s="978"/>
      <c r="G1" s="978"/>
      <c r="H1" s="978"/>
    </row>
    <row r="2" spans="1:8" ht="25.5">
      <c r="A2" s="987" t="s">
        <v>277</v>
      </c>
      <c r="B2" s="987"/>
      <c r="C2" s="987"/>
      <c r="D2" s="987"/>
      <c r="E2" s="987"/>
      <c r="F2" s="987"/>
      <c r="G2" s="987"/>
      <c r="H2" s="987"/>
    </row>
    <row r="3" spans="1:8" ht="22.5">
      <c r="A3" s="947" t="s">
        <v>431</v>
      </c>
      <c r="B3" s="947"/>
      <c r="C3" s="947"/>
      <c r="D3" s="947"/>
      <c r="E3" s="947"/>
      <c r="F3" s="947"/>
      <c r="G3" s="947"/>
      <c r="H3" s="947"/>
    </row>
    <row r="4" spans="1:8">
      <c r="A4" s="145"/>
      <c r="B4" s="145"/>
      <c r="C4" s="145"/>
      <c r="D4" s="145"/>
      <c r="E4" s="145"/>
      <c r="F4" s="145"/>
      <c r="G4" s="145"/>
      <c r="H4" s="145"/>
    </row>
    <row r="5" spans="1:8" ht="15.75" customHeight="1">
      <c r="A5" s="929" t="s">
        <v>238</v>
      </c>
      <c r="B5" s="929"/>
      <c r="C5" s="929"/>
      <c r="D5" s="929"/>
      <c r="E5" s="929"/>
      <c r="F5" s="929"/>
      <c r="G5" s="929"/>
      <c r="H5" s="929"/>
    </row>
    <row r="6" spans="1:8" s="354" customFormat="1" ht="17.100000000000001" customHeight="1">
      <c r="A6" s="988" t="s">
        <v>181</v>
      </c>
      <c r="B6" s="988" t="s">
        <v>3</v>
      </c>
      <c r="C6" s="988" t="s">
        <v>4</v>
      </c>
      <c r="D6" s="557" t="s">
        <v>5</v>
      </c>
      <c r="E6" s="558" t="s">
        <v>6</v>
      </c>
      <c r="F6" s="559" t="s">
        <v>7</v>
      </c>
      <c r="G6" s="559" t="s">
        <v>8</v>
      </c>
      <c r="H6" s="558" t="s">
        <v>9</v>
      </c>
    </row>
    <row r="7" spans="1:8" s="354" customFormat="1" ht="17.100000000000001" customHeight="1">
      <c r="A7" s="989"/>
      <c r="B7" s="989"/>
      <c r="C7" s="989"/>
      <c r="D7" s="560" t="s">
        <v>77</v>
      </c>
      <c r="E7" s="561" t="s">
        <v>78</v>
      </c>
      <c r="F7" s="60" t="s">
        <v>79</v>
      </c>
      <c r="G7" s="60" t="s">
        <v>79</v>
      </c>
      <c r="H7" s="561" t="s">
        <v>12</v>
      </c>
    </row>
    <row r="8" spans="1:8" s="354" customFormat="1" ht="17.100000000000001" customHeight="1">
      <c r="A8" s="144">
        <v>1</v>
      </c>
      <c r="B8" s="62" t="s">
        <v>61</v>
      </c>
      <c r="C8" s="62">
        <f>'Office Minor'!C21+'Office Minor'!C638</f>
        <v>108</v>
      </c>
      <c r="D8" s="62">
        <f>'Office Minor'!D21+'Office Minor'!D638</f>
        <v>183.31</v>
      </c>
      <c r="E8" s="62">
        <f>'Office Minor'!E21+'Office Minor'!E638</f>
        <v>1632789.89</v>
      </c>
      <c r="F8" s="62">
        <f>'Office Minor'!F21+'Office Minor'!F638</f>
        <v>1478634435</v>
      </c>
      <c r="G8" s="62">
        <f>'Office Minor'!G21+'Office Minor'!G638</f>
        <v>308424351</v>
      </c>
      <c r="H8" s="62">
        <f>'Office Minor'!H21+'Office Minor'!H638</f>
        <v>680</v>
      </c>
    </row>
    <row r="9" spans="1:8" s="354" customFormat="1" ht="17.100000000000001" customHeight="1">
      <c r="A9" s="144">
        <f t="shared" ref="A9:A17" si="0">+A8+1</f>
        <v>2</v>
      </c>
      <c r="B9" s="62" t="s">
        <v>57</v>
      </c>
      <c r="C9" s="62">
        <v>35</v>
      </c>
      <c r="D9" s="62">
        <v>76.66</v>
      </c>
      <c r="E9" s="232">
        <v>104818</v>
      </c>
      <c r="F9" s="232">
        <v>126898446</v>
      </c>
      <c r="G9" s="232">
        <v>25846695</v>
      </c>
      <c r="H9" s="232">
        <v>225</v>
      </c>
    </row>
    <row r="10" spans="1:8" s="354" customFormat="1" ht="17.100000000000001" customHeight="1">
      <c r="A10" s="144">
        <v>3</v>
      </c>
      <c r="B10" s="62" t="s">
        <v>144</v>
      </c>
      <c r="C10" s="62">
        <v>222</v>
      </c>
      <c r="D10" s="62">
        <v>218</v>
      </c>
      <c r="E10" s="232">
        <v>3615195</v>
      </c>
      <c r="F10" s="232">
        <v>600476850</v>
      </c>
      <c r="G10" s="62">
        <v>60179555</v>
      </c>
      <c r="H10" s="62">
        <v>974</v>
      </c>
    </row>
    <row r="11" spans="1:8" s="354" customFormat="1" ht="17.100000000000001" customHeight="1">
      <c r="A11" s="144">
        <f t="shared" si="0"/>
        <v>4</v>
      </c>
      <c r="B11" s="62" t="s">
        <v>67</v>
      </c>
      <c r="C11" s="62">
        <f>'Office Minor'!C24</f>
        <v>1</v>
      </c>
      <c r="D11" s="62">
        <f>'Office Minor'!D24</f>
        <v>1</v>
      </c>
      <c r="E11" s="62">
        <f>'Office Minor'!E24</f>
        <v>0</v>
      </c>
      <c r="F11" s="62">
        <f>'Office Minor'!F24</f>
        <v>0</v>
      </c>
      <c r="G11" s="62">
        <f>'Office Minor'!G24</f>
        <v>131950</v>
      </c>
      <c r="H11" s="62">
        <f>'Office Minor'!H24</f>
        <v>0</v>
      </c>
    </row>
    <row r="12" spans="1:8" s="354" customFormat="1" ht="17.100000000000001" customHeight="1">
      <c r="A12" s="144">
        <v>5</v>
      </c>
      <c r="B12" s="62" t="s">
        <v>184</v>
      </c>
      <c r="C12" s="62">
        <f>'Office Minor'!C25+'Office Minor'!C119</f>
        <v>6</v>
      </c>
      <c r="D12" s="62">
        <f>'Office Minor'!D25+'Office Minor'!D119</f>
        <v>13.5</v>
      </c>
      <c r="E12" s="62">
        <f>'Office Minor'!E25+'Office Minor'!E119</f>
        <v>563260</v>
      </c>
      <c r="F12" s="62">
        <f>'Office Minor'!F25+'Office Minor'!F119</f>
        <v>53717200</v>
      </c>
      <c r="G12" s="62">
        <f>'Office Minor'!G25+'Office Minor'!G119</f>
        <v>3139000</v>
      </c>
      <c r="H12" s="62">
        <f>'Office Minor'!H25+'Office Minor'!H119</f>
        <v>57</v>
      </c>
    </row>
    <row r="13" spans="1:8" s="354" customFormat="1" ht="17.100000000000001" customHeight="1">
      <c r="A13" s="144">
        <v>6</v>
      </c>
      <c r="B13" s="62" t="s">
        <v>131</v>
      </c>
      <c r="C13" s="62">
        <f>'Office Minor'!C118+'Office Minor'!C27+'Office Minor'!C642</f>
        <v>0</v>
      </c>
      <c r="D13" s="62">
        <f>'Office Minor'!D118+'Office Minor'!D27+'Office Minor'!D642</f>
        <v>0</v>
      </c>
      <c r="E13" s="62">
        <f>'Office Minor'!E118+'Office Minor'!E27+'Office Minor'!E642</f>
        <v>399134</v>
      </c>
      <c r="F13" s="62">
        <f>'Office Minor'!F118+'Office Minor'!F27+'Office Minor'!F642</f>
        <v>387926150</v>
      </c>
      <c r="G13" s="62">
        <f>'Office Minor'!G118+'Office Minor'!G27+'Office Minor'!G642</f>
        <v>10619000</v>
      </c>
      <c r="H13" s="62">
        <f>'Office Minor'!H118+'Office Minor'!H27+'Office Minor'!H642</f>
        <v>560</v>
      </c>
    </row>
    <row r="14" spans="1:8" s="354" customFormat="1" ht="17.100000000000001" customHeight="1">
      <c r="A14" s="144">
        <v>7</v>
      </c>
      <c r="B14" s="62" t="s">
        <v>418</v>
      </c>
      <c r="C14" s="62">
        <f>'Office Minor'!C641+'Office Minor'!C26</f>
        <v>3</v>
      </c>
      <c r="D14" s="62">
        <f>'Office Minor'!D641+'Office Minor'!D26</f>
        <v>1801.71</v>
      </c>
      <c r="E14" s="62">
        <f>'Office Minor'!E641+'Office Minor'!E26</f>
        <v>165981</v>
      </c>
      <c r="F14" s="62">
        <f>'Office Minor'!F641+'Office Minor'!F26</f>
        <v>82990500</v>
      </c>
      <c r="G14" s="62">
        <f>'Office Minor'!G641+'Office Minor'!G26</f>
        <v>12877571</v>
      </c>
      <c r="H14" s="62">
        <f>'Office Minor'!H641+'Office Minor'!H26</f>
        <v>305</v>
      </c>
    </row>
    <row r="15" spans="1:8" s="354" customFormat="1" ht="17.100000000000001" customHeight="1">
      <c r="A15" s="144">
        <v>8</v>
      </c>
      <c r="B15" s="284" t="s">
        <v>161</v>
      </c>
      <c r="C15" s="62">
        <v>489</v>
      </c>
      <c r="D15" s="62">
        <v>2297.88</v>
      </c>
      <c r="E15" s="62">
        <v>1386726</v>
      </c>
      <c r="F15" s="62">
        <v>556103600</v>
      </c>
      <c r="G15" s="62">
        <v>65946985</v>
      </c>
      <c r="H15" s="62">
        <v>1620</v>
      </c>
    </row>
    <row r="16" spans="1:8" s="354" customFormat="1" ht="17.100000000000001" customHeight="1">
      <c r="A16" s="144">
        <v>9</v>
      </c>
      <c r="B16" s="284" t="s">
        <v>39</v>
      </c>
      <c r="C16" s="62">
        <f>'Office Minor'!C644</f>
        <v>63</v>
      </c>
      <c r="D16" s="62">
        <f>'Office Minor'!D644</f>
        <v>613.25</v>
      </c>
      <c r="E16" s="62">
        <f>'Office Minor'!E644</f>
        <v>17935</v>
      </c>
      <c r="F16" s="62">
        <f>'Office Minor'!F644</f>
        <v>9864250</v>
      </c>
      <c r="G16" s="62">
        <f>'Office Minor'!G644</f>
        <v>4748150</v>
      </c>
      <c r="H16" s="62">
        <f>'Office Minor'!H644</f>
        <v>95</v>
      </c>
    </row>
    <row r="17" spans="1:8" s="354" customFormat="1" ht="17.100000000000001" customHeight="1">
      <c r="A17" s="144">
        <f t="shared" si="0"/>
        <v>10</v>
      </c>
      <c r="B17" s="284" t="s">
        <v>158</v>
      </c>
      <c r="C17" s="62">
        <f>'Office Minor'!C645+'Office Minor'!C29</f>
        <v>7</v>
      </c>
      <c r="D17" s="62">
        <f>'Office Minor'!D645+'Office Minor'!D29</f>
        <v>33.6</v>
      </c>
      <c r="E17" s="62">
        <f>'Office Minor'!E645+'Office Minor'!E29</f>
        <v>816</v>
      </c>
      <c r="F17" s="62">
        <f>'Office Minor'!F645+'Office Minor'!F29</f>
        <v>1176000</v>
      </c>
      <c r="G17" s="62">
        <f>'Office Minor'!G645+'Office Minor'!G29</f>
        <v>124051</v>
      </c>
      <c r="H17" s="62">
        <f>'Office Minor'!H645+'Office Minor'!H29</f>
        <v>7</v>
      </c>
    </row>
    <row r="18" spans="1:8" s="354" customFormat="1" ht="17.100000000000001" customHeight="1">
      <c r="A18" s="144">
        <v>11</v>
      </c>
      <c r="B18" s="284" t="s">
        <v>64</v>
      </c>
      <c r="C18" s="62">
        <v>0</v>
      </c>
      <c r="D18" s="62">
        <v>0</v>
      </c>
      <c r="E18" s="62">
        <v>1034230</v>
      </c>
      <c r="F18" s="62">
        <v>36190500</v>
      </c>
      <c r="G18" s="62">
        <v>3292615</v>
      </c>
      <c r="H18" s="62">
        <v>50</v>
      </c>
    </row>
    <row r="19" spans="1:8" s="354" customFormat="1" ht="17.100000000000001" customHeight="1">
      <c r="A19" s="144"/>
      <c r="B19" s="62" t="s">
        <v>74</v>
      </c>
      <c r="C19" s="62">
        <f>'Office Minor'!C31+'Office Minor'!C646</f>
        <v>0</v>
      </c>
      <c r="D19" s="62">
        <f>'Office Minor'!D31+'Office Minor'!D646</f>
        <v>0</v>
      </c>
      <c r="E19" s="62">
        <f>'Office Minor'!E31+'Office Minor'!E646</f>
        <v>0</v>
      </c>
      <c r="F19" s="62">
        <f>'Office Minor'!F31+'Office Minor'!F646</f>
        <v>0</v>
      </c>
      <c r="G19" s="232">
        <f>'Office Minor'!G31+'Office Minor'!G646+'Office Minor'!G122</f>
        <v>48605000</v>
      </c>
      <c r="H19" s="62">
        <f>'Office Minor'!H31+'Office Minor'!H646</f>
        <v>0</v>
      </c>
    </row>
    <row r="20" spans="1:8" s="354" customFormat="1" ht="17.100000000000001" customHeight="1">
      <c r="A20" s="146"/>
      <c r="B20" s="217" t="s">
        <v>48</v>
      </c>
      <c r="C20" s="62">
        <f>'Office Minor'!C32+'Office Minor'!C647</f>
        <v>0</v>
      </c>
      <c r="D20" s="62">
        <f>'Office Minor'!D32+'Office Minor'!D647</f>
        <v>0</v>
      </c>
      <c r="E20" s="62">
        <f>'Office Minor'!E32+'Office Minor'!E647</f>
        <v>0</v>
      </c>
      <c r="F20" s="62">
        <f>'Office Minor'!F32+'Office Minor'!F647</f>
        <v>0</v>
      </c>
      <c r="G20" s="232">
        <f>'Office Minor'!G32+'Office Minor'!G123+'Office Minor'!G647</f>
        <v>40666512</v>
      </c>
      <c r="H20" s="62">
        <f>'Office Minor'!H32+'Office Minor'!H647</f>
        <v>0</v>
      </c>
    </row>
    <row r="21" spans="1:8" s="354" customFormat="1" ht="17.100000000000001" customHeight="1">
      <c r="A21" s="992" t="s">
        <v>49</v>
      </c>
      <c r="B21" s="992"/>
      <c r="C21" s="652">
        <f>SUM(C8:C20)</f>
        <v>934</v>
      </c>
      <c r="D21" s="562">
        <f t="shared" ref="D21:H21" si="1">SUM(D8:D20)</f>
        <v>5238.9100000000008</v>
      </c>
      <c r="E21" s="562">
        <f t="shared" si="1"/>
        <v>8920884.8900000006</v>
      </c>
      <c r="F21" s="562">
        <f t="shared" si="1"/>
        <v>3333977931</v>
      </c>
      <c r="G21" s="562">
        <f t="shared" si="1"/>
        <v>584601435</v>
      </c>
      <c r="H21" s="562">
        <f t="shared" si="1"/>
        <v>4573</v>
      </c>
    </row>
    <row r="22" spans="1:8" s="354" customFormat="1" ht="17.100000000000001" customHeight="1">
      <c r="A22" s="563"/>
      <c r="B22" s="374"/>
      <c r="C22" s="374"/>
      <c r="D22" s="370"/>
      <c r="E22" s="375"/>
      <c r="F22" s="376"/>
      <c r="G22" s="376"/>
      <c r="H22" s="372"/>
    </row>
    <row r="23" spans="1:8" s="354" customFormat="1" ht="17.100000000000001" customHeight="1">
      <c r="A23" s="985" t="s">
        <v>269</v>
      </c>
      <c r="B23" s="985"/>
      <c r="C23" s="985"/>
      <c r="D23" s="985"/>
      <c r="E23" s="985"/>
      <c r="F23" s="985"/>
      <c r="G23" s="985"/>
      <c r="H23" s="985"/>
    </row>
    <row r="24" spans="1:8" s="354" customFormat="1" ht="17.100000000000001" customHeight="1">
      <c r="A24" s="990" t="s">
        <v>181</v>
      </c>
      <c r="B24" s="841" t="s">
        <v>3</v>
      </c>
      <c r="C24" s="841" t="s">
        <v>4</v>
      </c>
      <c r="D24" s="564" t="s">
        <v>5</v>
      </c>
      <c r="E24" s="731" t="s">
        <v>6</v>
      </c>
      <c r="F24" s="565" t="s">
        <v>7</v>
      </c>
      <c r="G24" s="565" t="s">
        <v>8</v>
      </c>
      <c r="H24" s="731" t="s">
        <v>9</v>
      </c>
    </row>
    <row r="25" spans="1:8" s="354" customFormat="1" ht="17.100000000000001" customHeight="1">
      <c r="A25" s="991"/>
      <c r="B25" s="842"/>
      <c r="C25" s="842"/>
      <c r="D25" s="566" t="s">
        <v>77</v>
      </c>
      <c r="E25" s="1" t="s">
        <v>78</v>
      </c>
      <c r="F25" s="60" t="s">
        <v>79</v>
      </c>
      <c r="G25" s="60" t="s">
        <v>79</v>
      </c>
      <c r="H25" s="1" t="s">
        <v>12</v>
      </c>
    </row>
    <row r="26" spans="1:8" s="354" customFormat="1" ht="17.100000000000001" customHeight="1">
      <c r="A26" s="249">
        <v>1</v>
      </c>
      <c r="B26" s="62" t="s">
        <v>61</v>
      </c>
      <c r="C26" s="62">
        <f>'Office Minor'!C38</f>
        <v>79</v>
      </c>
      <c r="D26" s="62">
        <f>'Office Minor'!D38</f>
        <v>136.77940000000001</v>
      </c>
      <c r="E26" s="62">
        <f>'Office Minor'!E38</f>
        <v>1981651</v>
      </c>
      <c r="F26" s="62">
        <f>'Office Minor'!F38</f>
        <v>1769508200</v>
      </c>
      <c r="G26" s="62">
        <f>'Office Minor'!G38</f>
        <v>191186000</v>
      </c>
      <c r="H26" s="62">
        <f>'Office Minor'!H38</f>
        <v>550</v>
      </c>
    </row>
    <row r="27" spans="1:8" s="354" customFormat="1" ht="17.100000000000001" customHeight="1">
      <c r="A27" s="62">
        <v>2</v>
      </c>
      <c r="B27" s="62" t="s">
        <v>62</v>
      </c>
      <c r="C27" s="62">
        <v>159</v>
      </c>
      <c r="D27" s="62">
        <v>161.76320000000001</v>
      </c>
      <c r="E27" s="62">
        <v>2749127</v>
      </c>
      <c r="F27" s="62">
        <v>1231562490</v>
      </c>
      <c r="G27" s="62">
        <v>116433000</v>
      </c>
      <c r="H27" s="62">
        <v>1293</v>
      </c>
    </row>
    <row r="28" spans="1:8" s="354" customFormat="1" ht="17.100000000000001" customHeight="1">
      <c r="A28" s="62">
        <v>3</v>
      </c>
      <c r="B28" s="62" t="s">
        <v>57</v>
      </c>
      <c r="C28" s="62">
        <f>'Office Minor'!C40</f>
        <v>1</v>
      </c>
      <c r="D28" s="62">
        <f>'Office Minor'!D40</f>
        <v>4</v>
      </c>
      <c r="E28" s="62">
        <f>'Office Minor'!E40</f>
        <v>29872</v>
      </c>
      <c r="F28" s="62">
        <f>'Office Minor'!F40</f>
        <v>209104000</v>
      </c>
      <c r="G28" s="62">
        <f>'Office Minor'!G40</f>
        <v>2786000</v>
      </c>
      <c r="H28" s="62">
        <f>'Office Minor'!H40</f>
        <v>10</v>
      </c>
    </row>
    <row r="29" spans="1:8" s="354" customFormat="1" ht="17.100000000000001" customHeight="1">
      <c r="A29" s="249">
        <v>4</v>
      </c>
      <c r="B29" s="62" t="s">
        <v>185</v>
      </c>
      <c r="C29" s="62">
        <f>'Office Minor'!C41</f>
        <v>1</v>
      </c>
      <c r="D29" s="62">
        <f>'Office Minor'!D41</f>
        <v>4.9275000000000002</v>
      </c>
      <c r="E29" s="62">
        <f>'Office Minor'!E41</f>
        <v>0</v>
      </c>
      <c r="F29" s="62">
        <f>'Office Minor'!F41</f>
        <v>0</v>
      </c>
      <c r="G29" s="62">
        <f>'Office Minor'!G41</f>
        <v>30000</v>
      </c>
      <c r="H29" s="62">
        <f>'Office Minor'!H41</f>
        <v>0</v>
      </c>
    </row>
    <row r="30" spans="1:8" s="354" customFormat="1" ht="17.100000000000001" customHeight="1">
      <c r="A30" s="62">
        <v>5</v>
      </c>
      <c r="B30" s="62" t="s">
        <v>54</v>
      </c>
      <c r="C30" s="62">
        <f>'Office Minor'!C42</f>
        <v>1</v>
      </c>
      <c r="D30" s="62">
        <f>'Office Minor'!D42</f>
        <v>1</v>
      </c>
      <c r="E30" s="62">
        <f>'Office Minor'!E42</f>
        <v>494</v>
      </c>
      <c r="F30" s="62">
        <f>'Office Minor'!F42</f>
        <v>172900</v>
      </c>
      <c r="G30" s="62">
        <f>'Office Minor'!G42</f>
        <v>49000</v>
      </c>
      <c r="H30" s="62">
        <f>'Office Minor'!H42</f>
        <v>0</v>
      </c>
    </row>
    <row r="31" spans="1:8" s="354" customFormat="1" ht="17.100000000000001" customHeight="1">
      <c r="A31" s="62">
        <v>6</v>
      </c>
      <c r="B31" s="62" t="s">
        <v>53</v>
      </c>
      <c r="C31" s="62">
        <f>'Office Minor'!C43</f>
        <v>0</v>
      </c>
      <c r="D31" s="62">
        <f>'Office Minor'!D43</f>
        <v>0</v>
      </c>
      <c r="E31" s="62">
        <f>'Office Minor'!E43</f>
        <v>1063490</v>
      </c>
      <c r="F31" s="62">
        <f>'Office Minor'!F43</f>
        <v>1276188000</v>
      </c>
      <c r="G31" s="62">
        <v>29587250</v>
      </c>
      <c r="H31" s="62">
        <f>'Office Minor'!H43</f>
        <v>1350</v>
      </c>
    </row>
    <row r="32" spans="1:8" s="354" customFormat="1" ht="17.100000000000001" customHeight="1">
      <c r="A32" s="249">
        <v>7</v>
      </c>
      <c r="B32" s="62" t="s">
        <v>58</v>
      </c>
      <c r="C32" s="62">
        <f>'Office Minor'!C44</f>
        <v>0</v>
      </c>
      <c r="D32" s="62">
        <f>'Office Minor'!D44</f>
        <v>1096.56</v>
      </c>
      <c r="E32" s="62">
        <f>'Office Minor'!E44</f>
        <v>115656</v>
      </c>
      <c r="F32" s="62">
        <f>'Office Minor'!F44</f>
        <v>40479600</v>
      </c>
      <c r="G32" s="62">
        <f>'Office Minor'!G44</f>
        <v>7500000</v>
      </c>
      <c r="H32" s="62">
        <f>'Office Minor'!H44</f>
        <v>445</v>
      </c>
    </row>
    <row r="33" spans="1:8" s="354" customFormat="1" ht="17.100000000000001" customHeight="1">
      <c r="A33" s="62">
        <v>8</v>
      </c>
      <c r="B33" s="280" t="s">
        <v>161</v>
      </c>
      <c r="C33" s="62">
        <f>'Office Minor'!C45</f>
        <v>1</v>
      </c>
      <c r="D33" s="62">
        <f>'Office Minor'!D45</f>
        <v>4</v>
      </c>
      <c r="E33" s="62">
        <f>'Office Minor'!E45</f>
        <v>0</v>
      </c>
      <c r="F33" s="62">
        <f>'Office Minor'!F45</f>
        <v>0</v>
      </c>
      <c r="G33" s="62">
        <f>'Office Minor'!G45</f>
        <v>36000</v>
      </c>
      <c r="H33" s="62">
        <f>'Office Minor'!H45</f>
        <v>0</v>
      </c>
    </row>
    <row r="34" spans="1:8" s="354" customFormat="1" ht="17.100000000000001" customHeight="1">
      <c r="A34" s="62">
        <v>9</v>
      </c>
      <c r="B34" s="284" t="s">
        <v>43</v>
      </c>
      <c r="C34" s="62">
        <f>'Office Minor'!C46</f>
        <v>2</v>
      </c>
      <c r="D34" s="62">
        <f>'Office Minor'!D46</f>
        <v>8.5024999999999995</v>
      </c>
      <c r="E34" s="62">
        <f>'Office Minor'!E46</f>
        <v>62321</v>
      </c>
      <c r="F34" s="62">
        <f>'Office Minor'!F46</f>
        <v>21812350</v>
      </c>
      <c r="G34" s="62">
        <f>'Office Minor'!G46</f>
        <v>4082000</v>
      </c>
      <c r="H34" s="62">
        <f>'Office Minor'!H46</f>
        <v>10</v>
      </c>
    </row>
    <row r="35" spans="1:8" s="354" customFormat="1" ht="17.100000000000001" customHeight="1">
      <c r="A35" s="249">
        <v>10</v>
      </c>
      <c r="B35" s="62" t="s">
        <v>72</v>
      </c>
      <c r="C35" s="62">
        <f>'Office Minor'!C448</f>
        <v>13</v>
      </c>
      <c r="D35" s="62">
        <f>'Office Minor'!D448</f>
        <v>32.090000000000003</v>
      </c>
      <c r="E35" s="62">
        <f>'Office Minor'!E448</f>
        <v>0</v>
      </c>
      <c r="F35" s="62">
        <f>'Office Minor'!F448</f>
        <v>0</v>
      </c>
      <c r="G35" s="62">
        <f>'Office Minor'!G448</f>
        <v>814000</v>
      </c>
      <c r="H35" s="62">
        <f>'Office Minor'!H448</f>
        <v>0</v>
      </c>
    </row>
    <row r="36" spans="1:8" s="354" customFormat="1" ht="17.100000000000001" customHeight="1">
      <c r="A36" s="249">
        <v>11</v>
      </c>
      <c r="B36" s="284" t="s">
        <v>45</v>
      </c>
      <c r="C36" s="62">
        <f>'Office Minor'!C47</f>
        <v>1</v>
      </c>
      <c r="D36" s="62">
        <f>'Office Minor'!D47</f>
        <v>20</v>
      </c>
      <c r="E36" s="62">
        <f>'Office Minor'!E47</f>
        <v>3040.93</v>
      </c>
      <c r="F36" s="62">
        <f>'Office Minor'!F47</f>
        <v>760232.5</v>
      </c>
      <c r="G36" s="62">
        <f>'Office Minor'!G47</f>
        <v>170000</v>
      </c>
      <c r="H36" s="62">
        <f>'Office Minor'!H47</f>
        <v>6</v>
      </c>
    </row>
    <row r="37" spans="1:8" s="354" customFormat="1" ht="17.100000000000001" customHeight="1">
      <c r="A37" s="249"/>
      <c r="B37" s="249" t="s">
        <v>74</v>
      </c>
      <c r="C37" s="62">
        <f>'Office Minor'!C48</f>
        <v>0</v>
      </c>
      <c r="D37" s="62">
        <f>'Office Minor'!D48</f>
        <v>0</v>
      </c>
      <c r="E37" s="62">
        <f>'Office Minor'!E48</f>
        <v>0</v>
      </c>
      <c r="F37" s="62">
        <f>'Office Minor'!F48</f>
        <v>0</v>
      </c>
      <c r="G37" s="232">
        <v>41952000</v>
      </c>
      <c r="H37" s="62">
        <f>'Office Minor'!H48</f>
        <v>0</v>
      </c>
    </row>
    <row r="38" spans="1:8" s="354" customFormat="1" ht="17.100000000000001" customHeight="1">
      <c r="A38" s="217"/>
      <c r="B38" s="343" t="s">
        <v>48</v>
      </c>
      <c r="C38" s="62">
        <f>'Office Minor'!C49</f>
        <v>0</v>
      </c>
      <c r="D38" s="62">
        <f>'Office Minor'!D49</f>
        <v>0</v>
      </c>
      <c r="E38" s="62">
        <f>'Office Minor'!E49</f>
        <v>0</v>
      </c>
      <c r="F38" s="62">
        <f>'Office Minor'!F49</f>
        <v>0</v>
      </c>
      <c r="G38" s="62">
        <f>'Office Minor'!G49</f>
        <v>53861750</v>
      </c>
      <c r="H38" s="62">
        <f>'Office Minor'!H49</f>
        <v>0</v>
      </c>
    </row>
    <row r="39" spans="1:8" s="354" customFormat="1" ht="17.100000000000001" customHeight="1">
      <c r="A39" s="843" t="s">
        <v>49</v>
      </c>
      <c r="B39" s="843"/>
      <c r="C39" s="265">
        <f t="shared" ref="C39:H39" si="2">SUM(C26:C38)</f>
        <v>258</v>
      </c>
      <c r="D39" s="567">
        <f t="shared" si="2"/>
        <v>1469.6225999999999</v>
      </c>
      <c r="E39" s="542">
        <f t="shared" si="2"/>
        <v>6005651.9299999997</v>
      </c>
      <c r="F39" s="539">
        <f t="shared" si="2"/>
        <v>4549587772.5</v>
      </c>
      <c r="G39" s="539">
        <f t="shared" si="2"/>
        <v>448487000</v>
      </c>
      <c r="H39" s="568">
        <f t="shared" si="2"/>
        <v>3664</v>
      </c>
    </row>
    <row r="40" spans="1:8" s="354" customFormat="1" ht="17.100000000000001" customHeight="1">
      <c r="A40" s="405"/>
      <c r="B40" s="405"/>
      <c r="C40" s="405"/>
      <c r="D40" s="405"/>
      <c r="E40" s="405"/>
      <c r="F40" s="405"/>
      <c r="G40" s="405"/>
      <c r="H40" s="405"/>
    </row>
    <row r="41" spans="1:8" s="354" customFormat="1" ht="17.100000000000001" customHeight="1">
      <c r="A41" s="911" t="s">
        <v>240</v>
      </c>
      <c r="B41" s="911"/>
      <c r="C41" s="911"/>
      <c r="D41" s="911"/>
      <c r="E41" s="911"/>
      <c r="F41" s="911"/>
      <c r="G41" s="911"/>
      <c r="H41" s="911"/>
    </row>
    <row r="42" spans="1:8" s="354" customFormat="1" ht="17.100000000000001" customHeight="1">
      <c r="A42" s="889" t="s">
        <v>181</v>
      </c>
      <c r="B42" s="889" t="s">
        <v>3</v>
      </c>
      <c r="C42" s="889" t="s">
        <v>4</v>
      </c>
      <c r="D42" s="569" t="s">
        <v>5</v>
      </c>
      <c r="E42" s="50" t="s">
        <v>6</v>
      </c>
      <c r="F42" s="49" t="s">
        <v>7</v>
      </c>
      <c r="G42" s="49" t="s">
        <v>8</v>
      </c>
      <c r="H42" s="50" t="s">
        <v>9</v>
      </c>
    </row>
    <row r="43" spans="1:8" s="354" customFormat="1" ht="17.100000000000001" customHeight="1">
      <c r="A43" s="890"/>
      <c r="B43" s="890"/>
      <c r="C43" s="890"/>
      <c r="D43" s="347" t="s">
        <v>77</v>
      </c>
      <c r="E43" s="53" t="s">
        <v>78</v>
      </c>
      <c r="F43" s="56" t="s">
        <v>79</v>
      </c>
      <c r="G43" s="56" t="s">
        <v>79</v>
      </c>
      <c r="H43" s="53" t="s">
        <v>12</v>
      </c>
    </row>
    <row r="44" spans="1:8" s="354" customFormat="1" ht="17.100000000000001" customHeight="1">
      <c r="A44" s="144">
        <v>1</v>
      </c>
      <c r="B44" s="62" t="s">
        <v>61</v>
      </c>
      <c r="C44" s="62">
        <f>'Office Minor'!C69</f>
        <v>91</v>
      </c>
      <c r="D44" s="62">
        <f>'Office Minor'!D69</f>
        <v>139.22</v>
      </c>
      <c r="E44" s="62">
        <f>'Office Minor'!E69</f>
        <v>736688.33</v>
      </c>
      <c r="F44" s="62">
        <f>'Office Minor'!F69</f>
        <v>736688330</v>
      </c>
      <c r="G44" s="62">
        <f>'Office Minor'!G69</f>
        <v>180014000</v>
      </c>
      <c r="H44" s="62">
        <f>'Office Minor'!H69</f>
        <v>900</v>
      </c>
    </row>
    <row r="45" spans="1:8" s="354" customFormat="1" ht="17.100000000000001" customHeight="1">
      <c r="A45" s="144">
        <f>+A44+1</f>
        <v>2</v>
      </c>
      <c r="B45" s="62" t="s">
        <v>59</v>
      </c>
      <c r="C45" s="62">
        <f>'Office Minor'!C70</f>
        <v>3</v>
      </c>
      <c r="D45" s="62">
        <f>'Office Minor'!D70</f>
        <v>4.8600000000000003</v>
      </c>
      <c r="E45" s="62">
        <f>'Office Minor'!E70</f>
        <v>0</v>
      </c>
      <c r="F45" s="62">
        <f>'Office Minor'!F70</f>
        <v>0</v>
      </c>
      <c r="G45" s="62">
        <f>'Office Minor'!G70</f>
        <v>708000</v>
      </c>
      <c r="H45" s="62">
        <f>'Office Minor'!H70</f>
        <v>50</v>
      </c>
    </row>
    <row r="46" spans="1:8" s="354" customFormat="1" ht="17.100000000000001" customHeight="1">
      <c r="A46" s="144">
        <f>+A45+1</f>
        <v>3</v>
      </c>
      <c r="B46" s="62" t="s">
        <v>62</v>
      </c>
      <c r="C46" s="62">
        <f>'Office Minor'!C71</f>
        <v>23</v>
      </c>
      <c r="D46" s="62">
        <f>'Office Minor'!D71</f>
        <v>23</v>
      </c>
      <c r="E46" s="62">
        <f>'Office Minor'!E71</f>
        <v>686549</v>
      </c>
      <c r="F46" s="62">
        <f>'Office Minor'!F71</f>
        <v>137309800</v>
      </c>
      <c r="G46" s="62">
        <f>'Office Minor'!G71</f>
        <v>16252000</v>
      </c>
      <c r="H46" s="62">
        <f>'Office Minor'!H71</f>
        <v>250</v>
      </c>
    </row>
    <row r="47" spans="1:8" s="354" customFormat="1" ht="17.100000000000001" customHeight="1">
      <c r="A47" s="144">
        <f t="shared" ref="A47:A50" si="3">+A46+1</f>
        <v>4</v>
      </c>
      <c r="B47" s="62" t="s">
        <v>58</v>
      </c>
      <c r="C47" s="62">
        <f>'Office Minor'!C72</f>
        <v>0</v>
      </c>
      <c r="D47" s="62">
        <f>'Office Minor'!D72</f>
        <v>0</v>
      </c>
      <c r="E47" s="62">
        <f>'Office Minor'!E72</f>
        <v>0</v>
      </c>
      <c r="F47" s="62">
        <f>'Office Minor'!F72</f>
        <v>0</v>
      </c>
      <c r="G47" s="62">
        <f>'Office Minor'!G72</f>
        <v>0</v>
      </c>
      <c r="H47" s="62">
        <f>'Office Minor'!H72</f>
        <v>0</v>
      </c>
    </row>
    <row r="48" spans="1:8" s="354" customFormat="1" ht="17.100000000000001" customHeight="1">
      <c r="A48" s="144">
        <f t="shared" si="3"/>
        <v>5</v>
      </c>
      <c r="B48" s="62" t="s">
        <v>53</v>
      </c>
      <c r="C48" s="62">
        <f>'Office Minor'!C73</f>
        <v>0</v>
      </c>
      <c r="D48" s="62">
        <f>'Office Minor'!D73</f>
        <v>0</v>
      </c>
      <c r="E48" s="62">
        <f>'Office Minor'!E73</f>
        <v>4132</v>
      </c>
      <c r="F48" s="62">
        <f>'Office Minor'!F73</f>
        <v>619800</v>
      </c>
      <c r="G48" s="62">
        <f>'Office Minor'!G73</f>
        <v>108000</v>
      </c>
      <c r="H48" s="62">
        <f>'Office Minor'!H73</f>
        <v>100</v>
      </c>
    </row>
    <row r="49" spans="1:8" s="354" customFormat="1" ht="17.100000000000001" customHeight="1">
      <c r="A49" s="144">
        <f t="shared" si="3"/>
        <v>6</v>
      </c>
      <c r="B49" s="284" t="s">
        <v>26</v>
      </c>
      <c r="C49" s="62">
        <f>'Office Minor'!C74</f>
        <v>1</v>
      </c>
      <c r="D49" s="62">
        <f>'Office Minor'!D74</f>
        <v>71.319999999999993</v>
      </c>
      <c r="E49" s="62">
        <f>'Office Minor'!E74</f>
        <v>5050</v>
      </c>
      <c r="F49" s="62">
        <f>'Office Minor'!F74</f>
        <v>1262500</v>
      </c>
      <c r="G49" s="62">
        <f>'Office Minor'!G74</f>
        <v>434000</v>
      </c>
      <c r="H49" s="62">
        <f>'Office Minor'!H74</f>
        <v>20</v>
      </c>
    </row>
    <row r="50" spans="1:8" s="354" customFormat="1" ht="17.100000000000001" customHeight="1">
      <c r="A50" s="144">
        <f t="shared" si="3"/>
        <v>7</v>
      </c>
      <c r="B50" s="284" t="s">
        <v>45</v>
      </c>
      <c r="C50" s="62">
        <f>'Office Minor'!C75</f>
        <v>1</v>
      </c>
      <c r="D50" s="62">
        <f>'Office Minor'!D75</f>
        <v>63.38</v>
      </c>
      <c r="E50" s="62">
        <f>'Office Minor'!E75</f>
        <v>0</v>
      </c>
      <c r="F50" s="62">
        <f>'Office Minor'!F75</f>
        <v>0</v>
      </c>
      <c r="G50" s="62">
        <f>'Office Minor'!G75</f>
        <v>0</v>
      </c>
      <c r="H50" s="62">
        <f>'Office Minor'!H75</f>
        <v>20</v>
      </c>
    </row>
    <row r="51" spans="1:8" s="354" customFormat="1" ht="17.100000000000001" customHeight="1">
      <c r="A51" s="144"/>
      <c r="B51" s="62" t="s">
        <v>74</v>
      </c>
      <c r="C51" s="62"/>
      <c r="D51" s="62"/>
      <c r="E51" s="62"/>
      <c r="F51" s="62"/>
      <c r="G51" s="62">
        <f>'Office Minor'!G76</f>
        <v>41240000</v>
      </c>
      <c r="H51" s="62"/>
    </row>
    <row r="52" spans="1:8" s="354" customFormat="1" ht="17.100000000000001" customHeight="1">
      <c r="A52" s="144"/>
      <c r="B52" s="62" t="s">
        <v>48</v>
      </c>
      <c r="C52" s="62"/>
      <c r="D52" s="62"/>
      <c r="E52" s="62"/>
      <c r="F52" s="62"/>
      <c r="G52" s="62">
        <f>'Office Minor'!G77</f>
        <v>17639000</v>
      </c>
      <c r="H52" s="62"/>
    </row>
    <row r="53" spans="1:8" s="354" customFormat="1" ht="17.100000000000001" customHeight="1">
      <c r="A53" s="960" t="s">
        <v>49</v>
      </c>
      <c r="B53" s="961"/>
      <c r="C53" s="542">
        <f t="shared" ref="C53:H53" si="4">SUM(C44:C52)</f>
        <v>119</v>
      </c>
      <c r="D53" s="543">
        <f t="shared" si="4"/>
        <v>301.78000000000003</v>
      </c>
      <c r="E53" s="542">
        <f t="shared" si="4"/>
        <v>1432419.33</v>
      </c>
      <c r="F53" s="539">
        <f t="shared" si="4"/>
        <v>875880430</v>
      </c>
      <c r="G53" s="539">
        <f t="shared" si="4"/>
        <v>256395000</v>
      </c>
      <c r="H53" s="313">
        <f t="shared" si="4"/>
        <v>1340</v>
      </c>
    </row>
    <row r="54" spans="1:8" s="354" customFormat="1" ht="17.100000000000001" customHeight="1">
      <c r="A54" s="382"/>
      <c r="B54" s="383"/>
      <c r="C54" s="383"/>
      <c r="D54" s="384"/>
      <c r="E54" s="384"/>
      <c r="F54" s="385"/>
      <c r="G54" s="385"/>
      <c r="H54" s="386"/>
    </row>
    <row r="55" spans="1:8" s="354" customFormat="1" ht="17.100000000000001" customHeight="1">
      <c r="A55" s="911" t="s">
        <v>278</v>
      </c>
      <c r="B55" s="911"/>
      <c r="C55" s="911"/>
      <c r="D55" s="911"/>
      <c r="E55" s="911"/>
      <c r="F55" s="911"/>
      <c r="G55" s="911"/>
      <c r="H55" s="911"/>
    </row>
    <row r="56" spans="1:8" s="354" customFormat="1" ht="17.100000000000001" customHeight="1">
      <c r="A56" s="889" t="s">
        <v>181</v>
      </c>
      <c r="B56" s="889" t="s">
        <v>3</v>
      </c>
      <c r="C56" s="889" t="s">
        <v>4</v>
      </c>
      <c r="D56" s="569" t="s">
        <v>5</v>
      </c>
      <c r="E56" s="50" t="s">
        <v>6</v>
      </c>
      <c r="F56" s="49" t="s">
        <v>7</v>
      </c>
      <c r="G56" s="49" t="s">
        <v>8</v>
      </c>
      <c r="H56" s="50" t="s">
        <v>9</v>
      </c>
    </row>
    <row r="57" spans="1:8" s="354" customFormat="1" ht="17.100000000000001" customHeight="1">
      <c r="A57" s="890"/>
      <c r="B57" s="890"/>
      <c r="C57" s="890"/>
      <c r="D57" s="347" t="s">
        <v>77</v>
      </c>
      <c r="E57" s="53" t="s">
        <v>78</v>
      </c>
      <c r="F57" s="56" t="s">
        <v>79</v>
      </c>
      <c r="G57" s="56" t="s">
        <v>79</v>
      </c>
      <c r="H57" s="53" t="s">
        <v>12</v>
      </c>
    </row>
    <row r="58" spans="1:8" s="354" customFormat="1" ht="17.100000000000001" customHeight="1">
      <c r="A58" s="147">
        <v>1</v>
      </c>
      <c r="B58" s="62" t="s">
        <v>57</v>
      </c>
      <c r="C58" s="62">
        <v>177</v>
      </c>
      <c r="D58" s="62">
        <v>390.21</v>
      </c>
      <c r="E58" s="62">
        <v>315610</v>
      </c>
      <c r="F58" s="62">
        <v>1656540000</v>
      </c>
      <c r="G58" s="62">
        <v>59131147</v>
      </c>
      <c r="H58" s="62">
        <v>1760</v>
      </c>
    </row>
    <row r="59" spans="1:8" s="354" customFormat="1" ht="17.100000000000001" customHeight="1">
      <c r="A59" s="147">
        <v>2</v>
      </c>
      <c r="B59" s="62" t="s">
        <v>52</v>
      </c>
      <c r="C59" s="62">
        <f>'Office Minor'!C97</f>
        <v>22</v>
      </c>
      <c r="D59" s="62">
        <f>'Office Minor'!D97</f>
        <v>47.31</v>
      </c>
      <c r="E59" s="62">
        <f>'Office Minor'!E97</f>
        <v>136901</v>
      </c>
      <c r="F59" s="62">
        <f>'Office Minor'!F97</f>
        <v>61605450</v>
      </c>
      <c r="G59" s="62">
        <f>'Office Minor'!G97</f>
        <v>16102000</v>
      </c>
      <c r="H59" s="62">
        <f>'Office Minor'!H97</f>
        <v>150</v>
      </c>
    </row>
    <row r="60" spans="1:8" s="354" customFormat="1" ht="17.100000000000001" customHeight="1">
      <c r="A60" s="147">
        <v>3</v>
      </c>
      <c r="B60" s="62" t="s">
        <v>70</v>
      </c>
      <c r="C60" s="62">
        <f>'Office Minor'!C98</f>
        <v>1</v>
      </c>
      <c r="D60" s="62">
        <f>'Office Minor'!D98</f>
        <v>2</v>
      </c>
      <c r="E60" s="62">
        <f>'Office Minor'!E98</f>
        <v>0</v>
      </c>
      <c r="F60" s="62">
        <f>'Office Minor'!F98</f>
        <v>0</v>
      </c>
      <c r="G60" s="62">
        <f>'Office Minor'!G98</f>
        <v>147000</v>
      </c>
      <c r="H60" s="62">
        <f>'Office Minor'!H98</f>
        <v>1</v>
      </c>
    </row>
    <row r="61" spans="1:8" s="354" customFormat="1" ht="17.100000000000001" customHeight="1">
      <c r="A61" s="147">
        <v>4</v>
      </c>
      <c r="B61" s="62" t="s">
        <v>188</v>
      </c>
      <c r="C61" s="62">
        <v>311</v>
      </c>
      <c r="D61" s="62">
        <v>307</v>
      </c>
      <c r="E61" s="62">
        <v>2377746</v>
      </c>
      <c r="F61" s="62">
        <v>474724000</v>
      </c>
      <c r="G61" s="62">
        <v>119373483</v>
      </c>
      <c r="H61" s="62">
        <v>1970</v>
      </c>
    </row>
    <row r="62" spans="1:8" s="354" customFormat="1" ht="17.100000000000001" customHeight="1">
      <c r="A62" s="147">
        <v>5</v>
      </c>
      <c r="B62" s="62" t="s">
        <v>189</v>
      </c>
      <c r="C62" s="62">
        <f>'Office Minor'!C100</f>
        <v>12</v>
      </c>
      <c r="D62" s="62">
        <f>'Office Minor'!D100</f>
        <v>28.82</v>
      </c>
      <c r="E62" s="62">
        <f>'Office Minor'!E100</f>
        <v>9240</v>
      </c>
      <c r="F62" s="62">
        <f>'Office Minor'!F100</f>
        <v>7392000</v>
      </c>
      <c r="G62" s="62">
        <f>'Office Minor'!G100</f>
        <v>1604243</v>
      </c>
      <c r="H62" s="62">
        <f>'Office Minor'!H100</f>
        <v>40</v>
      </c>
    </row>
    <row r="63" spans="1:8" s="354" customFormat="1" ht="17.100000000000001" customHeight="1">
      <c r="A63" s="147">
        <v>6</v>
      </c>
      <c r="B63" s="62" t="s">
        <v>58</v>
      </c>
      <c r="C63" s="62">
        <v>5</v>
      </c>
      <c r="D63" s="288">
        <v>27299.800899999998</v>
      </c>
      <c r="E63" s="62">
        <v>4047413</v>
      </c>
      <c r="F63" s="62">
        <v>1211534550</v>
      </c>
      <c r="G63" s="62">
        <v>326118762</v>
      </c>
      <c r="H63" s="62">
        <v>450</v>
      </c>
    </row>
    <row r="64" spans="1:8" s="354" customFormat="1" ht="17.100000000000001" customHeight="1">
      <c r="A64" s="147">
        <v>7</v>
      </c>
      <c r="B64" s="284" t="s">
        <v>25</v>
      </c>
      <c r="C64" s="62">
        <f>'Office Minor'!C102</f>
        <v>2</v>
      </c>
      <c r="D64" s="62">
        <f>'Office Minor'!D102</f>
        <v>9.9</v>
      </c>
      <c r="E64" s="62">
        <f>'Office Minor'!E102</f>
        <v>0</v>
      </c>
      <c r="F64" s="62">
        <f>'Office Minor'!F102</f>
        <v>0</v>
      </c>
      <c r="G64" s="62">
        <f>'Office Minor'!G102</f>
        <v>110000</v>
      </c>
      <c r="H64" s="62">
        <f>'Office Minor'!H102</f>
        <v>2</v>
      </c>
    </row>
    <row r="65" spans="1:8" s="354" customFormat="1" ht="17.100000000000001" customHeight="1">
      <c r="A65" s="147">
        <v>8</v>
      </c>
      <c r="B65" s="284" t="s">
        <v>30</v>
      </c>
      <c r="C65" s="62">
        <f>'Office Minor'!C103</f>
        <v>2</v>
      </c>
      <c r="D65" s="62">
        <f>'Office Minor'!D103</f>
        <v>340.68</v>
      </c>
      <c r="E65" s="62">
        <f>'Office Minor'!E103</f>
        <v>18900</v>
      </c>
      <c r="F65" s="62">
        <f>'Office Minor'!F103</f>
        <v>11340000</v>
      </c>
      <c r="G65" s="62">
        <f>'Office Minor'!G103</f>
        <v>2811654</v>
      </c>
      <c r="H65" s="62">
        <f>'Office Minor'!H103</f>
        <v>25</v>
      </c>
    </row>
    <row r="66" spans="1:8" s="354" customFormat="1" ht="17.100000000000001" customHeight="1">
      <c r="A66" s="147">
        <v>9</v>
      </c>
      <c r="B66" s="284" t="s">
        <v>43</v>
      </c>
      <c r="C66" s="62">
        <f>'Office Minor'!C104</f>
        <v>4</v>
      </c>
      <c r="D66" s="62">
        <f>'Office Minor'!D104</f>
        <v>18</v>
      </c>
      <c r="E66" s="62">
        <f>'Office Minor'!E104</f>
        <v>480</v>
      </c>
      <c r="F66" s="62">
        <f>'Office Minor'!F104</f>
        <v>264000</v>
      </c>
      <c r="G66" s="62">
        <f>'Office Minor'!G104</f>
        <v>34000</v>
      </c>
      <c r="H66" s="62">
        <f>'Office Minor'!H104</f>
        <v>10</v>
      </c>
    </row>
    <row r="67" spans="1:8" s="354" customFormat="1" ht="17.100000000000001" customHeight="1">
      <c r="A67" s="147"/>
      <c r="B67" s="62" t="s">
        <v>74</v>
      </c>
      <c r="C67" s="62"/>
      <c r="D67" s="62"/>
      <c r="E67" s="62"/>
      <c r="F67" s="62"/>
      <c r="G67" s="62">
        <v>91795990</v>
      </c>
      <c r="H67" s="62"/>
    </row>
    <row r="68" spans="1:8" s="354" customFormat="1" ht="17.100000000000001" customHeight="1">
      <c r="A68" s="147"/>
      <c r="B68" s="62" t="s">
        <v>48</v>
      </c>
      <c r="C68" s="62"/>
      <c r="D68" s="62"/>
      <c r="E68" s="62"/>
      <c r="F68" s="62"/>
      <c r="G68" s="62">
        <v>17747100</v>
      </c>
      <c r="H68" s="62"/>
    </row>
    <row r="69" spans="1:8" s="354" customFormat="1" ht="17.100000000000001" customHeight="1">
      <c r="A69" s="960" t="s">
        <v>49</v>
      </c>
      <c r="B69" s="961"/>
      <c r="C69" s="542">
        <f t="shared" ref="C69:H69" si="5">SUM(C58:C68)</f>
        <v>536</v>
      </c>
      <c r="D69" s="543">
        <f t="shared" si="5"/>
        <v>28443.7209</v>
      </c>
      <c r="E69" s="542">
        <f t="shared" si="5"/>
        <v>6906290</v>
      </c>
      <c r="F69" s="539">
        <f t="shared" si="5"/>
        <v>3423400000</v>
      </c>
      <c r="G69" s="539">
        <f t="shared" si="5"/>
        <v>634975379</v>
      </c>
      <c r="H69" s="313">
        <f t="shared" si="5"/>
        <v>4408</v>
      </c>
    </row>
    <row r="70" spans="1:8" s="354" customFormat="1" ht="17.100000000000001" customHeight="1">
      <c r="A70" s="405"/>
      <c r="B70" s="405"/>
      <c r="C70" s="405"/>
      <c r="D70" s="405"/>
      <c r="E70" s="405"/>
      <c r="F70" s="405"/>
      <c r="G70" s="405"/>
      <c r="H70" s="405"/>
    </row>
    <row r="71" spans="1:8" s="354" customFormat="1" ht="17.100000000000001" customHeight="1">
      <c r="A71" s="911" t="s">
        <v>279</v>
      </c>
      <c r="B71" s="911"/>
      <c r="C71" s="911"/>
      <c r="D71" s="911"/>
      <c r="E71" s="911"/>
      <c r="F71" s="911"/>
      <c r="G71" s="911"/>
      <c r="H71" s="911"/>
    </row>
    <row r="72" spans="1:8" s="354" customFormat="1" ht="17.100000000000001" customHeight="1">
      <c r="A72" s="889" t="s">
        <v>181</v>
      </c>
      <c r="B72" s="889" t="s">
        <v>3</v>
      </c>
      <c r="C72" s="889" t="s">
        <v>4</v>
      </c>
      <c r="D72" s="569" t="s">
        <v>5</v>
      </c>
      <c r="E72" s="50" t="s">
        <v>6</v>
      </c>
      <c r="F72" s="49" t="s">
        <v>7</v>
      </c>
      <c r="G72" s="49" t="s">
        <v>8</v>
      </c>
      <c r="H72" s="50" t="s">
        <v>9</v>
      </c>
    </row>
    <row r="73" spans="1:8" s="354" customFormat="1" ht="17.100000000000001" customHeight="1">
      <c r="A73" s="943"/>
      <c r="B73" s="943"/>
      <c r="C73" s="943"/>
      <c r="D73" s="344" t="s">
        <v>77</v>
      </c>
      <c r="E73" s="344" t="s">
        <v>78</v>
      </c>
      <c r="F73" s="52" t="s">
        <v>79</v>
      </c>
      <c r="G73" s="52" t="s">
        <v>79</v>
      </c>
      <c r="H73" s="54" t="s">
        <v>12</v>
      </c>
    </row>
    <row r="74" spans="1:8" s="354" customFormat="1" ht="17.100000000000001" customHeight="1">
      <c r="A74" s="136">
        <v>1</v>
      </c>
      <c r="B74" s="172" t="s">
        <v>62</v>
      </c>
      <c r="C74" s="218">
        <f>'Office Minor'!C84</f>
        <v>39</v>
      </c>
      <c r="D74" s="218">
        <f>'Office Minor'!D84</f>
        <v>39</v>
      </c>
      <c r="E74" s="218">
        <f>'Office Minor'!E84</f>
        <v>1082183</v>
      </c>
      <c r="F74" s="218">
        <f>'Office Minor'!F84</f>
        <v>216436600</v>
      </c>
      <c r="G74" s="218">
        <f>'Office Minor'!G84</f>
        <v>5957748</v>
      </c>
      <c r="H74" s="218">
        <f>'Office Minor'!H84</f>
        <v>410</v>
      </c>
    </row>
    <row r="75" spans="1:8" s="354" customFormat="1" ht="17.100000000000001" customHeight="1">
      <c r="A75" s="136">
        <v>2</v>
      </c>
      <c r="B75" s="172" t="s">
        <v>70</v>
      </c>
      <c r="C75" s="218">
        <f>'Office Minor'!C85</f>
        <v>2</v>
      </c>
      <c r="D75" s="218">
        <f>'Office Minor'!D85</f>
        <v>2</v>
      </c>
      <c r="E75" s="218">
        <f>'Office Minor'!E85</f>
        <v>180</v>
      </c>
      <c r="F75" s="218">
        <f>'Office Minor'!F85</f>
        <v>153000</v>
      </c>
      <c r="G75" s="218">
        <f>'Office Minor'!G85</f>
        <v>56252</v>
      </c>
      <c r="H75" s="218">
        <f>'Office Minor'!H85</f>
        <v>10</v>
      </c>
    </row>
    <row r="76" spans="1:8" s="354" customFormat="1" ht="17.100000000000001" customHeight="1">
      <c r="A76" s="136">
        <v>3</v>
      </c>
      <c r="B76" s="172" t="s">
        <v>58</v>
      </c>
      <c r="C76" s="218">
        <f>'Office Minor'!C86</f>
        <v>1</v>
      </c>
      <c r="D76" s="218">
        <f>'Office Minor'!D86</f>
        <v>159.27000000000001</v>
      </c>
      <c r="E76" s="218">
        <f>'Office Minor'!E86</f>
        <v>99000</v>
      </c>
      <c r="F76" s="218">
        <f>'Office Minor'!F86</f>
        <v>39600000</v>
      </c>
      <c r="G76" s="218">
        <f>'Office Minor'!G86</f>
        <v>2970000</v>
      </c>
      <c r="H76" s="218">
        <f>'Office Minor'!H86</f>
        <v>100</v>
      </c>
    </row>
    <row r="77" spans="1:8" s="354" customFormat="1" ht="17.100000000000001" customHeight="1">
      <c r="A77" s="136">
        <v>4</v>
      </c>
      <c r="B77" s="172" t="s">
        <v>64</v>
      </c>
      <c r="C77" s="218">
        <f>'Office Minor'!C87</f>
        <v>0</v>
      </c>
      <c r="D77" s="218">
        <f>'Office Minor'!D87</f>
        <v>0</v>
      </c>
      <c r="E77" s="218">
        <f>'Office Minor'!E87</f>
        <v>232658</v>
      </c>
      <c r="F77" s="218">
        <f>'Office Minor'!F87</f>
        <v>18612640</v>
      </c>
      <c r="G77" s="218">
        <f>'Office Minor'!G87</f>
        <v>697974</v>
      </c>
      <c r="H77" s="218">
        <f>'Office Minor'!H87</f>
        <v>0</v>
      </c>
    </row>
    <row r="78" spans="1:8" s="354" customFormat="1" ht="17.100000000000001" customHeight="1">
      <c r="A78" s="136">
        <v>5</v>
      </c>
      <c r="B78" s="172" t="s">
        <v>187</v>
      </c>
      <c r="C78" s="218">
        <f>'Office Minor'!C88</f>
        <v>0</v>
      </c>
      <c r="D78" s="218">
        <f>'Office Minor'!D88</f>
        <v>0</v>
      </c>
      <c r="E78" s="218">
        <f>'Office Minor'!E88</f>
        <v>90635</v>
      </c>
      <c r="F78" s="218">
        <f>'Office Minor'!F88</f>
        <v>24471450</v>
      </c>
      <c r="G78" s="218">
        <f>'Office Minor'!G88</f>
        <v>2084605</v>
      </c>
      <c r="H78" s="218">
        <f>'Office Minor'!H88</f>
        <v>0</v>
      </c>
    </row>
    <row r="79" spans="1:8" s="354" customFormat="1" ht="17.100000000000001" customHeight="1">
      <c r="A79" s="136"/>
      <c r="B79" s="172" t="s">
        <v>74</v>
      </c>
      <c r="C79" s="218"/>
      <c r="D79" s="218"/>
      <c r="E79" s="218"/>
      <c r="F79" s="218"/>
      <c r="G79" s="218">
        <f>'Office Minor'!G89</f>
        <v>14005000</v>
      </c>
      <c r="H79" s="218"/>
    </row>
    <row r="80" spans="1:8" s="354" customFormat="1" ht="17.100000000000001" customHeight="1">
      <c r="A80" s="136"/>
      <c r="B80" s="172" t="s">
        <v>48</v>
      </c>
      <c r="C80" s="218"/>
      <c r="D80" s="218"/>
      <c r="E80" s="218"/>
      <c r="F80" s="218"/>
      <c r="G80" s="218">
        <f>'Office Minor'!G90</f>
        <v>6099000</v>
      </c>
      <c r="H80" s="218"/>
    </row>
    <row r="81" spans="1:8" s="354" customFormat="1" ht="17.100000000000001" customHeight="1">
      <c r="A81" s="948" t="s">
        <v>49</v>
      </c>
      <c r="B81" s="949"/>
      <c r="C81" s="254">
        <f t="shared" ref="C81:H81" si="6">SUM(C74:C80)</f>
        <v>42</v>
      </c>
      <c r="D81" s="570">
        <f t="shared" si="6"/>
        <v>200.27</v>
      </c>
      <c r="E81" s="254">
        <f t="shared" si="6"/>
        <v>1504656</v>
      </c>
      <c r="F81" s="549">
        <f t="shared" si="6"/>
        <v>299273690</v>
      </c>
      <c r="G81" s="265">
        <f t="shared" si="6"/>
        <v>31870579</v>
      </c>
      <c r="H81" s="571">
        <f t="shared" si="6"/>
        <v>520</v>
      </c>
    </row>
    <row r="82" spans="1:8" s="354" customFormat="1" ht="17.100000000000001" customHeight="1">
      <c r="A82" s="405"/>
      <c r="B82" s="405"/>
      <c r="C82" s="405"/>
      <c r="D82" s="405"/>
      <c r="E82" s="405"/>
      <c r="F82" s="405"/>
      <c r="G82" s="405"/>
      <c r="H82" s="405"/>
    </row>
    <row r="83" spans="1:8" s="354" customFormat="1" ht="17.100000000000001" customHeight="1">
      <c r="A83" s="911" t="s">
        <v>242</v>
      </c>
      <c r="B83" s="911"/>
      <c r="C83" s="911"/>
      <c r="D83" s="911"/>
      <c r="E83" s="911"/>
      <c r="F83" s="911"/>
      <c r="G83" s="911"/>
      <c r="H83" s="911"/>
    </row>
    <row r="84" spans="1:8" s="354" customFormat="1" ht="17.100000000000001" customHeight="1">
      <c r="A84" s="889" t="s">
        <v>181</v>
      </c>
      <c r="B84" s="889" t="s">
        <v>3</v>
      </c>
      <c r="C84" s="889" t="s">
        <v>4</v>
      </c>
      <c r="D84" s="569" t="s">
        <v>5</v>
      </c>
      <c r="E84" s="50" t="s">
        <v>6</v>
      </c>
      <c r="F84" s="49" t="s">
        <v>7</v>
      </c>
      <c r="G84" s="49" t="s">
        <v>8</v>
      </c>
      <c r="H84" s="50" t="s">
        <v>9</v>
      </c>
    </row>
    <row r="85" spans="1:8" s="354" customFormat="1" ht="17.100000000000001" customHeight="1">
      <c r="A85" s="892"/>
      <c r="B85" s="890"/>
      <c r="C85" s="890"/>
      <c r="D85" s="347" t="s">
        <v>77</v>
      </c>
      <c r="E85" s="53" t="s">
        <v>78</v>
      </c>
      <c r="F85" s="56" t="s">
        <v>79</v>
      </c>
      <c r="G85" s="56" t="s">
        <v>79</v>
      </c>
      <c r="H85" s="53" t="s">
        <v>12</v>
      </c>
    </row>
    <row r="86" spans="1:8" s="354" customFormat="1" ht="17.100000000000001" customHeight="1">
      <c r="A86" s="136">
        <v>1</v>
      </c>
      <c r="B86" s="306" t="s">
        <v>62</v>
      </c>
      <c r="C86" s="210">
        <f>'Office Minor'!C595+'Office Minor'!C143</f>
        <v>572</v>
      </c>
      <c r="D86" s="210">
        <f>'Office Minor'!D595+'Office Minor'!D143</f>
        <v>634.22649999999999</v>
      </c>
      <c r="E86" s="210">
        <f>'Office Minor'!E595+'Office Minor'!E143</f>
        <v>19311894</v>
      </c>
      <c r="F86" s="210">
        <f>'Office Minor'!F595+'Office Minor'!F143</f>
        <v>579386720</v>
      </c>
      <c r="G86" s="210">
        <f>'Office Minor'!G595+'Office Minor'!G143</f>
        <v>616152150</v>
      </c>
      <c r="H86" s="210">
        <f>'Office Minor'!H595+'Office Minor'!H143</f>
        <v>2886</v>
      </c>
    </row>
    <row r="87" spans="1:8" s="354" customFormat="1" ht="17.100000000000001" customHeight="1">
      <c r="A87" s="136">
        <v>2</v>
      </c>
      <c r="B87" s="572" t="s">
        <v>70</v>
      </c>
      <c r="C87" s="210">
        <f>'Office Minor'!C596</f>
        <v>43</v>
      </c>
      <c r="D87" s="210">
        <f>'Office Minor'!D596</f>
        <v>334.3372</v>
      </c>
      <c r="E87" s="210">
        <f>'Office Minor'!E596</f>
        <v>5869</v>
      </c>
      <c r="F87" s="210">
        <f>'Office Minor'!F596</f>
        <v>909695</v>
      </c>
      <c r="G87" s="210">
        <f>'Office Minor'!G596</f>
        <v>909695</v>
      </c>
      <c r="H87" s="210">
        <f>'Office Minor'!H596</f>
        <v>100</v>
      </c>
    </row>
    <row r="88" spans="1:8" s="354" customFormat="1" ht="17.100000000000001" customHeight="1">
      <c r="A88" s="136">
        <v>3</v>
      </c>
      <c r="B88" s="304" t="s">
        <v>54</v>
      </c>
      <c r="C88" s="210">
        <f>'Office Minor'!C597</f>
        <v>1</v>
      </c>
      <c r="D88" s="210">
        <f>'Office Minor'!D597</f>
        <v>0.71</v>
      </c>
      <c r="E88" s="210">
        <f>'Office Minor'!E597</f>
        <v>0</v>
      </c>
      <c r="F88" s="210">
        <f>'Office Minor'!F597</f>
        <v>0</v>
      </c>
      <c r="G88" s="210">
        <f>'Office Minor'!G597</f>
        <v>0</v>
      </c>
      <c r="H88" s="210">
        <f>'Office Minor'!H597</f>
        <v>0</v>
      </c>
    </row>
    <row r="89" spans="1:8" s="354" customFormat="1" ht="17.100000000000001" customHeight="1">
      <c r="A89" s="136">
        <v>4</v>
      </c>
      <c r="B89" s="304" t="s">
        <v>63</v>
      </c>
      <c r="C89" s="210">
        <f>'Office Minor'!C598</f>
        <v>2</v>
      </c>
      <c r="D89" s="210">
        <f>'Office Minor'!D598</f>
        <v>965.94</v>
      </c>
      <c r="E89" s="210">
        <f>'Office Minor'!E598</f>
        <v>30</v>
      </c>
      <c r="F89" s="210">
        <f>'Office Minor'!F598</f>
        <v>1500</v>
      </c>
      <c r="G89" s="210">
        <f>'Office Minor'!G598</f>
        <v>1500</v>
      </c>
      <c r="H89" s="210">
        <f>'Office Minor'!H598</f>
        <v>2</v>
      </c>
    </row>
    <row r="90" spans="1:8" s="354" customFormat="1" ht="17.100000000000001" customHeight="1">
      <c r="A90" s="136">
        <v>5</v>
      </c>
      <c r="B90" s="304" t="s">
        <v>383</v>
      </c>
      <c r="C90" s="210">
        <f>'Office Minor'!C599+'Office Minor'!C145</f>
        <v>14</v>
      </c>
      <c r="D90" s="210">
        <f>'Office Minor'!D599+'Office Minor'!D145</f>
        <v>381.40276</v>
      </c>
      <c r="E90" s="210">
        <f>'Office Minor'!E599+'Office Minor'!E145</f>
        <v>66869</v>
      </c>
      <c r="F90" s="210">
        <f>'Office Minor'!F599+'Office Minor'!F145</f>
        <v>4680830</v>
      </c>
      <c r="G90" s="210">
        <f>'Office Minor'!G599+'Office Minor'!G145</f>
        <v>5057830</v>
      </c>
      <c r="H90" s="210">
        <f>'Office Minor'!H599+'Office Minor'!H145</f>
        <v>150</v>
      </c>
    </row>
    <row r="91" spans="1:8" s="354" customFormat="1" ht="17.100000000000001" customHeight="1">
      <c r="A91" s="136">
        <v>6</v>
      </c>
      <c r="B91" s="306" t="s">
        <v>53</v>
      </c>
      <c r="C91" s="210">
        <f>'Office Minor'!C144</f>
        <v>0</v>
      </c>
      <c r="D91" s="210">
        <f>'Office Minor'!D144</f>
        <v>0</v>
      </c>
      <c r="E91" s="210">
        <f>'Office Minor'!E144</f>
        <v>1048950</v>
      </c>
      <c r="F91" s="210">
        <f>'Office Minor'!F144</f>
        <v>26223750</v>
      </c>
      <c r="G91" s="210">
        <f>'Office Minor'!G144</f>
        <v>525000</v>
      </c>
      <c r="H91" s="210">
        <f>'Office Minor'!H144</f>
        <v>0</v>
      </c>
    </row>
    <row r="92" spans="1:8" s="354" customFormat="1" ht="17.100000000000001" customHeight="1">
      <c r="A92" s="136">
        <v>7</v>
      </c>
      <c r="B92" s="304" t="s">
        <v>397</v>
      </c>
      <c r="C92" s="210">
        <f>'Office Minor'!C600</f>
        <v>3</v>
      </c>
      <c r="D92" s="210">
        <f>'Office Minor'!D600</f>
        <v>14.52</v>
      </c>
      <c r="E92" s="210">
        <f>'Office Minor'!E600</f>
        <v>227</v>
      </c>
      <c r="F92" s="210">
        <f>'Office Minor'!F600</f>
        <v>6371</v>
      </c>
      <c r="G92" s="210">
        <f>'Office Minor'!G600</f>
        <v>6371</v>
      </c>
      <c r="H92" s="210">
        <f>'Office Minor'!H600</f>
        <v>10</v>
      </c>
    </row>
    <row r="93" spans="1:8" s="354" customFormat="1" ht="17.100000000000001" customHeight="1">
      <c r="A93" s="136">
        <v>8</v>
      </c>
      <c r="B93" s="304" t="s">
        <v>27</v>
      </c>
      <c r="C93" s="210">
        <f>'Office Minor'!C601</f>
        <v>1</v>
      </c>
      <c r="D93" s="210">
        <f>'Office Minor'!D601</f>
        <v>5</v>
      </c>
      <c r="E93" s="210">
        <f>'Office Minor'!E601</f>
        <v>0</v>
      </c>
      <c r="F93" s="210">
        <f>'Office Minor'!F601</f>
        <v>0</v>
      </c>
      <c r="G93" s="210">
        <f>'Office Minor'!G601</f>
        <v>0</v>
      </c>
      <c r="H93" s="210">
        <f>'Office Minor'!H601</f>
        <v>0</v>
      </c>
    </row>
    <row r="94" spans="1:8" s="354" customFormat="1" ht="17.100000000000001" customHeight="1">
      <c r="A94" s="136"/>
      <c r="B94" s="304" t="s">
        <v>74</v>
      </c>
      <c r="C94" s="210"/>
      <c r="D94" s="210"/>
      <c r="E94" s="210"/>
      <c r="F94" s="210"/>
      <c r="G94" s="210">
        <f>'Office Minor'!G602+'Office Minor'!G146</f>
        <v>19268000</v>
      </c>
      <c r="H94" s="210"/>
    </row>
    <row r="95" spans="1:8" s="354" customFormat="1" ht="17.100000000000001" customHeight="1">
      <c r="A95" s="136"/>
      <c r="B95" s="573" t="s">
        <v>48</v>
      </c>
      <c r="C95" s="210"/>
      <c r="D95" s="210"/>
      <c r="E95" s="210"/>
      <c r="F95" s="210"/>
      <c r="G95" s="210">
        <f>'Office Minor'!G603+'Office Minor'!G147</f>
        <v>7806000</v>
      </c>
      <c r="H95" s="210"/>
    </row>
    <row r="96" spans="1:8" s="354" customFormat="1" ht="17.100000000000001" customHeight="1">
      <c r="A96" s="948" t="s">
        <v>49</v>
      </c>
      <c r="B96" s="949"/>
      <c r="C96" s="542">
        <f t="shared" ref="C96:H96" si="7">SUM(C86:C95)</f>
        <v>636</v>
      </c>
      <c r="D96" s="543">
        <f t="shared" si="7"/>
        <v>2336.1364600000002</v>
      </c>
      <c r="E96" s="542">
        <f t="shared" si="7"/>
        <v>20433839</v>
      </c>
      <c r="F96" s="539">
        <f t="shared" si="7"/>
        <v>611208866</v>
      </c>
      <c r="G96" s="539">
        <f t="shared" si="7"/>
        <v>649726546</v>
      </c>
      <c r="H96" s="313">
        <f t="shared" si="7"/>
        <v>3148</v>
      </c>
    </row>
    <row r="97" spans="1:8" s="354" customFormat="1" ht="17.100000000000001" customHeight="1">
      <c r="A97" s="405"/>
      <c r="B97" s="405"/>
      <c r="C97" s="405"/>
      <c r="D97" s="405"/>
      <c r="E97" s="405"/>
      <c r="F97" s="405"/>
      <c r="G97" s="405"/>
      <c r="H97" s="405"/>
    </row>
    <row r="98" spans="1:8" s="354" customFormat="1" ht="17.100000000000001" customHeight="1">
      <c r="A98" s="911" t="s">
        <v>243</v>
      </c>
      <c r="B98" s="911"/>
      <c r="C98" s="911"/>
      <c r="D98" s="911"/>
      <c r="E98" s="911"/>
      <c r="F98" s="911"/>
      <c r="G98" s="911"/>
      <c r="H98" s="911"/>
    </row>
    <row r="99" spans="1:8" s="354" customFormat="1" ht="17.100000000000001" customHeight="1">
      <c r="A99" s="889" t="s">
        <v>181</v>
      </c>
      <c r="B99" s="889" t="s">
        <v>3</v>
      </c>
      <c r="C99" s="889" t="s">
        <v>4</v>
      </c>
      <c r="D99" s="569" t="s">
        <v>5</v>
      </c>
      <c r="E99" s="50" t="s">
        <v>6</v>
      </c>
      <c r="F99" s="49" t="s">
        <v>7</v>
      </c>
      <c r="G99" s="49" t="s">
        <v>8</v>
      </c>
      <c r="H99" s="50" t="s">
        <v>9</v>
      </c>
    </row>
    <row r="100" spans="1:8" s="354" customFormat="1" ht="17.100000000000001" customHeight="1">
      <c r="A100" s="890"/>
      <c r="B100" s="890"/>
      <c r="C100" s="890"/>
      <c r="D100" s="347" t="s">
        <v>77</v>
      </c>
      <c r="E100" s="53" t="s">
        <v>78</v>
      </c>
      <c r="F100" s="56" t="s">
        <v>79</v>
      </c>
      <c r="G100" s="56" t="s">
        <v>79</v>
      </c>
      <c r="H100" s="53" t="s">
        <v>12</v>
      </c>
    </row>
    <row r="101" spans="1:8" s="354" customFormat="1" ht="17.100000000000001" customHeight="1">
      <c r="A101" s="144">
        <v>1</v>
      </c>
      <c r="B101" s="62" t="s">
        <v>62</v>
      </c>
      <c r="C101" s="62">
        <f>'Office Minor'!C153+'Office Minor'!C130</f>
        <v>155</v>
      </c>
      <c r="D101" s="62">
        <f>'Office Minor'!D153+'Office Minor'!D130</f>
        <v>155</v>
      </c>
      <c r="E101" s="62">
        <f>'Office Minor'!E153+'Office Minor'!E130</f>
        <v>2164258</v>
      </c>
      <c r="F101" s="62">
        <f>'Office Minor'!F153+'Office Minor'!F130</f>
        <v>540946100</v>
      </c>
      <c r="G101" s="62">
        <f>'Office Minor'!G153+'Office Minor'!G130</f>
        <v>33106506</v>
      </c>
      <c r="H101" s="62">
        <f>'Office Minor'!H153+'Office Minor'!H130</f>
        <v>3178</v>
      </c>
    </row>
    <row r="102" spans="1:8" s="354" customFormat="1" ht="17.100000000000001" customHeight="1">
      <c r="A102" s="144">
        <v>2</v>
      </c>
      <c r="B102" s="62" t="s">
        <v>57</v>
      </c>
      <c r="C102" s="62">
        <f>'Office Minor'!C154</f>
        <v>120</v>
      </c>
      <c r="D102" s="62">
        <f>'Office Minor'!D154</f>
        <v>330.16300000000001</v>
      </c>
      <c r="E102" s="62">
        <f>'Office Minor'!E154</f>
        <v>600000</v>
      </c>
      <c r="F102" s="62">
        <f>'Office Minor'!F154</f>
        <v>1260000000</v>
      </c>
      <c r="G102" s="62">
        <f>'Office Minor'!G154</f>
        <v>154108069</v>
      </c>
      <c r="H102" s="62">
        <f>'Office Minor'!H154</f>
        <v>718</v>
      </c>
    </row>
    <row r="103" spans="1:8" s="354" customFormat="1" ht="17.100000000000001" customHeight="1">
      <c r="A103" s="144">
        <v>3</v>
      </c>
      <c r="B103" s="62" t="s">
        <v>59</v>
      </c>
      <c r="C103" s="62">
        <f>'Office Minor'!C155</f>
        <v>5</v>
      </c>
      <c r="D103" s="62">
        <f>'Office Minor'!D155</f>
        <v>4.5599999999999996</v>
      </c>
      <c r="E103" s="62">
        <f>'Office Minor'!E155</f>
        <v>4000</v>
      </c>
      <c r="F103" s="62">
        <f>'Office Minor'!F155</f>
        <v>1400000</v>
      </c>
      <c r="G103" s="62">
        <f>'Office Minor'!G155</f>
        <v>720710</v>
      </c>
      <c r="H103" s="62">
        <f>'Office Minor'!H155</f>
        <v>20</v>
      </c>
    </row>
    <row r="104" spans="1:8" s="354" customFormat="1" ht="17.100000000000001" customHeight="1">
      <c r="A104" s="144">
        <v>4</v>
      </c>
      <c r="B104" s="62" t="s">
        <v>191</v>
      </c>
      <c r="C104" s="62">
        <f>'Office Minor'!C156</f>
        <v>7</v>
      </c>
      <c r="D104" s="62">
        <f>'Office Minor'!D156</f>
        <v>6.82</v>
      </c>
      <c r="E104" s="62">
        <f>'Office Minor'!E156</f>
        <v>700</v>
      </c>
      <c r="F104" s="62">
        <f>'Office Minor'!F156</f>
        <v>490000</v>
      </c>
      <c r="G104" s="62">
        <f>'Office Minor'!G156</f>
        <v>82280</v>
      </c>
      <c r="H104" s="62">
        <f>'Office Minor'!H156</f>
        <v>34</v>
      </c>
    </row>
    <row r="105" spans="1:8" s="354" customFormat="1" ht="17.100000000000001" customHeight="1">
      <c r="A105" s="144">
        <v>5</v>
      </c>
      <c r="B105" s="62" t="s">
        <v>192</v>
      </c>
      <c r="C105" s="62">
        <f>'Office Minor'!C157</f>
        <v>1</v>
      </c>
      <c r="D105" s="62">
        <f>'Office Minor'!D157</f>
        <v>1</v>
      </c>
      <c r="E105" s="62">
        <f>'Office Minor'!E157</f>
        <v>0</v>
      </c>
      <c r="F105" s="62">
        <f>'Office Minor'!F157</f>
        <v>0</v>
      </c>
      <c r="G105" s="62">
        <f>'Office Minor'!G157</f>
        <v>0</v>
      </c>
      <c r="H105" s="62">
        <f>'Office Minor'!H157</f>
        <v>0</v>
      </c>
    </row>
    <row r="106" spans="1:8" s="354" customFormat="1" ht="17.100000000000001" customHeight="1">
      <c r="A106" s="144">
        <v>6</v>
      </c>
      <c r="B106" s="62" t="s">
        <v>53</v>
      </c>
      <c r="C106" s="62">
        <f>'Office Minor'!C158</f>
        <v>0</v>
      </c>
      <c r="D106" s="62">
        <f>'Office Minor'!D158</f>
        <v>61</v>
      </c>
      <c r="E106" s="62">
        <f>'Office Minor'!E158</f>
        <v>683688</v>
      </c>
      <c r="F106" s="62">
        <f>'Office Minor'!F158</f>
        <v>170922000</v>
      </c>
      <c r="G106" s="62">
        <f>'Office Minor'!G158</f>
        <v>13528751</v>
      </c>
      <c r="H106" s="62">
        <f>'Office Minor'!H158</f>
        <v>2600</v>
      </c>
    </row>
    <row r="107" spans="1:8" s="354" customFormat="1" ht="17.100000000000001" customHeight="1">
      <c r="A107" s="144">
        <v>7</v>
      </c>
      <c r="B107" s="62" t="s">
        <v>58</v>
      </c>
      <c r="C107" s="62">
        <f>'Office Minor'!C159+'Office Minor'!C131</f>
        <v>6</v>
      </c>
      <c r="D107" s="62">
        <f>'Office Minor'!D159+'Office Minor'!D131</f>
        <v>7652.3700000000008</v>
      </c>
      <c r="E107" s="62">
        <f>'Office Minor'!E159+'Office Minor'!E131</f>
        <v>5082331</v>
      </c>
      <c r="F107" s="62">
        <f>'Office Minor'!F159+'Office Minor'!F131</f>
        <v>1703373650</v>
      </c>
      <c r="G107" s="62">
        <f>'Office Minor'!G159+'Office Minor'!G131</f>
        <v>289649737</v>
      </c>
      <c r="H107" s="62">
        <f>'Office Minor'!H159+'Office Minor'!H131</f>
        <v>3000</v>
      </c>
    </row>
    <row r="108" spans="1:8" s="354" customFormat="1" ht="17.100000000000001" customHeight="1">
      <c r="A108" s="144">
        <v>8</v>
      </c>
      <c r="B108" s="62" t="s">
        <v>61</v>
      </c>
      <c r="C108" s="62">
        <f>'Office Minor'!C160</f>
        <v>27</v>
      </c>
      <c r="D108" s="62">
        <f>'Office Minor'!D160</f>
        <v>33</v>
      </c>
      <c r="E108" s="62">
        <f>'Office Minor'!E160</f>
        <v>13000</v>
      </c>
      <c r="F108" s="62">
        <f>'Office Minor'!F160</f>
        <v>19300000</v>
      </c>
      <c r="G108" s="62">
        <f>'Office Minor'!G160</f>
        <v>8549864</v>
      </c>
      <c r="H108" s="62">
        <f>'Office Minor'!H160</f>
        <v>116</v>
      </c>
    </row>
    <row r="109" spans="1:8" s="354" customFormat="1" ht="17.100000000000001" customHeight="1">
      <c r="A109" s="144">
        <v>9</v>
      </c>
      <c r="B109" s="284" t="s">
        <v>158</v>
      </c>
      <c r="C109" s="62">
        <f>'Office Minor'!C161</f>
        <v>3</v>
      </c>
      <c r="D109" s="62">
        <f>'Office Minor'!D161</f>
        <v>121.38</v>
      </c>
      <c r="E109" s="62">
        <f>'Office Minor'!E161</f>
        <v>2308</v>
      </c>
      <c r="F109" s="62">
        <f>'Office Minor'!F161</f>
        <v>3000400</v>
      </c>
      <c r="G109" s="62">
        <f>'Office Minor'!G161</f>
        <v>16000</v>
      </c>
      <c r="H109" s="62">
        <f>'Office Minor'!H161</f>
        <v>15</v>
      </c>
    </row>
    <row r="110" spans="1:8" s="354" customFormat="1" ht="17.100000000000001" customHeight="1">
      <c r="A110" s="144">
        <v>10</v>
      </c>
      <c r="B110" s="284" t="s">
        <v>45</v>
      </c>
      <c r="C110" s="62">
        <f>'Office Minor'!C162+'Office Minor'!C133</f>
        <v>28</v>
      </c>
      <c r="D110" s="62">
        <f>'Office Minor'!D162+'Office Minor'!D133</f>
        <v>3021.0027</v>
      </c>
      <c r="E110" s="62">
        <f>'Office Minor'!E162+'Office Minor'!E133</f>
        <v>600082</v>
      </c>
      <c r="F110" s="62">
        <f>'Office Minor'!F162+'Office Minor'!F133</f>
        <v>525788100</v>
      </c>
      <c r="G110" s="62">
        <f>'Office Minor'!G162+'Office Minor'!G133</f>
        <v>106804185</v>
      </c>
      <c r="H110" s="62">
        <f>'Office Minor'!H162+'Office Minor'!H133</f>
        <v>766</v>
      </c>
    </row>
    <row r="111" spans="1:8" s="354" customFormat="1" ht="17.100000000000001" customHeight="1">
      <c r="A111" s="144">
        <v>11</v>
      </c>
      <c r="B111" s="284" t="s">
        <v>24</v>
      </c>
      <c r="C111" s="62">
        <f>'Office Minor'!C163</f>
        <v>4</v>
      </c>
      <c r="D111" s="62">
        <f>'Office Minor'!D163</f>
        <v>18</v>
      </c>
      <c r="E111" s="62">
        <f>'Office Minor'!E163</f>
        <v>0</v>
      </c>
      <c r="F111" s="62">
        <f>'Office Minor'!F163</f>
        <v>0</v>
      </c>
      <c r="G111" s="62">
        <f>'Office Minor'!G163</f>
        <v>52219</v>
      </c>
      <c r="H111" s="62">
        <f>'Office Minor'!H163</f>
        <v>27</v>
      </c>
    </row>
    <row r="112" spans="1:8" s="354" customFormat="1" ht="17.100000000000001" customHeight="1">
      <c r="A112" s="144">
        <v>12</v>
      </c>
      <c r="B112" s="284" t="s">
        <v>25</v>
      </c>
      <c r="C112" s="62">
        <f>'Office Minor'!C164+'Office Minor'!C132</f>
        <v>27</v>
      </c>
      <c r="D112" s="62">
        <f>'Office Minor'!D164+'Office Minor'!D132</f>
        <v>423.49</v>
      </c>
      <c r="E112" s="62">
        <f>'Office Minor'!E164+'Office Minor'!E132</f>
        <v>282207</v>
      </c>
      <c r="F112" s="62">
        <f>'Office Minor'!F164+'Office Minor'!F132</f>
        <v>136593500</v>
      </c>
      <c r="G112" s="62">
        <f>'Office Minor'!G164+'Office Minor'!G132</f>
        <v>11266995</v>
      </c>
      <c r="H112" s="62">
        <f>'Office Minor'!H164+'Office Minor'!H132</f>
        <v>260</v>
      </c>
    </row>
    <row r="113" spans="1:8" s="354" customFormat="1" ht="17.100000000000001" customHeight="1">
      <c r="A113" s="144">
        <v>13</v>
      </c>
      <c r="B113" s="284" t="s">
        <v>420</v>
      </c>
      <c r="C113" s="62">
        <f>'Office Minor'!C165+'Office Minor'!C134</f>
        <v>9</v>
      </c>
      <c r="D113" s="62">
        <f>'Office Minor'!D165+'Office Minor'!D134</f>
        <v>39.235799999999998</v>
      </c>
      <c r="E113" s="62">
        <f>'Office Minor'!E165+'Office Minor'!E134</f>
        <v>182843</v>
      </c>
      <c r="F113" s="62">
        <f>'Office Minor'!F165+'Office Minor'!F134</f>
        <v>72919200</v>
      </c>
      <c r="G113" s="62">
        <f>'Office Minor'!G165+'Office Minor'!G134</f>
        <v>2596227</v>
      </c>
      <c r="H113" s="62">
        <f>'Office Minor'!H165+'Office Minor'!H134</f>
        <v>62</v>
      </c>
    </row>
    <row r="114" spans="1:8" s="354" customFormat="1" ht="17.100000000000001" customHeight="1">
      <c r="A114" s="144">
        <v>14</v>
      </c>
      <c r="B114" s="280" t="s">
        <v>40</v>
      </c>
      <c r="C114" s="62">
        <f>'Office Minor'!C166</f>
        <v>744</v>
      </c>
      <c r="D114" s="62">
        <f>'Office Minor'!D166</f>
        <v>4035.72</v>
      </c>
      <c r="E114" s="62">
        <f>'Office Minor'!E166</f>
        <v>568336</v>
      </c>
      <c r="F114" s="62">
        <f>'Office Minor'!F166</f>
        <v>284168000</v>
      </c>
      <c r="G114" s="62">
        <f>'Office Minor'!G166</f>
        <v>60797518</v>
      </c>
      <c r="H114" s="62">
        <f>'Office Minor'!H166</f>
        <v>3500</v>
      </c>
    </row>
    <row r="115" spans="1:8" s="354" customFormat="1" ht="17.100000000000001" customHeight="1">
      <c r="A115" s="144">
        <v>15</v>
      </c>
      <c r="B115" s="284" t="s">
        <v>39</v>
      </c>
      <c r="C115" s="62">
        <f>'Office Minor'!C167+'Office Minor'!C135</f>
        <v>2</v>
      </c>
      <c r="D115" s="62">
        <f>'Office Minor'!D167+'Office Minor'!D135</f>
        <v>9.7200000000000006</v>
      </c>
      <c r="E115" s="62">
        <f>'Office Minor'!E167+'Office Minor'!E135</f>
        <v>69171</v>
      </c>
      <c r="F115" s="62">
        <f>'Office Minor'!F167+'Office Minor'!F135</f>
        <v>34585500</v>
      </c>
      <c r="G115" s="62">
        <f>'Office Minor'!G167+'Office Minor'!G135</f>
        <v>0</v>
      </c>
      <c r="H115" s="62">
        <f>'Office Minor'!H167+'Office Minor'!H135</f>
        <v>8</v>
      </c>
    </row>
    <row r="116" spans="1:8" s="354" customFormat="1" ht="17.100000000000001" customHeight="1">
      <c r="A116" s="144">
        <v>16</v>
      </c>
      <c r="B116" s="284" t="s">
        <v>43</v>
      </c>
      <c r="C116" s="62">
        <f>'Office Minor'!C168</f>
        <v>1</v>
      </c>
      <c r="D116" s="62">
        <f>'Office Minor'!D168</f>
        <v>5</v>
      </c>
      <c r="E116" s="62">
        <f>'Office Minor'!E168</f>
        <v>0</v>
      </c>
      <c r="F116" s="62">
        <f>'Office Minor'!F168</f>
        <v>0</v>
      </c>
      <c r="G116" s="62">
        <f>'Office Minor'!G168</f>
        <v>0</v>
      </c>
      <c r="H116" s="62">
        <f>'Office Minor'!H168</f>
        <v>0</v>
      </c>
    </row>
    <row r="117" spans="1:8" s="354" customFormat="1" ht="17.100000000000001" customHeight="1">
      <c r="A117" s="144">
        <v>17</v>
      </c>
      <c r="B117" s="62" t="s">
        <v>70</v>
      </c>
      <c r="C117" s="62">
        <f>'Office Minor'!C129</f>
        <v>0</v>
      </c>
      <c r="D117" s="62">
        <f>'Office Minor'!D129</f>
        <v>0</v>
      </c>
      <c r="E117" s="62">
        <f>'Office Minor'!E129</f>
        <v>1142989</v>
      </c>
      <c r="F117" s="62">
        <f>'Office Minor'!F129</f>
        <v>1142989000</v>
      </c>
      <c r="G117" s="62">
        <f>'Office Minor'!G129</f>
        <v>228152000</v>
      </c>
      <c r="H117" s="62">
        <f>'Office Minor'!H129</f>
        <v>12000</v>
      </c>
    </row>
    <row r="118" spans="1:8" s="354" customFormat="1" ht="17.100000000000001" customHeight="1">
      <c r="A118" s="144"/>
      <c r="B118" s="62" t="s">
        <v>74</v>
      </c>
      <c r="C118" s="62"/>
      <c r="D118" s="62"/>
      <c r="E118" s="62"/>
      <c r="F118" s="62"/>
      <c r="G118" s="62">
        <f>'Office Minor'!G169+'Office Minor'!G136</f>
        <v>37298877</v>
      </c>
      <c r="H118" s="62"/>
    </row>
    <row r="119" spans="1:8" s="354" customFormat="1" ht="17.100000000000001" customHeight="1">
      <c r="A119" s="144"/>
      <c r="B119" s="62" t="s">
        <v>48</v>
      </c>
      <c r="C119" s="62"/>
      <c r="D119" s="62"/>
      <c r="E119" s="62"/>
      <c r="F119" s="62"/>
      <c r="G119" s="62">
        <f>'Office Minor'!G170+'Office Minor'!G137</f>
        <v>30688142</v>
      </c>
      <c r="H119" s="62"/>
    </row>
    <row r="120" spans="1:8" s="354" customFormat="1" ht="17.100000000000001" customHeight="1">
      <c r="A120" s="960" t="s">
        <v>49</v>
      </c>
      <c r="B120" s="961"/>
      <c r="C120" s="542">
        <f t="shared" ref="C120:H120" si="8">SUM(C101:C119)</f>
        <v>1139</v>
      </c>
      <c r="D120" s="543">
        <f t="shared" si="8"/>
        <v>15917.461499999998</v>
      </c>
      <c r="E120" s="542">
        <f t="shared" si="8"/>
        <v>11395913</v>
      </c>
      <c r="F120" s="539">
        <f t="shared" si="8"/>
        <v>5896475450</v>
      </c>
      <c r="G120" s="539">
        <f t="shared" si="8"/>
        <v>977418080</v>
      </c>
      <c r="H120" s="313">
        <f t="shared" si="8"/>
        <v>26304</v>
      </c>
    </row>
    <row r="121" spans="1:8" s="354" customFormat="1" ht="17.100000000000001" customHeight="1">
      <c r="A121" s="405"/>
      <c r="B121" s="405"/>
      <c r="C121" s="405"/>
      <c r="D121" s="405"/>
      <c r="E121" s="405"/>
      <c r="F121" s="405"/>
      <c r="G121" s="405"/>
      <c r="H121" s="405"/>
    </row>
    <row r="122" spans="1:8" s="354" customFormat="1" ht="17.100000000000001" customHeight="1">
      <c r="A122" s="911" t="s">
        <v>244</v>
      </c>
      <c r="B122" s="911"/>
      <c r="C122" s="911"/>
      <c r="D122" s="911"/>
      <c r="E122" s="911"/>
      <c r="F122" s="911"/>
      <c r="G122" s="911"/>
      <c r="H122" s="911"/>
    </row>
    <row r="123" spans="1:8" s="354" customFormat="1" ht="17.100000000000001" customHeight="1">
      <c r="A123" s="889" t="s">
        <v>181</v>
      </c>
      <c r="B123" s="889" t="s">
        <v>3</v>
      </c>
      <c r="C123" s="889" t="s">
        <v>4</v>
      </c>
      <c r="D123" s="569" t="s">
        <v>5</v>
      </c>
      <c r="E123" s="50" t="s">
        <v>6</v>
      </c>
      <c r="F123" s="49" t="s">
        <v>7</v>
      </c>
      <c r="G123" s="49" t="s">
        <v>8</v>
      </c>
      <c r="H123" s="50" t="s">
        <v>9</v>
      </c>
    </row>
    <row r="124" spans="1:8" s="354" customFormat="1" ht="17.100000000000001" customHeight="1">
      <c r="A124" s="890"/>
      <c r="B124" s="890"/>
      <c r="C124" s="890"/>
      <c r="D124" s="347" t="s">
        <v>77</v>
      </c>
      <c r="E124" s="53" t="s">
        <v>78</v>
      </c>
      <c r="F124" s="56" t="s">
        <v>79</v>
      </c>
      <c r="G124" s="56" t="s">
        <v>79</v>
      </c>
      <c r="H124" s="53" t="s">
        <v>12</v>
      </c>
    </row>
    <row r="125" spans="1:8" s="354" customFormat="1" ht="17.100000000000001" customHeight="1">
      <c r="A125" s="144">
        <v>1</v>
      </c>
      <c r="B125" s="62" t="s">
        <v>58</v>
      </c>
      <c r="C125" s="62">
        <f>'Office Minor'!C176</f>
        <v>64</v>
      </c>
      <c r="D125" s="62">
        <f>'Office Minor'!D176</f>
        <v>197.15</v>
      </c>
      <c r="E125" s="62">
        <f>'Office Minor'!E176</f>
        <v>7313719</v>
      </c>
      <c r="F125" s="62">
        <f>'Office Minor'!F176</f>
        <v>731371900</v>
      </c>
      <c r="G125" s="62">
        <f>'Office Minor'!G176</f>
        <v>303031898</v>
      </c>
      <c r="H125" s="62">
        <f>'Office Minor'!H176</f>
        <v>800</v>
      </c>
    </row>
    <row r="126" spans="1:8" s="354" customFormat="1" ht="17.100000000000001" customHeight="1">
      <c r="A126" s="144">
        <f>+A125+1</f>
        <v>2</v>
      </c>
      <c r="B126" s="62" t="s">
        <v>192</v>
      </c>
      <c r="C126" s="62">
        <f>'Office Minor'!C177</f>
        <v>1</v>
      </c>
      <c r="D126" s="62">
        <f>'Office Minor'!D177</f>
        <v>164</v>
      </c>
      <c r="E126" s="62">
        <f>'Office Minor'!E177</f>
        <v>1125</v>
      </c>
      <c r="F126" s="62">
        <f>'Office Minor'!F177</f>
        <v>309375</v>
      </c>
      <c r="G126" s="62">
        <f>'Office Minor'!G177</f>
        <v>540725</v>
      </c>
      <c r="H126" s="62">
        <f>'Office Minor'!H177</f>
        <v>3</v>
      </c>
    </row>
    <row r="127" spans="1:8" s="354" customFormat="1" ht="17.100000000000001" customHeight="1">
      <c r="A127" s="144">
        <v>3</v>
      </c>
      <c r="B127" s="62" t="s">
        <v>59</v>
      </c>
      <c r="C127" s="62">
        <f>'Office Minor'!C178</f>
        <v>12</v>
      </c>
      <c r="D127" s="62">
        <f>'Office Minor'!D178</f>
        <v>50.29</v>
      </c>
      <c r="E127" s="62">
        <f>'Office Minor'!E178</f>
        <v>25455</v>
      </c>
      <c r="F127" s="62">
        <f>'Office Minor'!F178</f>
        <v>6363750</v>
      </c>
      <c r="G127" s="62">
        <f>'Office Minor'!G178</f>
        <v>1925267</v>
      </c>
      <c r="H127" s="62">
        <f>'Office Minor'!H178</f>
        <v>25</v>
      </c>
    </row>
    <row r="128" spans="1:8" s="354" customFormat="1" ht="17.100000000000001" customHeight="1">
      <c r="A128" s="144">
        <v>4</v>
      </c>
      <c r="B128" s="62" t="s">
        <v>62</v>
      </c>
      <c r="C128" s="62">
        <f>'Office Minor'!C179</f>
        <v>10</v>
      </c>
      <c r="D128" s="62">
        <f>'Office Minor'!D179</f>
        <v>10</v>
      </c>
      <c r="E128" s="62">
        <f>'Office Minor'!E179</f>
        <v>10400</v>
      </c>
      <c r="F128" s="62">
        <f>'Office Minor'!F179</f>
        <v>832000</v>
      </c>
      <c r="G128" s="62">
        <f>'Office Minor'!G179</f>
        <v>258712</v>
      </c>
      <c r="H128" s="62">
        <f>'Office Minor'!H179</f>
        <v>30</v>
      </c>
    </row>
    <row r="129" spans="1:8" s="354" customFormat="1" ht="17.100000000000001" customHeight="1">
      <c r="A129" s="144">
        <v>5</v>
      </c>
      <c r="B129" s="62" t="s">
        <v>53</v>
      </c>
      <c r="C129" s="62">
        <f>'Office Minor'!C180</f>
        <v>0</v>
      </c>
      <c r="D129" s="62">
        <f>'Office Minor'!D180</f>
        <v>0</v>
      </c>
      <c r="E129" s="62">
        <f>'Office Minor'!E180</f>
        <v>720000</v>
      </c>
      <c r="F129" s="62">
        <f>'Office Minor'!F180</f>
        <v>504000000</v>
      </c>
      <c r="G129" s="62">
        <f>'Office Minor'!G180</f>
        <v>9306156</v>
      </c>
      <c r="H129" s="62">
        <f>'Office Minor'!H180</f>
        <v>850</v>
      </c>
    </row>
    <row r="130" spans="1:8" s="354" customFormat="1" ht="17.100000000000001" customHeight="1">
      <c r="A130" s="144">
        <v>6</v>
      </c>
      <c r="B130" s="62" t="s">
        <v>70</v>
      </c>
      <c r="C130" s="62">
        <f>'Office Minor'!C181</f>
        <v>0</v>
      </c>
      <c r="D130" s="62">
        <f>'Office Minor'!D181</f>
        <v>0</v>
      </c>
      <c r="E130" s="62">
        <f>'Office Minor'!E181</f>
        <v>27683</v>
      </c>
      <c r="F130" s="62">
        <f>'Office Minor'!F181</f>
        <v>2214640</v>
      </c>
      <c r="G130" s="62">
        <f>'Office Minor'!G181</f>
        <v>559230</v>
      </c>
      <c r="H130" s="62">
        <f>'Office Minor'!H181</f>
        <v>80</v>
      </c>
    </row>
    <row r="131" spans="1:8" s="354" customFormat="1" ht="17.100000000000001" customHeight="1">
      <c r="A131" s="144">
        <v>7</v>
      </c>
      <c r="B131" s="284" t="s">
        <v>30</v>
      </c>
      <c r="C131" s="62">
        <f>'Office Minor'!C182</f>
        <v>37</v>
      </c>
      <c r="D131" s="62">
        <f>'Office Minor'!D182</f>
        <v>5464.54</v>
      </c>
      <c r="E131" s="62">
        <f>'Office Minor'!E182</f>
        <v>1135570</v>
      </c>
      <c r="F131" s="62">
        <f>'Office Minor'!F182</f>
        <v>567785000</v>
      </c>
      <c r="G131" s="62">
        <f>'Office Minor'!G182</f>
        <v>178721236</v>
      </c>
      <c r="H131" s="62">
        <f>'Office Minor'!H182</f>
        <v>500</v>
      </c>
    </row>
    <row r="132" spans="1:8" s="354" customFormat="1" ht="17.100000000000001" customHeight="1">
      <c r="A132" s="144">
        <v>8</v>
      </c>
      <c r="B132" s="284" t="s">
        <v>22</v>
      </c>
      <c r="C132" s="62">
        <f>'Office Minor'!C183</f>
        <v>114</v>
      </c>
      <c r="D132" s="62">
        <f>'Office Minor'!D183</f>
        <v>5353.75</v>
      </c>
      <c r="E132" s="62">
        <f>'Office Minor'!E183</f>
        <v>3437288</v>
      </c>
      <c r="F132" s="62">
        <f>'Office Minor'!F183</f>
        <v>2406101600</v>
      </c>
      <c r="G132" s="62">
        <f>'Office Minor'!G183</f>
        <v>222268808</v>
      </c>
      <c r="H132" s="62">
        <f>'Office Minor'!H183</f>
        <v>700</v>
      </c>
    </row>
    <row r="133" spans="1:8" s="354" customFormat="1" ht="17.100000000000001" customHeight="1">
      <c r="A133" s="144"/>
      <c r="B133" s="62" t="s">
        <v>74</v>
      </c>
      <c r="C133" s="62"/>
      <c r="D133" s="62"/>
      <c r="E133" s="62"/>
      <c r="F133" s="62"/>
      <c r="G133" s="232">
        <f>'Office Minor'!G184</f>
        <v>1572425</v>
      </c>
      <c r="H133" s="62"/>
    </row>
    <row r="134" spans="1:8" s="354" customFormat="1" ht="17.100000000000001" customHeight="1">
      <c r="A134" s="144"/>
      <c r="B134" s="62" t="s">
        <v>48</v>
      </c>
      <c r="C134" s="62"/>
      <c r="D134" s="62"/>
      <c r="E134" s="62"/>
      <c r="F134" s="62"/>
      <c r="G134" s="62">
        <f>'Office Minor'!G185</f>
        <v>37522262</v>
      </c>
      <c r="H134" s="62"/>
    </row>
    <row r="135" spans="1:8" s="354" customFormat="1" ht="17.100000000000001" customHeight="1">
      <c r="A135" s="994" t="s">
        <v>49</v>
      </c>
      <c r="B135" s="961"/>
      <c r="C135" s="542">
        <f t="shared" ref="C135:H135" si="9">SUM(C125:C134)</f>
        <v>238</v>
      </c>
      <c r="D135" s="543">
        <f t="shared" si="9"/>
        <v>11239.73</v>
      </c>
      <c r="E135" s="542">
        <f t="shared" si="9"/>
        <v>12671240</v>
      </c>
      <c r="F135" s="539">
        <f t="shared" si="9"/>
        <v>4218978265</v>
      </c>
      <c r="G135" s="539">
        <f t="shared" si="9"/>
        <v>755706719</v>
      </c>
      <c r="H135" s="313">
        <f t="shared" si="9"/>
        <v>2988</v>
      </c>
    </row>
    <row r="136" spans="1:8" s="354" customFormat="1" ht="17.100000000000001" customHeight="1">
      <c r="A136" s="574"/>
      <c r="B136" s="575"/>
      <c r="C136" s="575"/>
      <c r="D136" s="576"/>
      <c r="E136" s="575"/>
      <c r="F136" s="577"/>
      <c r="G136" s="577"/>
      <c r="H136" s="574"/>
    </row>
    <row r="137" spans="1:8" s="354" customFormat="1" ht="17.100000000000001" customHeight="1">
      <c r="A137" s="911" t="s">
        <v>280</v>
      </c>
      <c r="B137" s="911"/>
      <c r="C137" s="911"/>
      <c r="D137" s="911"/>
      <c r="E137" s="911"/>
      <c r="F137" s="911"/>
      <c r="G137" s="911"/>
      <c r="H137" s="911"/>
    </row>
    <row r="138" spans="1:8" s="354" customFormat="1" ht="17.100000000000001" customHeight="1">
      <c r="A138" s="889" t="s">
        <v>181</v>
      </c>
      <c r="B138" s="889" t="s">
        <v>3</v>
      </c>
      <c r="C138" s="889" t="s">
        <v>4</v>
      </c>
      <c r="D138" s="569" t="s">
        <v>5</v>
      </c>
      <c r="E138" s="50" t="s">
        <v>6</v>
      </c>
      <c r="F138" s="49" t="s">
        <v>7</v>
      </c>
      <c r="G138" s="49" t="s">
        <v>8</v>
      </c>
      <c r="H138" s="50" t="s">
        <v>9</v>
      </c>
    </row>
    <row r="139" spans="1:8" s="354" customFormat="1" ht="17.100000000000001" customHeight="1">
      <c r="A139" s="890"/>
      <c r="B139" s="890"/>
      <c r="C139" s="890"/>
      <c r="D139" s="344" t="s">
        <v>77</v>
      </c>
      <c r="E139" s="54" t="s">
        <v>78</v>
      </c>
      <c r="F139" s="52" t="s">
        <v>79</v>
      </c>
      <c r="G139" s="52" t="s">
        <v>79</v>
      </c>
      <c r="H139" s="54" t="s">
        <v>12</v>
      </c>
    </row>
    <row r="140" spans="1:8" s="354" customFormat="1" ht="17.100000000000001" customHeight="1">
      <c r="A140" s="147">
        <v>1</v>
      </c>
      <c r="B140" s="172" t="s">
        <v>70</v>
      </c>
      <c r="C140" s="218">
        <v>781</v>
      </c>
      <c r="D140" s="702">
        <v>1932.5337999999999</v>
      </c>
      <c r="E140" s="258">
        <v>1072108</v>
      </c>
      <c r="F140" s="218">
        <v>987299150</v>
      </c>
      <c r="G140" s="218">
        <v>363069416</v>
      </c>
      <c r="H140" s="218">
        <v>8883</v>
      </c>
    </row>
    <row r="141" spans="1:8" s="354" customFormat="1" ht="17.100000000000001" customHeight="1">
      <c r="A141" s="147">
        <v>2</v>
      </c>
      <c r="B141" s="172" t="s">
        <v>62</v>
      </c>
      <c r="C141" s="218">
        <v>93</v>
      </c>
      <c r="D141" s="218">
        <v>94.6845</v>
      </c>
      <c r="E141" s="218">
        <v>870279</v>
      </c>
      <c r="F141" s="218">
        <v>167908650</v>
      </c>
      <c r="G141" s="218">
        <v>30838650</v>
      </c>
      <c r="H141" s="218">
        <v>636</v>
      </c>
    </row>
    <row r="142" spans="1:8" s="354" customFormat="1" ht="17.100000000000001" customHeight="1">
      <c r="A142" s="147">
        <v>3</v>
      </c>
      <c r="B142" s="62" t="s">
        <v>61</v>
      </c>
      <c r="C142" s="218">
        <f>'Office Minor'!C201</f>
        <v>15</v>
      </c>
      <c r="D142" s="218">
        <f>'Office Minor'!D201</f>
        <v>40.96</v>
      </c>
      <c r="E142" s="218">
        <f>'Office Minor'!E201</f>
        <v>107776</v>
      </c>
      <c r="F142" s="218">
        <f>'Office Minor'!F201</f>
        <v>18914400</v>
      </c>
      <c r="G142" s="218">
        <f>'Office Minor'!G201</f>
        <v>10406840</v>
      </c>
      <c r="H142" s="218">
        <f>'Office Minor'!H201</f>
        <v>120</v>
      </c>
    </row>
    <row r="143" spans="1:8" s="354" customFormat="1" ht="17.100000000000001" customHeight="1">
      <c r="A143" s="147">
        <v>4</v>
      </c>
      <c r="B143" s="62" t="s">
        <v>72</v>
      </c>
      <c r="C143" s="218">
        <f>'Office Minor'!C202</f>
        <v>0</v>
      </c>
      <c r="D143" s="218">
        <f>'Office Minor'!D202</f>
        <v>0</v>
      </c>
      <c r="E143" s="218">
        <f>'Office Minor'!E202</f>
        <v>0</v>
      </c>
      <c r="F143" s="218">
        <f>'Office Minor'!F202</f>
        <v>0</v>
      </c>
      <c r="G143" s="218">
        <f>'Office Minor'!G202</f>
        <v>0</v>
      </c>
      <c r="H143" s="218">
        <f>'Office Minor'!H202</f>
        <v>0</v>
      </c>
    </row>
    <row r="144" spans="1:8" s="354" customFormat="1" ht="17.100000000000001" customHeight="1">
      <c r="A144" s="147">
        <v>5</v>
      </c>
      <c r="B144" s="62" t="s">
        <v>59</v>
      </c>
      <c r="C144" s="218">
        <f>'Office Minor'!C203+'Office Minor'!C433</f>
        <v>16</v>
      </c>
      <c r="D144" s="218">
        <f>'Office Minor'!D203+'Office Minor'!D433</f>
        <v>37.013400000000004</v>
      </c>
      <c r="E144" s="218">
        <f>'Office Minor'!E203+'Office Minor'!E433</f>
        <v>213730</v>
      </c>
      <c r="F144" s="218">
        <f>'Office Minor'!F203+'Office Minor'!F433</f>
        <v>32059500</v>
      </c>
      <c r="G144" s="218">
        <f>'Office Minor'!G203+'Office Minor'!G433</f>
        <v>28117150</v>
      </c>
      <c r="H144" s="218">
        <f>'Office Minor'!H203+'Office Minor'!H433</f>
        <v>120</v>
      </c>
    </row>
    <row r="145" spans="1:8" s="354" customFormat="1" ht="17.100000000000001" customHeight="1">
      <c r="A145" s="147">
        <v>6</v>
      </c>
      <c r="B145" s="172" t="s">
        <v>58</v>
      </c>
      <c r="C145" s="218">
        <f>'Office Minor'!C204</f>
        <v>1</v>
      </c>
      <c r="D145" s="218">
        <f>'Office Minor'!D204</f>
        <v>28.28</v>
      </c>
      <c r="E145" s="218">
        <v>873937</v>
      </c>
      <c r="F145" s="218">
        <v>357316900</v>
      </c>
      <c r="G145" s="218">
        <v>3629950</v>
      </c>
      <c r="H145" s="218">
        <v>250</v>
      </c>
    </row>
    <row r="146" spans="1:8" s="354" customFormat="1" ht="17.100000000000001" customHeight="1">
      <c r="A146" s="147">
        <v>7</v>
      </c>
      <c r="B146" s="345" t="s">
        <v>43</v>
      </c>
      <c r="C146" s="218">
        <f>'Office Minor'!C206</f>
        <v>1</v>
      </c>
      <c r="D146" s="218">
        <f>'Office Minor'!D206</f>
        <v>59.511000000000003</v>
      </c>
      <c r="E146" s="218">
        <f>'Office Minor'!E206</f>
        <v>34533</v>
      </c>
      <c r="F146" s="218">
        <f>'Office Minor'!F206</f>
        <v>34533000</v>
      </c>
      <c r="G146" s="218">
        <f>'Office Minor'!G206</f>
        <v>2669000</v>
      </c>
      <c r="H146" s="218">
        <f>'Office Minor'!H206</f>
        <v>143</v>
      </c>
    </row>
    <row r="147" spans="1:8" s="354" customFormat="1" ht="17.100000000000001" customHeight="1">
      <c r="A147" s="147">
        <v>8</v>
      </c>
      <c r="B147" s="293" t="s">
        <v>456</v>
      </c>
      <c r="C147" s="218">
        <f>'Office Minor'!C205</f>
        <v>4</v>
      </c>
      <c r="D147" s="218">
        <f>'Office Minor'!D205</f>
        <v>74.492999999999995</v>
      </c>
      <c r="E147" s="218">
        <f>'Office Minor'!E205</f>
        <v>9225</v>
      </c>
      <c r="F147" s="218">
        <f>'Office Minor'!F205</f>
        <v>2306250</v>
      </c>
      <c r="G147" s="218">
        <f>'Office Minor'!G205</f>
        <v>296000</v>
      </c>
      <c r="H147" s="218">
        <f>'Office Minor'!H205</f>
        <v>8</v>
      </c>
    </row>
    <row r="148" spans="1:8" s="354" customFormat="1" ht="17.100000000000001" customHeight="1">
      <c r="A148" s="147"/>
      <c r="B148" s="62" t="s">
        <v>74</v>
      </c>
      <c r="C148" s="218">
        <f>'Office Minor'!C208+'Office Minor'!C192</f>
        <v>0</v>
      </c>
      <c r="D148" s="218">
        <f>'Office Minor'!D208+'Office Minor'!D192</f>
        <v>0</v>
      </c>
      <c r="E148" s="218">
        <f>'Office Minor'!E208+'Office Minor'!E192</f>
        <v>0</v>
      </c>
      <c r="F148" s="218">
        <f>'Office Minor'!F208+'Office Minor'!F192</f>
        <v>0</v>
      </c>
      <c r="G148" s="218">
        <v>31707000</v>
      </c>
      <c r="H148" s="218">
        <f>'Office Minor'!H208+'Office Minor'!H192</f>
        <v>0</v>
      </c>
    </row>
    <row r="149" spans="1:8" s="354" customFormat="1" ht="17.100000000000001" customHeight="1">
      <c r="A149" s="147"/>
      <c r="B149" s="62" t="s">
        <v>48</v>
      </c>
      <c r="C149" s="218">
        <f>'Office Minor'!C209+'Office Minor'!C193</f>
        <v>0</v>
      </c>
      <c r="D149" s="218">
        <f>'Office Minor'!D209+'Office Minor'!D193</f>
        <v>0</v>
      </c>
      <c r="E149" s="218">
        <f>'Office Minor'!E209+'Office Minor'!E193</f>
        <v>0</v>
      </c>
      <c r="F149" s="218">
        <f>'Office Minor'!F209+'Office Minor'!F193</f>
        <v>0</v>
      </c>
      <c r="G149" s="218">
        <v>22191054</v>
      </c>
      <c r="H149" s="218">
        <f>'Office Minor'!H209+'Office Minor'!H193</f>
        <v>0</v>
      </c>
    </row>
    <row r="150" spans="1:8" s="354" customFormat="1" ht="17.100000000000001" customHeight="1">
      <c r="A150" s="960" t="s">
        <v>49</v>
      </c>
      <c r="B150" s="961"/>
      <c r="C150" s="542">
        <f t="shared" ref="C150:H150" si="10">SUM(C140:C149)</f>
        <v>911</v>
      </c>
      <c r="D150" s="543">
        <f t="shared" si="10"/>
        <v>2267.4757</v>
      </c>
      <c r="E150" s="542">
        <f t="shared" si="10"/>
        <v>3181588</v>
      </c>
      <c r="F150" s="542">
        <f t="shared" si="10"/>
        <v>1600337850</v>
      </c>
      <c r="G150" s="542">
        <f t="shared" si="10"/>
        <v>492925060</v>
      </c>
      <c r="H150" s="542">
        <f t="shared" si="10"/>
        <v>10160</v>
      </c>
    </row>
    <row r="151" spans="1:8" s="354" customFormat="1" ht="17.100000000000001" customHeight="1">
      <c r="A151" s="405"/>
      <c r="B151" s="405"/>
      <c r="C151" s="405"/>
      <c r="D151" s="405"/>
      <c r="E151" s="405"/>
      <c r="F151" s="405"/>
      <c r="G151" s="405"/>
      <c r="H151" s="405"/>
    </row>
    <row r="152" spans="1:8" s="354" customFormat="1" ht="17.100000000000001" customHeight="1">
      <c r="A152" s="911" t="s">
        <v>246</v>
      </c>
      <c r="B152" s="911"/>
      <c r="C152" s="911"/>
      <c r="D152" s="911"/>
      <c r="E152" s="911"/>
      <c r="F152" s="911"/>
      <c r="G152" s="911"/>
      <c r="H152" s="911"/>
    </row>
    <row r="153" spans="1:8" s="354" customFormat="1" ht="17.100000000000001" customHeight="1">
      <c r="A153" s="889" t="s">
        <v>181</v>
      </c>
      <c r="B153" s="889" t="s">
        <v>3</v>
      </c>
      <c r="C153" s="889" t="s">
        <v>4</v>
      </c>
      <c r="D153" s="578" t="s">
        <v>5</v>
      </c>
      <c r="E153" s="734" t="s">
        <v>6</v>
      </c>
      <c r="F153" s="58" t="s">
        <v>7</v>
      </c>
      <c r="G153" s="58" t="s">
        <v>8</v>
      </c>
      <c r="H153" s="734" t="s">
        <v>9</v>
      </c>
    </row>
    <row r="154" spans="1:8" s="354" customFormat="1" ht="17.100000000000001" customHeight="1">
      <c r="A154" s="890"/>
      <c r="B154" s="890"/>
      <c r="C154" s="890"/>
      <c r="D154" s="351" t="s">
        <v>77</v>
      </c>
      <c r="E154" s="1" t="s">
        <v>78</v>
      </c>
      <c r="F154" s="60" t="s">
        <v>79</v>
      </c>
      <c r="G154" s="60" t="s">
        <v>79</v>
      </c>
      <c r="H154" s="1" t="s">
        <v>12</v>
      </c>
    </row>
    <row r="155" spans="1:8" s="354" customFormat="1" ht="17.100000000000001" customHeight="1">
      <c r="A155" s="144">
        <v>1</v>
      </c>
      <c r="B155" s="62" t="s">
        <v>59</v>
      </c>
      <c r="C155" s="172">
        <f>'Office Minor'!C226+'Office Minor'!C510</f>
        <v>18</v>
      </c>
      <c r="D155" s="172">
        <f>'Office Minor'!D226+'Office Minor'!D510</f>
        <v>149.04999999999998</v>
      </c>
      <c r="E155" s="172">
        <f>'Office Minor'!E226+'Office Minor'!E510</f>
        <v>0</v>
      </c>
      <c r="F155" s="172">
        <f>'Office Minor'!F226+'Office Minor'!F510</f>
        <v>0</v>
      </c>
      <c r="G155" s="172">
        <f>'Office Minor'!G226+'Office Minor'!G510</f>
        <v>1080153</v>
      </c>
      <c r="H155" s="172">
        <f>'Office Minor'!H226+'Office Minor'!H510</f>
        <v>3</v>
      </c>
    </row>
    <row r="156" spans="1:8" s="354" customFormat="1" ht="17.100000000000001" customHeight="1">
      <c r="A156" s="144">
        <v>2</v>
      </c>
      <c r="B156" s="62" t="s">
        <v>62</v>
      </c>
      <c r="C156" s="172">
        <v>14</v>
      </c>
      <c r="D156" s="172">
        <v>14</v>
      </c>
      <c r="E156" s="172">
        <v>51056</v>
      </c>
      <c r="F156" s="172">
        <v>9644200</v>
      </c>
      <c r="G156" s="172">
        <v>1375404</v>
      </c>
      <c r="H156" s="172">
        <v>15</v>
      </c>
    </row>
    <row r="157" spans="1:8" s="354" customFormat="1" ht="17.100000000000001" customHeight="1">
      <c r="A157" s="144">
        <v>3</v>
      </c>
      <c r="B157" s="62" t="s">
        <v>58</v>
      </c>
      <c r="C157" s="172">
        <f>'Office Minor'!C228+'Office Minor'!C515</f>
        <v>0</v>
      </c>
      <c r="D157" s="172">
        <f>'Office Minor'!D228+'Office Minor'!D515</f>
        <v>0</v>
      </c>
      <c r="E157" s="172">
        <f>'Office Minor'!E228+'Office Minor'!E515</f>
        <v>140510</v>
      </c>
      <c r="F157" s="172">
        <f>'Office Minor'!F228+'Office Minor'!F515</f>
        <v>23736400</v>
      </c>
      <c r="G157" s="172">
        <v>19417315</v>
      </c>
      <c r="H157" s="172">
        <f>'Office Minor'!H228+'Office Minor'!H515</f>
        <v>0</v>
      </c>
    </row>
    <row r="158" spans="1:8" s="354" customFormat="1" ht="17.100000000000001" customHeight="1">
      <c r="A158" s="144">
        <v>4</v>
      </c>
      <c r="B158" s="62" t="s">
        <v>142</v>
      </c>
      <c r="C158" s="172">
        <f>'Office Minor'!C229+'Office Minor'!C434</f>
        <v>4</v>
      </c>
      <c r="D158" s="172">
        <f>'Office Minor'!D229+'Office Minor'!D434</f>
        <v>3.72</v>
      </c>
      <c r="E158" s="172">
        <f>'Office Minor'!E229+'Office Minor'!E434</f>
        <v>230212</v>
      </c>
      <c r="F158" s="172">
        <f>'Office Minor'!F229+'Office Minor'!F434</f>
        <v>149637800</v>
      </c>
      <c r="G158" s="172">
        <f>'Office Minor'!G229+'Office Minor'!G434</f>
        <v>26533181</v>
      </c>
      <c r="H158" s="172">
        <f>'Office Minor'!H229+'Office Minor'!H434</f>
        <v>0</v>
      </c>
    </row>
    <row r="159" spans="1:8" s="354" customFormat="1" ht="17.100000000000001" customHeight="1">
      <c r="A159" s="144">
        <v>5</v>
      </c>
      <c r="B159" s="335" t="s">
        <v>66</v>
      </c>
      <c r="C159" s="172">
        <f>'Office Minor'!C514</f>
        <v>0</v>
      </c>
      <c r="D159" s="172">
        <f>'Office Minor'!D514</f>
        <v>0</v>
      </c>
      <c r="E159" s="172">
        <f>'Office Minor'!E514</f>
        <v>3151680</v>
      </c>
      <c r="F159" s="172">
        <f>'Office Minor'!F514</f>
        <v>126067200</v>
      </c>
      <c r="G159" s="172">
        <f>'Office Minor'!G514</f>
        <v>88196983</v>
      </c>
      <c r="H159" s="172">
        <f>'Office Minor'!H514</f>
        <v>3200</v>
      </c>
    </row>
    <row r="160" spans="1:8" s="354" customFormat="1" ht="17.100000000000001" customHeight="1">
      <c r="A160" s="144">
        <v>6</v>
      </c>
      <c r="B160" s="62" t="s">
        <v>70</v>
      </c>
      <c r="C160" s="172">
        <f>'Office Minor'!C230</f>
        <v>0</v>
      </c>
      <c r="D160" s="172">
        <f>'Office Minor'!D230</f>
        <v>0</v>
      </c>
      <c r="E160" s="172">
        <f>'Office Minor'!E230</f>
        <v>51977</v>
      </c>
      <c r="F160" s="172">
        <f>'Office Minor'!F230</f>
        <v>25988500</v>
      </c>
      <c r="G160" s="172">
        <f>'Office Minor'!G230</f>
        <v>5197735</v>
      </c>
      <c r="H160" s="172">
        <f>'Office Minor'!H230</f>
        <v>0</v>
      </c>
    </row>
    <row r="161" spans="1:8" s="354" customFormat="1" ht="17.100000000000001" customHeight="1">
      <c r="A161" s="144">
        <v>7</v>
      </c>
      <c r="B161" s="62" t="s">
        <v>53</v>
      </c>
      <c r="C161" s="172">
        <f>'Office Minor'!C231</f>
        <v>0</v>
      </c>
      <c r="D161" s="172">
        <f>'Office Minor'!D231</f>
        <v>0</v>
      </c>
      <c r="E161" s="172">
        <f>'Office Minor'!E231</f>
        <v>160050</v>
      </c>
      <c r="F161" s="172">
        <f>'Office Minor'!F231</f>
        <v>19206000</v>
      </c>
      <c r="G161" s="172">
        <f>'Office Minor'!G231</f>
        <v>4073470</v>
      </c>
      <c r="H161" s="172">
        <f>'Office Minor'!H231</f>
        <v>0</v>
      </c>
    </row>
    <row r="162" spans="1:8" s="354" customFormat="1" ht="17.100000000000001" customHeight="1">
      <c r="A162" s="144">
        <v>8</v>
      </c>
      <c r="B162" s="62" t="s">
        <v>203</v>
      </c>
      <c r="C162" s="172">
        <f>'Office Minor'!C509</f>
        <v>3</v>
      </c>
      <c r="D162" s="172">
        <f>'Office Minor'!D509</f>
        <v>2.02</v>
      </c>
      <c r="E162" s="172">
        <f>'Office Minor'!E509</f>
        <v>0</v>
      </c>
      <c r="F162" s="172">
        <f>'Office Minor'!F509</f>
        <v>0</v>
      </c>
      <c r="G162" s="172">
        <f>'Office Minor'!G509</f>
        <v>176360</v>
      </c>
      <c r="H162" s="172">
        <f>'Office Minor'!H509</f>
        <v>3</v>
      </c>
    </row>
    <row r="163" spans="1:8" s="354" customFormat="1" ht="17.100000000000001" customHeight="1">
      <c r="A163" s="144">
        <v>9</v>
      </c>
      <c r="B163" s="62" t="s">
        <v>64</v>
      </c>
      <c r="C163" s="172">
        <f>'Office Minor'!C232</f>
        <v>0</v>
      </c>
      <c r="D163" s="172">
        <f>'Office Minor'!D232</f>
        <v>0</v>
      </c>
      <c r="E163" s="172">
        <f>'Office Minor'!E232</f>
        <v>516488</v>
      </c>
      <c r="F163" s="172">
        <f>'Office Minor'!F232</f>
        <v>56813680</v>
      </c>
      <c r="G163" s="172">
        <v>12584234</v>
      </c>
      <c r="H163" s="172">
        <f>'Office Minor'!H232</f>
        <v>0</v>
      </c>
    </row>
    <row r="164" spans="1:8" s="354" customFormat="1" ht="17.100000000000001" customHeight="1">
      <c r="A164" s="144">
        <v>10</v>
      </c>
      <c r="B164" s="62" t="s">
        <v>73</v>
      </c>
      <c r="C164" s="172">
        <f>'Office Minor'!C233</f>
        <v>0</v>
      </c>
      <c r="D164" s="172">
        <f>'Office Minor'!D233</f>
        <v>0</v>
      </c>
      <c r="E164" s="172">
        <f>'Office Minor'!E233</f>
        <v>0</v>
      </c>
      <c r="F164" s="172">
        <f>'Office Minor'!F233</f>
        <v>0</v>
      </c>
      <c r="G164" s="172">
        <f>'Office Minor'!G233</f>
        <v>0</v>
      </c>
      <c r="H164" s="172">
        <f>'Office Minor'!H233</f>
        <v>0</v>
      </c>
    </row>
    <row r="165" spans="1:8" s="354" customFormat="1" ht="17.100000000000001" customHeight="1">
      <c r="A165" s="144">
        <v>11</v>
      </c>
      <c r="B165" s="62" t="s">
        <v>193</v>
      </c>
      <c r="C165" s="172">
        <f>'Office Minor'!C234</f>
        <v>0</v>
      </c>
      <c r="D165" s="172">
        <f>'Office Minor'!D234</f>
        <v>0</v>
      </c>
      <c r="E165" s="172">
        <f>'Office Minor'!E234</f>
        <v>237584</v>
      </c>
      <c r="F165" s="172">
        <f>'Office Minor'!F234</f>
        <v>33261760</v>
      </c>
      <c r="G165" s="172">
        <f>'Office Minor'!G234</f>
        <v>5964775</v>
      </c>
      <c r="H165" s="172">
        <f>'Office Minor'!H234</f>
        <v>0</v>
      </c>
    </row>
    <row r="166" spans="1:8" s="354" customFormat="1" ht="17.100000000000001" customHeight="1">
      <c r="A166" s="144">
        <v>12</v>
      </c>
      <c r="B166" s="62" t="s">
        <v>187</v>
      </c>
      <c r="C166" s="172">
        <f>'Office Minor'!C235</f>
        <v>0</v>
      </c>
      <c r="D166" s="172">
        <f>'Office Minor'!D235</f>
        <v>0</v>
      </c>
      <c r="E166" s="172">
        <f>'Office Minor'!E235</f>
        <v>86081</v>
      </c>
      <c r="F166" s="172">
        <f>'Office Minor'!F235</f>
        <v>9468910</v>
      </c>
      <c r="G166" s="172">
        <f>'Office Minor'!G235</f>
        <v>1979879</v>
      </c>
      <c r="H166" s="172">
        <f>'Office Minor'!H235</f>
        <v>0</v>
      </c>
    </row>
    <row r="167" spans="1:8" s="354" customFormat="1" ht="17.100000000000001" customHeight="1">
      <c r="A167" s="144">
        <v>13</v>
      </c>
      <c r="B167" s="62" t="s">
        <v>57</v>
      </c>
      <c r="C167" s="172">
        <f>'Office Minor'!C513</f>
        <v>1</v>
      </c>
      <c r="D167" s="172">
        <f>'Office Minor'!D513</f>
        <v>3</v>
      </c>
      <c r="E167" s="172">
        <f>'Office Minor'!E513</f>
        <v>0</v>
      </c>
      <c r="F167" s="172">
        <f>'Office Minor'!F513</f>
        <v>0</v>
      </c>
      <c r="G167" s="172">
        <f>'Office Minor'!G513</f>
        <v>146250</v>
      </c>
      <c r="H167" s="172">
        <f>'Office Minor'!H513</f>
        <v>1</v>
      </c>
    </row>
    <row r="168" spans="1:8" s="354" customFormat="1" ht="17.100000000000001" customHeight="1">
      <c r="A168" s="144">
        <v>14</v>
      </c>
      <c r="B168" s="62" t="s">
        <v>61</v>
      </c>
      <c r="C168" s="172">
        <f>'Office Minor'!C236+'Office Minor'!C512</f>
        <v>25</v>
      </c>
      <c r="D168" s="172">
        <f>'Office Minor'!D236+'Office Minor'!D512</f>
        <v>91.39</v>
      </c>
      <c r="E168" s="172">
        <f>'Office Minor'!E236+'Office Minor'!E512</f>
        <v>14630</v>
      </c>
      <c r="F168" s="172">
        <f>'Office Minor'!F236+'Office Minor'!F512</f>
        <v>17040800</v>
      </c>
      <c r="G168" s="172">
        <f>'Office Minor'!G236+'Office Minor'!G512</f>
        <v>7550063</v>
      </c>
      <c r="H168" s="172">
        <f>'Office Minor'!H236+'Office Minor'!H512</f>
        <v>4</v>
      </c>
    </row>
    <row r="169" spans="1:8" s="354" customFormat="1" ht="17.100000000000001" customHeight="1">
      <c r="A169" s="144">
        <v>15</v>
      </c>
      <c r="B169" s="62" t="s">
        <v>43</v>
      </c>
      <c r="C169" s="172">
        <f>'Office Minor'!C237</f>
        <v>0</v>
      </c>
      <c r="D169" s="172">
        <f>'Office Minor'!D237</f>
        <v>0</v>
      </c>
      <c r="E169" s="172">
        <f>'Office Minor'!E237</f>
        <v>98500</v>
      </c>
      <c r="F169" s="172">
        <f>'Office Minor'!F237</f>
        <v>49250000</v>
      </c>
      <c r="G169" s="172">
        <f>'Office Minor'!G237</f>
        <v>14925000</v>
      </c>
      <c r="H169" s="172">
        <f>'Office Minor'!H237</f>
        <v>0</v>
      </c>
    </row>
    <row r="170" spans="1:8" s="354" customFormat="1" ht="17.100000000000001" customHeight="1">
      <c r="A170" s="144">
        <v>16</v>
      </c>
      <c r="B170" s="208" t="s">
        <v>25</v>
      </c>
      <c r="C170" s="172">
        <f>'Office Minor'!C238+'Office Minor'!C517</f>
        <v>12</v>
      </c>
      <c r="D170" s="172">
        <f>'Office Minor'!D238+'Office Minor'!D517</f>
        <v>193.5761</v>
      </c>
      <c r="E170" s="172">
        <f>'Office Minor'!E238+'Office Minor'!E517</f>
        <v>304364.7</v>
      </c>
      <c r="F170" s="172">
        <f>'Office Minor'!F238+'Office Minor'!F517</f>
        <v>121746000</v>
      </c>
      <c r="G170" s="172">
        <f>'Office Minor'!G238+'Office Minor'!G517</f>
        <v>9496336</v>
      </c>
      <c r="H170" s="172">
        <f>'Office Minor'!H238+'Office Minor'!H517</f>
        <v>87</v>
      </c>
    </row>
    <row r="171" spans="1:8" s="354" customFormat="1" ht="17.100000000000001" customHeight="1">
      <c r="A171" s="144">
        <v>17</v>
      </c>
      <c r="B171" s="346" t="s">
        <v>163</v>
      </c>
      <c r="C171" s="172">
        <f>'Office Minor'!C239+'Office Minor'!C516</f>
        <v>46</v>
      </c>
      <c r="D171" s="172">
        <f>'Office Minor'!D239+'Office Minor'!D516</f>
        <v>549.30020000000002</v>
      </c>
      <c r="E171" s="172">
        <f>'Office Minor'!E239+'Office Minor'!E516</f>
        <v>961408.75</v>
      </c>
      <c r="F171" s="172">
        <f>'Office Minor'!F239+'Office Minor'!F516</f>
        <v>227279312.5</v>
      </c>
      <c r="G171" s="172">
        <f>'Office Minor'!G239+'Office Minor'!G516</f>
        <v>50957182</v>
      </c>
      <c r="H171" s="172">
        <f>'Office Minor'!H239+'Office Minor'!H516</f>
        <v>420</v>
      </c>
    </row>
    <row r="172" spans="1:8" s="354" customFormat="1" ht="17.100000000000001" customHeight="1">
      <c r="A172" s="144">
        <v>18</v>
      </c>
      <c r="B172" s="280" t="s">
        <v>39</v>
      </c>
      <c r="C172" s="172">
        <f>'Office Minor'!C240+'Office Minor'!C518</f>
        <v>32</v>
      </c>
      <c r="D172" s="172">
        <f>'Office Minor'!D240+'Office Minor'!D518</f>
        <v>144.92590000000001</v>
      </c>
      <c r="E172" s="172">
        <f>'Office Minor'!E240+'Office Minor'!E518</f>
        <v>11598</v>
      </c>
      <c r="F172" s="172">
        <f>'Office Minor'!F240+'Office Minor'!F518</f>
        <v>3479400</v>
      </c>
      <c r="G172" s="172">
        <f>'Office Minor'!G240+'Office Minor'!G518</f>
        <v>4255130</v>
      </c>
      <c r="H172" s="172">
        <f>'Office Minor'!H240+'Office Minor'!H518</f>
        <v>117</v>
      </c>
    </row>
    <row r="173" spans="1:8" s="354" customFormat="1" ht="17.100000000000001" customHeight="1">
      <c r="A173" s="144">
        <v>19</v>
      </c>
      <c r="B173" s="280" t="s">
        <v>40</v>
      </c>
      <c r="C173" s="172">
        <f>'Office Minor'!C241</f>
        <v>0</v>
      </c>
      <c r="D173" s="172">
        <f>'Office Minor'!D241</f>
        <v>0</v>
      </c>
      <c r="E173" s="172">
        <f>'Office Minor'!E241</f>
        <v>40500</v>
      </c>
      <c r="F173" s="172">
        <f>'Office Minor'!F241</f>
        <v>12150000</v>
      </c>
      <c r="G173" s="172">
        <f>'Office Minor'!G241</f>
        <v>0</v>
      </c>
      <c r="H173" s="172">
        <f>'Office Minor'!H241</f>
        <v>0</v>
      </c>
    </row>
    <row r="174" spans="1:8" s="354" customFormat="1" ht="17.100000000000001" customHeight="1">
      <c r="A174" s="147"/>
      <c r="B174" s="62" t="s">
        <v>74</v>
      </c>
      <c r="C174" s="172"/>
      <c r="D174" s="172"/>
      <c r="E174" s="172"/>
      <c r="F174" s="172"/>
      <c r="G174" s="241">
        <v>14230803</v>
      </c>
      <c r="H174" s="172"/>
    </row>
    <row r="175" spans="1:8" s="354" customFormat="1" ht="17.100000000000001" customHeight="1">
      <c r="A175" s="147"/>
      <c r="B175" s="62" t="s">
        <v>48</v>
      </c>
      <c r="C175" s="172"/>
      <c r="D175" s="172"/>
      <c r="E175" s="172"/>
      <c r="F175" s="172"/>
      <c r="G175" s="172">
        <v>23888619</v>
      </c>
      <c r="H175" s="172"/>
    </row>
    <row r="176" spans="1:8" s="354" customFormat="1" ht="17.100000000000001" customHeight="1">
      <c r="A176" s="960" t="s">
        <v>49</v>
      </c>
      <c r="B176" s="961"/>
      <c r="C176" s="542">
        <f t="shared" ref="C176:H176" si="11">SUM(C155:C175)</f>
        <v>155</v>
      </c>
      <c r="D176" s="543">
        <f t="shared" si="11"/>
        <v>1150.9821999999999</v>
      </c>
      <c r="E176" s="542">
        <f t="shared" si="11"/>
        <v>6056639.4500000002</v>
      </c>
      <c r="F176" s="542">
        <f t="shared" si="11"/>
        <v>884769962.5</v>
      </c>
      <c r="G176" s="542">
        <f t="shared" si="11"/>
        <v>292028872</v>
      </c>
      <c r="H176" s="542">
        <f t="shared" si="11"/>
        <v>3850</v>
      </c>
    </row>
    <row r="177" spans="1:8" s="354" customFormat="1" ht="17.100000000000001" customHeight="1">
      <c r="A177" s="405"/>
      <c r="B177" s="405"/>
      <c r="C177" s="405"/>
      <c r="D177" s="405"/>
      <c r="E177" s="405"/>
      <c r="F177" s="405"/>
      <c r="G177" s="405"/>
      <c r="H177" s="405"/>
    </row>
    <row r="178" spans="1:8" s="354" customFormat="1" ht="17.100000000000001" customHeight="1">
      <c r="A178" s="911" t="s">
        <v>281</v>
      </c>
      <c r="B178" s="911"/>
      <c r="C178" s="911"/>
      <c r="D178" s="911"/>
      <c r="E178" s="911"/>
      <c r="F178" s="911"/>
      <c r="G178" s="911"/>
      <c r="H178" s="911"/>
    </row>
    <row r="179" spans="1:8" s="354" customFormat="1" ht="17.100000000000001" customHeight="1">
      <c r="A179" s="889" t="s">
        <v>181</v>
      </c>
      <c r="B179" s="889" t="s">
        <v>3</v>
      </c>
      <c r="C179" s="889" t="s">
        <v>4</v>
      </c>
      <c r="D179" s="569" t="s">
        <v>5</v>
      </c>
      <c r="E179" s="50" t="s">
        <v>6</v>
      </c>
      <c r="F179" s="49" t="s">
        <v>7</v>
      </c>
      <c r="G179" s="49" t="s">
        <v>8</v>
      </c>
      <c r="H179" s="50" t="s">
        <v>9</v>
      </c>
    </row>
    <row r="180" spans="1:8" s="354" customFormat="1" ht="17.100000000000001" customHeight="1">
      <c r="A180" s="890"/>
      <c r="B180" s="890"/>
      <c r="C180" s="890"/>
      <c r="D180" s="347" t="s">
        <v>77</v>
      </c>
      <c r="E180" s="53" t="s">
        <v>78</v>
      </c>
      <c r="F180" s="56" t="s">
        <v>79</v>
      </c>
      <c r="G180" s="56" t="s">
        <v>79</v>
      </c>
      <c r="H180" s="53" t="s">
        <v>12</v>
      </c>
    </row>
    <row r="181" spans="1:8" s="354" customFormat="1" ht="17.100000000000001" customHeight="1">
      <c r="A181" s="144">
        <v>1</v>
      </c>
      <c r="B181" s="62" t="s">
        <v>61</v>
      </c>
      <c r="C181" s="62">
        <f>'Office Minor'!C215</f>
        <v>47</v>
      </c>
      <c r="D181" s="62">
        <f>'Office Minor'!D215</f>
        <v>103.9258</v>
      </c>
      <c r="E181" s="62">
        <f>'Office Minor'!E215</f>
        <v>58243</v>
      </c>
      <c r="F181" s="62">
        <f>'Office Minor'!F215</f>
        <v>203850500</v>
      </c>
      <c r="G181" s="62">
        <f>'Office Minor'!G215</f>
        <v>13978490</v>
      </c>
      <c r="H181" s="62">
        <f>'Office Minor'!H215</f>
        <v>4</v>
      </c>
    </row>
    <row r="182" spans="1:8" s="354" customFormat="1" ht="17.100000000000001" customHeight="1">
      <c r="A182" s="144">
        <v>2</v>
      </c>
      <c r="B182" s="62" t="s">
        <v>62</v>
      </c>
      <c r="C182" s="62">
        <f>'Office Minor'!C216</f>
        <v>158</v>
      </c>
      <c r="D182" s="62">
        <f>'Office Minor'!D216</f>
        <v>130.15</v>
      </c>
      <c r="E182" s="62">
        <f>'Office Minor'!E216</f>
        <v>4514155</v>
      </c>
      <c r="F182" s="62">
        <f>'Office Minor'!F216</f>
        <v>812547900</v>
      </c>
      <c r="G182" s="62">
        <f>'Office Minor'!G216</f>
        <v>131934377</v>
      </c>
      <c r="H182" s="62">
        <f>'Office Minor'!H216</f>
        <v>12</v>
      </c>
    </row>
    <row r="183" spans="1:8" s="354" customFormat="1" ht="17.100000000000001" customHeight="1">
      <c r="A183" s="144">
        <f>+A182+1</f>
        <v>3</v>
      </c>
      <c r="B183" s="62" t="s">
        <v>53</v>
      </c>
      <c r="C183" s="62">
        <f>'Office Minor'!C217</f>
        <v>10</v>
      </c>
      <c r="D183" s="62">
        <f>'Office Minor'!D217</f>
        <v>10</v>
      </c>
      <c r="E183" s="62">
        <f>'Office Minor'!E217</f>
        <v>214014</v>
      </c>
      <c r="F183" s="62">
        <f>'Office Minor'!F217</f>
        <v>342422400</v>
      </c>
      <c r="G183" s="62">
        <f>'Office Minor'!G217</f>
        <v>4922325</v>
      </c>
      <c r="H183" s="62">
        <f>'Office Minor'!H217</f>
        <v>15</v>
      </c>
    </row>
    <row r="184" spans="1:8" s="354" customFormat="1" ht="17.100000000000001" customHeight="1">
      <c r="A184" s="144">
        <f>+A183+1</f>
        <v>4</v>
      </c>
      <c r="B184" s="62" t="s">
        <v>70</v>
      </c>
      <c r="C184" s="62">
        <f>'Office Minor'!C218</f>
        <v>0</v>
      </c>
      <c r="D184" s="62">
        <f>'Office Minor'!D218</f>
        <v>0</v>
      </c>
      <c r="E184" s="62">
        <f>'Office Minor'!E218</f>
        <v>137543</v>
      </c>
      <c r="F184" s="62">
        <f>'Office Minor'!F218</f>
        <v>22006880</v>
      </c>
      <c r="G184" s="62">
        <f>'Office Minor'!G218</f>
        <v>3163520</v>
      </c>
      <c r="H184" s="62">
        <f>'Office Minor'!H218</f>
        <v>5</v>
      </c>
    </row>
    <row r="185" spans="1:8" s="354" customFormat="1" ht="17.100000000000001" customHeight="1">
      <c r="A185" s="144"/>
      <c r="B185" s="62" t="s">
        <v>74</v>
      </c>
      <c r="C185" s="62"/>
      <c r="D185" s="62"/>
      <c r="E185" s="62"/>
      <c r="F185" s="62"/>
      <c r="G185" s="62">
        <f>'Office Minor'!G219</f>
        <v>3452512</v>
      </c>
      <c r="H185" s="62"/>
    </row>
    <row r="186" spans="1:8" s="354" customFormat="1" ht="17.100000000000001" customHeight="1">
      <c r="A186" s="144"/>
      <c r="B186" s="62" t="s">
        <v>48</v>
      </c>
      <c r="C186" s="62"/>
      <c r="D186" s="62"/>
      <c r="E186" s="62"/>
      <c r="F186" s="62"/>
      <c r="G186" s="62">
        <f>'Office Minor'!G220</f>
        <v>9177948</v>
      </c>
      <c r="H186" s="62"/>
    </row>
    <row r="187" spans="1:8" s="354" customFormat="1" ht="17.100000000000001" customHeight="1">
      <c r="A187" s="960" t="s">
        <v>49</v>
      </c>
      <c r="B187" s="961"/>
      <c r="C187" s="254">
        <f t="shared" ref="C187:H187" si="12">SUM(C181:C186)</f>
        <v>215</v>
      </c>
      <c r="D187" s="570">
        <f t="shared" si="12"/>
        <v>244.07580000000002</v>
      </c>
      <c r="E187" s="254">
        <f t="shared" si="12"/>
        <v>4923955</v>
      </c>
      <c r="F187" s="538">
        <f t="shared" si="12"/>
        <v>1380827680</v>
      </c>
      <c r="G187" s="538">
        <f t="shared" si="12"/>
        <v>166629172</v>
      </c>
      <c r="H187" s="537">
        <f t="shared" si="12"/>
        <v>36</v>
      </c>
    </row>
    <row r="188" spans="1:8" s="354" customFormat="1" ht="17.100000000000001" customHeight="1">
      <c r="A188" s="405"/>
      <c r="B188" s="405"/>
      <c r="C188" s="405"/>
      <c r="D188" s="405"/>
      <c r="E188" s="405"/>
      <c r="F188" s="405"/>
      <c r="G188" s="405"/>
      <c r="H188" s="405"/>
    </row>
    <row r="189" spans="1:8" s="354" customFormat="1" ht="17.100000000000001" customHeight="1">
      <c r="A189" s="911" t="s">
        <v>247</v>
      </c>
      <c r="B189" s="911"/>
      <c r="C189" s="911"/>
      <c r="D189" s="911"/>
      <c r="E189" s="911"/>
      <c r="F189" s="911"/>
      <c r="G189" s="911"/>
      <c r="H189" s="911"/>
    </row>
    <row r="190" spans="1:8" s="354" customFormat="1" ht="17.100000000000001" customHeight="1">
      <c r="A190" s="889" t="s">
        <v>181</v>
      </c>
      <c r="B190" s="889" t="s">
        <v>3</v>
      </c>
      <c r="C190" s="889" t="s">
        <v>4</v>
      </c>
      <c r="D190" s="569" t="s">
        <v>5</v>
      </c>
      <c r="E190" s="50" t="s">
        <v>6</v>
      </c>
      <c r="F190" s="49" t="s">
        <v>7</v>
      </c>
      <c r="G190" s="49" t="s">
        <v>8</v>
      </c>
      <c r="H190" s="50" t="s">
        <v>9</v>
      </c>
    </row>
    <row r="191" spans="1:8" s="354" customFormat="1" ht="17.100000000000001" customHeight="1">
      <c r="A191" s="890"/>
      <c r="B191" s="890"/>
      <c r="C191" s="892"/>
      <c r="D191" s="347" t="s">
        <v>77</v>
      </c>
      <c r="E191" s="347" t="s">
        <v>78</v>
      </c>
      <c r="F191" s="56" t="s">
        <v>79</v>
      </c>
      <c r="G191" s="56" t="s">
        <v>79</v>
      </c>
      <c r="H191" s="53" t="s">
        <v>12</v>
      </c>
    </row>
    <row r="192" spans="1:8" s="354" customFormat="1" ht="17.100000000000001" customHeight="1">
      <c r="A192" s="144">
        <v>1</v>
      </c>
      <c r="B192" s="62" t="s">
        <v>195</v>
      </c>
      <c r="C192" s="293">
        <f>'Office Minor'!C249</f>
        <v>104</v>
      </c>
      <c r="D192" s="293">
        <f>'Office Minor'!D249</f>
        <v>217.85</v>
      </c>
      <c r="E192" s="293">
        <f>'Office Minor'!E249</f>
        <v>989745</v>
      </c>
      <c r="F192" s="293">
        <f>'Office Minor'!F249</f>
        <v>227641350</v>
      </c>
      <c r="G192" s="293">
        <f>'Office Minor'!G249</f>
        <v>37762854</v>
      </c>
      <c r="H192" s="293">
        <f>'Office Minor'!H249</f>
        <v>200</v>
      </c>
    </row>
    <row r="193" spans="1:8" s="354" customFormat="1" ht="17.100000000000001" customHeight="1">
      <c r="A193" s="144">
        <v>2</v>
      </c>
      <c r="B193" s="62" t="s">
        <v>61</v>
      </c>
      <c r="C193" s="293">
        <f>'Office Minor'!C250</f>
        <v>2</v>
      </c>
      <c r="D193" s="293">
        <f>'Office Minor'!D250</f>
        <v>5.2957999999999998</v>
      </c>
      <c r="E193" s="293">
        <f>'Office Minor'!E250</f>
        <v>0</v>
      </c>
      <c r="F193" s="293">
        <f>'Office Minor'!F250</f>
        <v>0</v>
      </c>
      <c r="G193" s="293">
        <f>'Office Minor'!G250</f>
        <v>242268</v>
      </c>
      <c r="H193" s="293">
        <f>'Office Minor'!H250</f>
        <v>0</v>
      </c>
    </row>
    <row r="194" spans="1:8" s="354" customFormat="1" ht="17.100000000000001" customHeight="1">
      <c r="A194" s="144">
        <v>3</v>
      </c>
      <c r="B194" s="286" t="s">
        <v>53</v>
      </c>
      <c r="C194" s="293">
        <f>'Office Minor'!C251</f>
        <v>0</v>
      </c>
      <c r="D194" s="293">
        <f>'Office Minor'!D251</f>
        <v>0</v>
      </c>
      <c r="E194" s="293">
        <f>'Office Minor'!E251</f>
        <v>232353</v>
      </c>
      <c r="F194" s="293">
        <f>'Office Minor'!F251</f>
        <v>58088250</v>
      </c>
      <c r="G194" s="293">
        <f>'Office Minor'!G251</f>
        <v>1937000</v>
      </c>
      <c r="H194" s="293">
        <f>'Office Minor'!H251</f>
        <v>1000</v>
      </c>
    </row>
    <row r="195" spans="1:8" s="354" customFormat="1" ht="17.100000000000001" customHeight="1">
      <c r="A195" s="144">
        <v>4</v>
      </c>
      <c r="B195" s="62" t="s">
        <v>64</v>
      </c>
      <c r="C195" s="293">
        <f>'Office Minor'!C252</f>
        <v>0</v>
      </c>
      <c r="D195" s="293">
        <f>'Office Minor'!D252</f>
        <v>0</v>
      </c>
      <c r="E195" s="293">
        <f>'Office Minor'!E252</f>
        <v>25000</v>
      </c>
      <c r="F195" s="293">
        <f>'Office Minor'!F252</f>
        <v>750000</v>
      </c>
      <c r="G195" s="293">
        <f>'Office Minor'!G252</f>
        <v>87500</v>
      </c>
      <c r="H195" s="293">
        <f>'Office Minor'!H252</f>
        <v>0</v>
      </c>
    </row>
    <row r="196" spans="1:8" s="354" customFormat="1" ht="17.100000000000001" customHeight="1">
      <c r="A196" s="144">
        <v>5</v>
      </c>
      <c r="B196" s="286" t="s">
        <v>58</v>
      </c>
      <c r="C196" s="293">
        <f>'Office Minor'!C253</f>
        <v>0</v>
      </c>
      <c r="D196" s="293">
        <f>'Office Minor'!D253</f>
        <v>0</v>
      </c>
      <c r="E196" s="293">
        <f>'Office Minor'!E253</f>
        <v>0</v>
      </c>
      <c r="F196" s="293">
        <f>'Office Minor'!F253</f>
        <v>0</v>
      </c>
      <c r="G196" s="293">
        <f>'Office Minor'!G253</f>
        <v>0</v>
      </c>
      <c r="H196" s="293">
        <f>'Office Minor'!H253</f>
        <v>0</v>
      </c>
    </row>
    <row r="197" spans="1:8" s="354" customFormat="1" ht="17.100000000000001" customHeight="1">
      <c r="A197" s="144">
        <v>6</v>
      </c>
      <c r="B197" s="286" t="s">
        <v>39</v>
      </c>
      <c r="C197" s="293">
        <f>'Office Minor'!C254</f>
        <v>1</v>
      </c>
      <c r="D197" s="293">
        <f>'Office Minor'!D254</f>
        <v>99.39</v>
      </c>
      <c r="E197" s="293">
        <f>'Office Minor'!E254</f>
        <v>0</v>
      </c>
      <c r="F197" s="293">
        <f>'Office Minor'!F254</f>
        <v>0</v>
      </c>
      <c r="G197" s="293">
        <f>'Office Minor'!G254</f>
        <v>0</v>
      </c>
      <c r="H197" s="293">
        <f>'Office Minor'!H254</f>
        <v>0</v>
      </c>
    </row>
    <row r="198" spans="1:8" s="354" customFormat="1" ht="17.100000000000001" customHeight="1">
      <c r="A198" s="144">
        <v>7</v>
      </c>
      <c r="B198" s="286" t="s">
        <v>45</v>
      </c>
      <c r="C198" s="293">
        <f>'Office Minor'!C255</f>
        <v>4</v>
      </c>
      <c r="D198" s="293">
        <f>'Office Minor'!D255</f>
        <v>72.05</v>
      </c>
      <c r="E198" s="293">
        <f>'Office Minor'!E255</f>
        <v>0</v>
      </c>
      <c r="F198" s="293">
        <f>'Office Minor'!F255</f>
        <v>0</v>
      </c>
      <c r="G198" s="293">
        <f>'Office Minor'!G255</f>
        <v>0</v>
      </c>
      <c r="H198" s="293">
        <f>'Office Minor'!H255</f>
        <v>0</v>
      </c>
    </row>
    <row r="199" spans="1:8" s="354" customFormat="1" ht="17.100000000000001" customHeight="1">
      <c r="A199" s="144">
        <v>8</v>
      </c>
      <c r="B199" s="284" t="s">
        <v>43</v>
      </c>
      <c r="C199" s="293">
        <f>'Office Minor'!C256</f>
        <v>8</v>
      </c>
      <c r="D199" s="293">
        <f>'Office Minor'!D256</f>
        <v>165.15</v>
      </c>
      <c r="E199" s="293">
        <f>'Office Minor'!E256</f>
        <v>93560</v>
      </c>
      <c r="F199" s="293">
        <f>'Office Minor'!F256</f>
        <v>65492000</v>
      </c>
      <c r="G199" s="293">
        <f>'Office Minor'!G256</f>
        <v>6579000</v>
      </c>
      <c r="H199" s="293">
        <f>'Office Minor'!H256</f>
        <v>42</v>
      </c>
    </row>
    <row r="200" spans="1:8" s="354" customFormat="1" ht="17.100000000000001" customHeight="1">
      <c r="A200" s="144"/>
      <c r="B200" s="62" t="s">
        <v>74</v>
      </c>
      <c r="C200" s="293"/>
      <c r="D200" s="293"/>
      <c r="E200" s="293"/>
      <c r="F200" s="293"/>
      <c r="G200" s="293">
        <f>'Office Minor'!G257</f>
        <v>4240490</v>
      </c>
      <c r="H200" s="293"/>
    </row>
    <row r="201" spans="1:8" s="354" customFormat="1" ht="17.100000000000001" customHeight="1">
      <c r="A201" s="144"/>
      <c r="B201" s="62" t="s">
        <v>48</v>
      </c>
      <c r="C201" s="293"/>
      <c r="D201" s="293"/>
      <c r="E201" s="293"/>
      <c r="F201" s="293"/>
      <c r="G201" s="293">
        <f>'Office Minor'!G258</f>
        <v>22872998</v>
      </c>
      <c r="H201" s="293"/>
    </row>
    <row r="202" spans="1:8" s="354" customFormat="1" ht="17.100000000000001" customHeight="1">
      <c r="A202" s="960" t="s">
        <v>49</v>
      </c>
      <c r="B202" s="961"/>
      <c r="C202" s="50">
        <f t="shared" ref="C202:H202" si="13">SUM(C192:C201)</f>
        <v>119</v>
      </c>
      <c r="D202" s="312">
        <f t="shared" si="13"/>
        <v>559.73580000000004</v>
      </c>
      <c r="E202" s="50">
        <f t="shared" si="13"/>
        <v>1340658</v>
      </c>
      <c r="F202" s="50">
        <f t="shared" si="13"/>
        <v>351971600</v>
      </c>
      <c r="G202" s="50">
        <f t="shared" si="13"/>
        <v>73722110</v>
      </c>
      <c r="H202" s="50">
        <f t="shared" si="13"/>
        <v>1242</v>
      </c>
    </row>
    <row r="203" spans="1:8" s="354" customFormat="1" ht="17.100000000000001" customHeight="1">
      <c r="A203" s="374"/>
      <c r="B203" s="374"/>
      <c r="C203" s="374"/>
      <c r="D203" s="374"/>
      <c r="E203" s="374"/>
      <c r="F203" s="374"/>
      <c r="G203" s="374"/>
      <c r="H203" s="374"/>
    </row>
    <row r="204" spans="1:8" s="354" customFormat="1" ht="17.100000000000001" customHeight="1">
      <c r="A204" s="911" t="s">
        <v>282</v>
      </c>
      <c r="B204" s="911"/>
      <c r="C204" s="911"/>
      <c r="D204" s="911"/>
      <c r="E204" s="911"/>
      <c r="F204" s="911"/>
      <c r="G204" s="911"/>
      <c r="H204" s="911"/>
    </row>
    <row r="205" spans="1:8" s="354" customFormat="1" ht="17.100000000000001" customHeight="1">
      <c r="A205" s="889" t="s">
        <v>181</v>
      </c>
      <c r="B205" s="889" t="s">
        <v>3</v>
      </c>
      <c r="C205" s="889" t="s">
        <v>4</v>
      </c>
      <c r="D205" s="569" t="s">
        <v>5</v>
      </c>
      <c r="E205" s="50" t="s">
        <v>6</v>
      </c>
      <c r="F205" s="49" t="s">
        <v>7</v>
      </c>
      <c r="G205" s="49" t="s">
        <v>8</v>
      </c>
      <c r="H205" s="50" t="s">
        <v>9</v>
      </c>
    </row>
    <row r="206" spans="1:8" s="354" customFormat="1" ht="17.100000000000001" customHeight="1">
      <c r="A206" s="890"/>
      <c r="B206" s="890"/>
      <c r="C206" s="890"/>
      <c r="D206" s="344" t="s">
        <v>77</v>
      </c>
      <c r="E206" s="344" t="s">
        <v>78</v>
      </c>
      <c r="F206" s="52" t="s">
        <v>79</v>
      </c>
      <c r="G206" s="52" t="s">
        <v>79</v>
      </c>
      <c r="H206" s="54" t="s">
        <v>12</v>
      </c>
    </row>
    <row r="207" spans="1:8" s="354" customFormat="1" ht="17.100000000000001" customHeight="1">
      <c r="A207" s="147">
        <v>1</v>
      </c>
      <c r="B207" s="62" t="s">
        <v>196</v>
      </c>
      <c r="C207" s="218">
        <f>'Office Minor'!C264</f>
        <v>136</v>
      </c>
      <c r="D207" s="218">
        <f>'Office Minor'!D264</f>
        <v>1168.45</v>
      </c>
      <c r="E207" s="218">
        <f>'Office Minor'!E264</f>
        <v>107956</v>
      </c>
      <c r="F207" s="218">
        <f>'Office Minor'!F264</f>
        <v>80967000</v>
      </c>
      <c r="G207" s="218">
        <f>'Office Minor'!G264</f>
        <v>166641729</v>
      </c>
      <c r="H207" s="218">
        <f>'Office Minor'!H264</f>
        <v>750</v>
      </c>
    </row>
    <row r="208" spans="1:8" s="354" customFormat="1" ht="17.100000000000001" customHeight="1">
      <c r="A208" s="147">
        <v>2</v>
      </c>
      <c r="B208" s="62" t="s">
        <v>62</v>
      </c>
      <c r="C208" s="218">
        <f>'Office Minor'!C265</f>
        <v>26</v>
      </c>
      <c r="D208" s="218">
        <f>'Office Minor'!D265</f>
        <v>168.73</v>
      </c>
      <c r="E208" s="218">
        <f>'Office Minor'!E265</f>
        <v>44158</v>
      </c>
      <c r="F208" s="218">
        <f>'Office Minor'!F265</f>
        <v>5519750</v>
      </c>
      <c r="G208" s="218">
        <f>'Office Minor'!G265</f>
        <v>418037</v>
      </c>
      <c r="H208" s="218">
        <f>'Office Minor'!H265</f>
        <v>125</v>
      </c>
    </row>
    <row r="209" spans="1:8" s="354" customFormat="1" ht="17.100000000000001" customHeight="1">
      <c r="A209" s="147">
        <v>3</v>
      </c>
      <c r="B209" s="62" t="s">
        <v>53</v>
      </c>
      <c r="C209" s="218">
        <f>'Office Minor'!C266</f>
        <v>0</v>
      </c>
      <c r="D209" s="218">
        <f>'Office Minor'!D266</f>
        <v>0</v>
      </c>
      <c r="E209" s="218">
        <f>'Office Minor'!E266</f>
        <v>693000</v>
      </c>
      <c r="F209" s="218">
        <f>'Office Minor'!F266</f>
        <v>554400000</v>
      </c>
      <c r="G209" s="218">
        <f>'Office Minor'!G266</f>
        <v>13882128</v>
      </c>
      <c r="H209" s="218">
        <f>'Office Minor'!H266</f>
        <v>800</v>
      </c>
    </row>
    <row r="210" spans="1:8" s="354" customFormat="1" ht="17.100000000000001" customHeight="1">
      <c r="A210" s="147">
        <v>4</v>
      </c>
      <c r="B210" s="62" t="s">
        <v>58</v>
      </c>
      <c r="C210" s="218">
        <f>'Office Minor'!C267</f>
        <v>0</v>
      </c>
      <c r="D210" s="218">
        <f>'Office Minor'!D267</f>
        <v>0</v>
      </c>
      <c r="E210" s="218">
        <f>'Office Minor'!E267</f>
        <v>0</v>
      </c>
      <c r="F210" s="218">
        <f>'Office Minor'!F267</f>
        <v>0</v>
      </c>
      <c r="G210" s="218">
        <f>'Office Minor'!G267</f>
        <v>1718149</v>
      </c>
      <c r="H210" s="218">
        <f>'Office Minor'!H267</f>
        <v>0</v>
      </c>
    </row>
    <row r="211" spans="1:8" s="354" customFormat="1" ht="17.100000000000001" customHeight="1">
      <c r="A211" s="299"/>
      <c r="B211" s="62" t="s">
        <v>74</v>
      </c>
      <c r="C211" s="218"/>
      <c r="D211" s="218"/>
      <c r="E211" s="218"/>
      <c r="F211" s="218"/>
      <c r="G211" s="218">
        <f>'Office Minor'!G268</f>
        <v>20432853</v>
      </c>
      <c r="H211" s="218"/>
    </row>
    <row r="212" spans="1:8" s="354" customFormat="1" ht="17.100000000000001" customHeight="1">
      <c r="A212" s="299"/>
      <c r="B212" s="62" t="s">
        <v>48</v>
      </c>
      <c r="C212" s="218"/>
      <c r="D212" s="218"/>
      <c r="E212" s="218"/>
      <c r="F212" s="218"/>
      <c r="G212" s="218">
        <f>'Office Minor'!G269</f>
        <v>4497333</v>
      </c>
      <c r="H212" s="218"/>
    </row>
    <row r="213" spans="1:8" s="354" customFormat="1" ht="17.100000000000001" customHeight="1">
      <c r="A213" s="960" t="s">
        <v>49</v>
      </c>
      <c r="B213" s="961"/>
      <c r="C213" s="542">
        <f t="shared" ref="C213:H213" si="14">SUM(C207:C212)</f>
        <v>162</v>
      </c>
      <c r="D213" s="543">
        <f t="shared" si="14"/>
        <v>1337.18</v>
      </c>
      <c r="E213" s="542">
        <f t="shared" si="14"/>
        <v>845114</v>
      </c>
      <c r="F213" s="539">
        <f t="shared" si="14"/>
        <v>640886750</v>
      </c>
      <c r="G213" s="539">
        <f t="shared" si="14"/>
        <v>207590229</v>
      </c>
      <c r="H213" s="313">
        <f t="shared" si="14"/>
        <v>1675</v>
      </c>
    </row>
    <row r="214" spans="1:8" s="354" customFormat="1" ht="17.100000000000001" customHeight="1">
      <c r="A214" s="374"/>
      <c r="B214" s="374"/>
      <c r="C214" s="374"/>
      <c r="D214" s="374"/>
      <c r="E214" s="374"/>
      <c r="F214" s="374"/>
      <c r="G214" s="374"/>
      <c r="H214" s="374"/>
    </row>
    <row r="215" spans="1:8" s="354" customFormat="1" ht="17.100000000000001" customHeight="1">
      <c r="A215" s="911" t="s">
        <v>248</v>
      </c>
      <c r="B215" s="911"/>
      <c r="C215" s="911"/>
      <c r="D215" s="911"/>
      <c r="E215" s="911"/>
      <c r="F215" s="911"/>
      <c r="G215" s="911"/>
      <c r="H215" s="911"/>
    </row>
    <row r="216" spans="1:8" s="354" customFormat="1" ht="17.100000000000001" customHeight="1">
      <c r="A216" s="889" t="s">
        <v>181</v>
      </c>
      <c r="B216" s="889" t="s">
        <v>3</v>
      </c>
      <c r="C216" s="889" t="s">
        <v>4</v>
      </c>
      <c r="D216" s="569" t="s">
        <v>5</v>
      </c>
      <c r="E216" s="50" t="s">
        <v>6</v>
      </c>
      <c r="F216" s="49" t="s">
        <v>7</v>
      </c>
      <c r="G216" s="49" t="s">
        <v>8</v>
      </c>
      <c r="H216" s="50" t="s">
        <v>9</v>
      </c>
    </row>
    <row r="217" spans="1:8" s="354" customFormat="1" ht="17.100000000000001" customHeight="1">
      <c r="A217" s="890"/>
      <c r="B217" s="890"/>
      <c r="C217" s="890"/>
      <c r="D217" s="344" t="s">
        <v>77</v>
      </c>
      <c r="E217" s="344" t="s">
        <v>78</v>
      </c>
      <c r="F217" s="52" t="s">
        <v>79</v>
      </c>
      <c r="G217" s="52" t="s">
        <v>79</v>
      </c>
      <c r="H217" s="54" t="s">
        <v>12</v>
      </c>
    </row>
    <row r="218" spans="1:8" s="354" customFormat="1" ht="17.100000000000001" customHeight="1">
      <c r="A218" s="220">
        <v>1</v>
      </c>
      <c r="B218" s="62" t="s">
        <v>71</v>
      </c>
      <c r="C218" s="218">
        <f>'Office Minor'!C275</f>
        <v>96</v>
      </c>
      <c r="D218" s="218">
        <f>'Office Minor'!D275</f>
        <v>125.4084</v>
      </c>
      <c r="E218" s="218">
        <f>'Office Minor'!E275</f>
        <v>377002.03</v>
      </c>
      <c r="F218" s="218">
        <f>'Office Minor'!F275</f>
        <v>565503050</v>
      </c>
      <c r="G218" s="218">
        <f>'Office Minor'!G275</f>
        <v>90480488</v>
      </c>
      <c r="H218" s="218">
        <f>'Office Minor'!H275</f>
        <v>385</v>
      </c>
    </row>
    <row r="219" spans="1:8" s="354" customFormat="1" ht="17.100000000000001" customHeight="1">
      <c r="A219" s="144">
        <f>+A218+1</f>
        <v>2</v>
      </c>
      <c r="B219" s="62" t="s">
        <v>62</v>
      </c>
      <c r="C219" s="218">
        <f>'Office Minor'!C276</f>
        <v>12</v>
      </c>
      <c r="D219" s="218">
        <f>'Office Minor'!D276</f>
        <v>12.28</v>
      </c>
      <c r="E219" s="218">
        <f>'Office Minor'!E276</f>
        <v>233748.3</v>
      </c>
      <c r="F219" s="218">
        <f>'Office Minor'!F276</f>
        <v>35062245.649999999</v>
      </c>
      <c r="G219" s="218">
        <f>'Office Minor'!G276</f>
        <v>5376211</v>
      </c>
      <c r="H219" s="218">
        <f>'Office Minor'!H276</f>
        <v>39</v>
      </c>
    </row>
    <row r="220" spans="1:8" s="354" customFormat="1" ht="17.100000000000001" customHeight="1">
      <c r="A220" s="220">
        <v>3</v>
      </c>
      <c r="B220" s="62" t="s">
        <v>61</v>
      </c>
      <c r="C220" s="218">
        <v>17</v>
      </c>
      <c r="D220" s="218">
        <v>17</v>
      </c>
      <c r="E220" s="218">
        <v>25052</v>
      </c>
      <c r="F220" s="218">
        <v>20041600</v>
      </c>
      <c r="G220" s="218">
        <v>4572480</v>
      </c>
      <c r="H220" s="218">
        <v>250</v>
      </c>
    </row>
    <row r="221" spans="1:8" s="354" customFormat="1" ht="17.100000000000001" customHeight="1">
      <c r="A221" s="220">
        <v>4</v>
      </c>
      <c r="B221" s="62" t="s">
        <v>185</v>
      </c>
      <c r="C221" s="218">
        <f>'Office Minor'!C277+'Office Minor'!C613</f>
        <v>0</v>
      </c>
      <c r="D221" s="218">
        <f>'Office Minor'!D277+'Office Minor'!D613</f>
        <v>0</v>
      </c>
      <c r="E221" s="218">
        <v>9657.91</v>
      </c>
      <c r="F221" s="218">
        <v>7634530</v>
      </c>
      <c r="G221" s="218">
        <v>227793</v>
      </c>
      <c r="H221" s="218">
        <v>35</v>
      </c>
    </row>
    <row r="222" spans="1:8" s="354" customFormat="1" ht="17.100000000000001" customHeight="1">
      <c r="A222" s="144">
        <v>5</v>
      </c>
      <c r="B222" s="286" t="s">
        <v>26</v>
      </c>
      <c r="C222" s="218">
        <v>0</v>
      </c>
      <c r="D222" s="218">
        <v>0</v>
      </c>
      <c r="E222" s="218">
        <v>16981</v>
      </c>
      <c r="F222" s="218">
        <v>5094300</v>
      </c>
      <c r="G222" s="218">
        <v>1528290</v>
      </c>
      <c r="H222" s="218">
        <v>20</v>
      </c>
    </row>
    <row r="223" spans="1:8" s="354" customFormat="1" ht="17.100000000000001" customHeight="1">
      <c r="A223" s="220">
        <v>6</v>
      </c>
      <c r="B223" s="286" t="s">
        <v>53</v>
      </c>
      <c r="C223" s="218">
        <f>'Office Minor'!C279</f>
        <v>0</v>
      </c>
      <c r="D223" s="218">
        <f>'Office Minor'!D279</f>
        <v>0</v>
      </c>
      <c r="E223" s="218">
        <f>'Office Minor'!E279</f>
        <v>35109.800000000003</v>
      </c>
      <c r="F223" s="218">
        <f>'Office Minor'!F279</f>
        <v>5266470</v>
      </c>
      <c r="G223" s="218">
        <f>'Office Minor'!G279</f>
        <v>877745</v>
      </c>
      <c r="H223" s="218">
        <f>'Office Minor'!H279</f>
        <v>0</v>
      </c>
    </row>
    <row r="224" spans="1:8" s="354" customFormat="1" ht="17.100000000000001" customHeight="1">
      <c r="A224" s="220">
        <v>7</v>
      </c>
      <c r="B224" s="280" t="s">
        <v>45</v>
      </c>
      <c r="C224" s="218">
        <v>27</v>
      </c>
      <c r="D224" s="218">
        <v>845.61509999999998</v>
      </c>
      <c r="E224" s="218">
        <v>127234.75</v>
      </c>
      <c r="F224" s="218">
        <v>44804537.5</v>
      </c>
      <c r="G224" s="218">
        <v>12270315</v>
      </c>
      <c r="H224" s="218">
        <v>475</v>
      </c>
    </row>
    <row r="225" spans="1:8" s="354" customFormat="1" ht="17.100000000000001" customHeight="1">
      <c r="A225" s="144"/>
      <c r="B225" s="286" t="s">
        <v>74</v>
      </c>
      <c r="C225" s="218"/>
      <c r="D225" s="218"/>
      <c r="E225" s="218"/>
      <c r="F225" s="218"/>
      <c r="G225" s="258">
        <v>54019694</v>
      </c>
      <c r="H225" s="218"/>
    </row>
    <row r="226" spans="1:8" s="354" customFormat="1" ht="17.100000000000001" customHeight="1">
      <c r="A226" s="144"/>
      <c r="B226" s="62" t="s">
        <v>48</v>
      </c>
      <c r="C226" s="218"/>
      <c r="D226" s="218"/>
      <c r="E226" s="218"/>
      <c r="F226" s="218"/>
      <c r="G226" s="258">
        <v>3616394</v>
      </c>
      <c r="H226" s="218"/>
    </row>
    <row r="227" spans="1:8" s="354" customFormat="1" ht="17.100000000000001" customHeight="1">
      <c r="A227" s="960" t="s">
        <v>49</v>
      </c>
      <c r="B227" s="961"/>
      <c r="C227" s="542">
        <f>SUM(C218:C226)</f>
        <v>152</v>
      </c>
      <c r="D227" s="542">
        <f t="shared" ref="D227:H227" si="15">SUM(D218:D226)</f>
        <v>1000.3035</v>
      </c>
      <c r="E227" s="542">
        <f t="shared" si="15"/>
        <v>824785.79000000015</v>
      </c>
      <c r="F227" s="542">
        <f t="shared" si="15"/>
        <v>683406733.14999998</v>
      </c>
      <c r="G227" s="542">
        <f t="shared" si="15"/>
        <v>172969410</v>
      </c>
      <c r="H227" s="542">
        <f t="shared" si="15"/>
        <v>1204</v>
      </c>
    </row>
    <row r="228" spans="1:8" s="354" customFormat="1" ht="17.100000000000001" customHeight="1">
      <c r="A228" s="405"/>
      <c r="B228" s="405"/>
      <c r="C228" s="405"/>
      <c r="D228" s="405"/>
      <c r="E228" s="405"/>
      <c r="F228" s="405"/>
      <c r="G228" s="405"/>
      <c r="H228" s="405"/>
    </row>
    <row r="229" spans="1:8" s="354" customFormat="1" ht="17.100000000000001" customHeight="1">
      <c r="A229" s="911" t="s">
        <v>249</v>
      </c>
      <c r="B229" s="911"/>
      <c r="C229" s="911"/>
      <c r="D229" s="911"/>
      <c r="E229" s="911"/>
      <c r="F229" s="911"/>
      <c r="G229" s="911"/>
      <c r="H229" s="911"/>
    </row>
    <row r="230" spans="1:8" s="354" customFormat="1" ht="17.100000000000001" customHeight="1">
      <c r="A230" s="889" t="s">
        <v>181</v>
      </c>
      <c r="B230" s="889" t="s">
        <v>3</v>
      </c>
      <c r="C230" s="889" t="s">
        <v>4</v>
      </c>
      <c r="D230" s="569" t="s">
        <v>5</v>
      </c>
      <c r="E230" s="50" t="s">
        <v>6</v>
      </c>
      <c r="F230" s="49" t="s">
        <v>7</v>
      </c>
      <c r="G230" s="49" t="s">
        <v>8</v>
      </c>
      <c r="H230" s="50" t="s">
        <v>9</v>
      </c>
    </row>
    <row r="231" spans="1:8" s="354" customFormat="1" ht="17.100000000000001" customHeight="1">
      <c r="A231" s="890"/>
      <c r="B231" s="890"/>
      <c r="C231" s="890"/>
      <c r="D231" s="344" t="s">
        <v>77</v>
      </c>
      <c r="E231" s="344" t="s">
        <v>78</v>
      </c>
      <c r="F231" s="52" t="s">
        <v>79</v>
      </c>
      <c r="G231" s="52" t="s">
        <v>79</v>
      </c>
      <c r="H231" s="54" t="s">
        <v>12</v>
      </c>
    </row>
    <row r="232" spans="1:8" s="354" customFormat="1" ht="17.100000000000001" customHeight="1">
      <c r="A232" s="144">
        <v>1</v>
      </c>
      <c r="B232" s="62" t="s">
        <v>53</v>
      </c>
      <c r="C232" s="62">
        <f>'Office Minor'!C302</f>
        <v>0</v>
      </c>
      <c r="D232" s="62">
        <f>'Office Minor'!D302</f>
        <v>0</v>
      </c>
      <c r="E232" s="62">
        <f>'Office Minor'!E302</f>
        <v>3953200</v>
      </c>
      <c r="F232" s="62">
        <f>'Office Minor'!F302</f>
        <v>3379986000</v>
      </c>
      <c r="G232" s="62">
        <f>'Office Minor'!G302</f>
        <v>125078848</v>
      </c>
      <c r="H232" s="62">
        <f>'Office Minor'!H302</f>
        <v>12</v>
      </c>
    </row>
    <row r="233" spans="1:8" s="354" customFormat="1" ht="17.100000000000001" customHeight="1">
      <c r="A233" s="144">
        <v>2</v>
      </c>
      <c r="B233" s="62" t="s">
        <v>69</v>
      </c>
      <c r="C233" s="62">
        <f>'Office Minor'!C303</f>
        <v>0</v>
      </c>
      <c r="D233" s="62">
        <f>'Office Minor'!D303</f>
        <v>0</v>
      </c>
      <c r="E233" s="62">
        <f>'Office Minor'!E303</f>
        <v>0</v>
      </c>
      <c r="F233" s="62">
        <f>'Office Minor'!F303</f>
        <v>0</v>
      </c>
      <c r="G233" s="62">
        <f>'Office Minor'!G303</f>
        <v>0</v>
      </c>
      <c r="H233" s="62">
        <f>'Office Minor'!H303</f>
        <v>0</v>
      </c>
    </row>
    <row r="234" spans="1:8" s="354" customFormat="1" ht="17.100000000000001" customHeight="1">
      <c r="A234" s="144">
        <v>3</v>
      </c>
      <c r="B234" s="284" t="s">
        <v>30</v>
      </c>
      <c r="C234" s="62">
        <f>'Office Minor'!C304</f>
        <v>5</v>
      </c>
      <c r="D234" s="62">
        <f>'Office Minor'!D304</f>
        <v>2923.38</v>
      </c>
      <c r="E234" s="62">
        <f>'Office Minor'!E304</f>
        <v>0</v>
      </c>
      <c r="F234" s="62">
        <f>'Office Minor'!F304</f>
        <v>0</v>
      </c>
      <c r="G234" s="62">
        <f>'Office Minor'!G304</f>
        <v>8959224</v>
      </c>
      <c r="H234" s="62">
        <f>'Office Minor'!H304</f>
        <v>0</v>
      </c>
    </row>
    <row r="235" spans="1:8" s="354" customFormat="1" ht="17.100000000000001" customHeight="1">
      <c r="A235" s="144"/>
      <c r="B235" s="62" t="s">
        <v>74</v>
      </c>
      <c r="C235" s="62"/>
      <c r="D235" s="62"/>
      <c r="E235" s="62"/>
      <c r="F235" s="62"/>
      <c r="G235" s="62">
        <f>'Office Minor'!G305</f>
        <v>5450423</v>
      </c>
      <c r="H235" s="62"/>
    </row>
    <row r="236" spans="1:8" s="354" customFormat="1" ht="17.100000000000001" customHeight="1">
      <c r="A236" s="144"/>
      <c r="B236" s="62" t="s">
        <v>48</v>
      </c>
      <c r="C236" s="62"/>
      <c r="D236" s="62"/>
      <c r="E236" s="62"/>
      <c r="F236" s="62"/>
      <c r="G236" s="62">
        <f>'Office Minor'!G306</f>
        <v>1877351</v>
      </c>
      <c r="H236" s="62"/>
    </row>
    <row r="237" spans="1:8" s="354" customFormat="1" ht="17.100000000000001" customHeight="1">
      <c r="A237" s="960" t="s">
        <v>49</v>
      </c>
      <c r="B237" s="961"/>
      <c r="C237" s="579">
        <f t="shared" ref="C237:H237" si="16">SUM(C231:C236)</f>
        <v>5</v>
      </c>
      <c r="D237" s="580">
        <f t="shared" si="16"/>
        <v>2923.38</v>
      </c>
      <c r="E237" s="579">
        <f t="shared" si="16"/>
        <v>3953200</v>
      </c>
      <c r="F237" s="579">
        <f t="shared" si="16"/>
        <v>3379986000</v>
      </c>
      <c r="G237" s="579">
        <f t="shared" si="16"/>
        <v>141365846</v>
      </c>
      <c r="H237" s="579">
        <f t="shared" si="16"/>
        <v>12</v>
      </c>
    </row>
    <row r="238" spans="1:8" s="354" customFormat="1" ht="17.100000000000001" customHeight="1">
      <c r="A238" s="993"/>
      <c r="B238" s="993"/>
      <c r="C238" s="581"/>
      <c r="D238" s="581"/>
      <c r="E238" s="582"/>
      <c r="F238" s="583"/>
      <c r="G238" s="583"/>
      <c r="H238" s="583"/>
    </row>
    <row r="239" spans="1:8" s="354" customFormat="1" ht="17.100000000000001" customHeight="1">
      <c r="A239" s="405"/>
      <c r="B239" s="405"/>
      <c r="C239" s="405"/>
      <c r="D239" s="405"/>
      <c r="E239" s="405"/>
      <c r="F239" s="405"/>
      <c r="G239" s="405"/>
      <c r="H239" s="405"/>
    </row>
    <row r="240" spans="1:8" s="354" customFormat="1" ht="17.100000000000001" customHeight="1">
      <c r="A240" s="911" t="s">
        <v>252</v>
      </c>
      <c r="B240" s="911"/>
      <c r="C240" s="911"/>
      <c r="D240" s="911"/>
      <c r="E240" s="911"/>
      <c r="F240" s="911"/>
      <c r="G240" s="911"/>
      <c r="H240" s="911"/>
    </row>
    <row r="241" spans="1:8" s="354" customFormat="1" ht="17.100000000000001" customHeight="1">
      <c r="A241" s="889" t="s">
        <v>181</v>
      </c>
      <c r="B241" s="889" t="s">
        <v>3</v>
      </c>
      <c r="C241" s="889" t="s">
        <v>4</v>
      </c>
      <c r="D241" s="569" t="s">
        <v>5</v>
      </c>
      <c r="E241" s="50" t="s">
        <v>6</v>
      </c>
      <c r="F241" s="49" t="s">
        <v>7</v>
      </c>
      <c r="G241" s="49" t="s">
        <v>8</v>
      </c>
      <c r="H241" s="50" t="s">
        <v>9</v>
      </c>
    </row>
    <row r="242" spans="1:8" s="354" customFormat="1" ht="17.100000000000001" customHeight="1">
      <c r="A242" s="890"/>
      <c r="B242" s="890"/>
      <c r="C242" s="890"/>
      <c r="D242" s="347" t="s">
        <v>77</v>
      </c>
      <c r="E242" s="347" t="s">
        <v>78</v>
      </c>
      <c r="F242" s="56" t="s">
        <v>79</v>
      </c>
      <c r="G242" s="56" t="s">
        <v>79</v>
      </c>
      <c r="H242" s="53" t="s">
        <v>12</v>
      </c>
    </row>
    <row r="243" spans="1:8" s="354" customFormat="1" ht="17.100000000000001" customHeight="1">
      <c r="A243" s="144">
        <v>1</v>
      </c>
      <c r="B243" s="62" t="s">
        <v>57</v>
      </c>
      <c r="C243" s="62">
        <f>'Office Minor'!C312</f>
        <v>118</v>
      </c>
      <c r="D243" s="62">
        <f>'Office Minor'!D312</f>
        <v>325.42099999999999</v>
      </c>
      <c r="E243" s="62">
        <f>'Office Minor'!E312</f>
        <v>206047.9</v>
      </c>
      <c r="F243" s="62">
        <f>'Office Minor'!F312</f>
        <v>721211145</v>
      </c>
      <c r="G243" s="62">
        <f>'Office Minor'!G312</f>
        <v>65225000</v>
      </c>
      <c r="H243" s="62">
        <f>'Office Minor'!H312</f>
        <v>750</v>
      </c>
    </row>
    <row r="244" spans="1:8" s="354" customFormat="1" ht="17.100000000000001" customHeight="1">
      <c r="A244" s="144">
        <v>2</v>
      </c>
      <c r="B244" s="62" t="s">
        <v>61</v>
      </c>
      <c r="C244" s="62">
        <f>'Office Minor'!C313</f>
        <v>58</v>
      </c>
      <c r="D244" s="62">
        <f>'Office Minor'!D313</f>
        <v>206.3</v>
      </c>
      <c r="E244" s="62">
        <f>'Office Minor'!E313</f>
        <v>95477.86</v>
      </c>
      <c r="F244" s="62">
        <f>'Office Minor'!F313</f>
        <v>28486602</v>
      </c>
      <c r="G244" s="62">
        <f>'Office Minor'!G313</f>
        <v>22075000</v>
      </c>
      <c r="H244" s="62">
        <f>'Office Minor'!H313</f>
        <v>270</v>
      </c>
    </row>
    <row r="245" spans="1:8" s="354" customFormat="1" ht="17.100000000000001" customHeight="1">
      <c r="A245" s="144">
        <v>3</v>
      </c>
      <c r="B245" s="62" t="s">
        <v>142</v>
      </c>
      <c r="C245" s="62">
        <f>'Office Minor'!C314</f>
        <v>340</v>
      </c>
      <c r="D245" s="62">
        <f>'Office Minor'!D314</f>
        <v>340.56</v>
      </c>
      <c r="E245" s="62">
        <f>'Office Minor'!E314</f>
        <v>154367.6</v>
      </c>
      <c r="F245" s="62">
        <f>'Office Minor'!F314</f>
        <v>84902180</v>
      </c>
      <c r="G245" s="62">
        <f>'Office Minor'!G314</f>
        <v>33594000</v>
      </c>
      <c r="H245" s="62">
        <f>'Office Minor'!H314</f>
        <v>2580</v>
      </c>
    </row>
    <row r="246" spans="1:8" s="354" customFormat="1" ht="17.100000000000001" customHeight="1">
      <c r="A246" s="144">
        <v>4</v>
      </c>
      <c r="B246" s="284" t="s">
        <v>30</v>
      </c>
      <c r="C246" s="62">
        <f>'Office Minor'!C315</f>
        <v>3</v>
      </c>
      <c r="D246" s="62">
        <f>'Office Minor'!D315</f>
        <v>922.46699999999998</v>
      </c>
      <c r="E246" s="62">
        <f>'Office Minor'!E315</f>
        <v>173780.49</v>
      </c>
      <c r="F246" s="62">
        <f>'Office Minor'!F315</f>
        <v>130335367.5</v>
      </c>
      <c r="G246" s="62">
        <f>'Office Minor'!G315</f>
        <v>39106000</v>
      </c>
      <c r="H246" s="62">
        <f>'Office Minor'!H315</f>
        <v>80</v>
      </c>
    </row>
    <row r="247" spans="1:8" s="354" customFormat="1" ht="17.100000000000001" customHeight="1">
      <c r="A247" s="144">
        <v>5</v>
      </c>
      <c r="B247" s="284" t="s">
        <v>26</v>
      </c>
      <c r="C247" s="62">
        <f>'Office Minor'!C316</f>
        <v>1</v>
      </c>
      <c r="D247" s="62">
        <f>'Office Minor'!D316</f>
        <v>32.369999999999997</v>
      </c>
      <c r="E247" s="62">
        <f>'Office Minor'!E316</f>
        <v>0</v>
      </c>
      <c r="F247" s="62">
        <f>'Office Minor'!F316</f>
        <v>0</v>
      </c>
      <c r="G247" s="62">
        <f>'Office Minor'!G316</f>
        <v>111000</v>
      </c>
      <c r="H247" s="62">
        <f>'Office Minor'!H316</f>
        <v>10</v>
      </c>
    </row>
    <row r="248" spans="1:8" s="354" customFormat="1" ht="17.100000000000001" customHeight="1">
      <c r="A248" s="144">
        <v>6</v>
      </c>
      <c r="B248" s="62" t="s">
        <v>417</v>
      </c>
      <c r="C248" s="62">
        <f>'Office Minor'!C317</f>
        <v>3</v>
      </c>
      <c r="D248" s="62">
        <f>'Office Minor'!D317</f>
        <v>14.7544</v>
      </c>
      <c r="E248" s="62">
        <f>'Office Minor'!E317</f>
        <v>0</v>
      </c>
      <c r="F248" s="62">
        <f>'Office Minor'!F317</f>
        <v>0</v>
      </c>
      <c r="G248" s="62">
        <f>'Office Minor'!G317</f>
        <v>0</v>
      </c>
      <c r="H248" s="62">
        <f>'Office Minor'!H317</f>
        <v>5</v>
      </c>
    </row>
    <row r="249" spans="1:8" s="354" customFormat="1" ht="17.100000000000001" customHeight="1">
      <c r="A249" s="144">
        <v>7</v>
      </c>
      <c r="B249" s="62" t="s">
        <v>383</v>
      </c>
      <c r="C249" s="62">
        <f>'Office Minor'!C318</f>
        <v>1</v>
      </c>
      <c r="D249" s="62">
        <f>'Office Minor'!D318</f>
        <v>4.5</v>
      </c>
      <c r="E249" s="62">
        <f>'Office Minor'!E318</f>
        <v>0</v>
      </c>
      <c r="F249" s="62">
        <f>'Office Minor'!F318</f>
        <v>0</v>
      </c>
      <c r="G249" s="62">
        <f>'Office Minor'!G318</f>
        <v>6300</v>
      </c>
      <c r="H249" s="62">
        <f>'Office Minor'!H318</f>
        <v>0</v>
      </c>
    </row>
    <row r="250" spans="1:8" s="354" customFormat="1" ht="17.100000000000001" customHeight="1">
      <c r="A250" s="144">
        <v>8</v>
      </c>
      <c r="B250" s="62" t="s">
        <v>62</v>
      </c>
      <c r="C250" s="62">
        <f>'Office Minor'!C319</f>
        <v>39</v>
      </c>
      <c r="D250" s="62">
        <f>'Office Minor'!D319</f>
        <v>41</v>
      </c>
      <c r="E250" s="62">
        <f>'Office Minor'!E319</f>
        <v>370189.12800000003</v>
      </c>
      <c r="F250" s="62">
        <f>'Office Minor'!F319</f>
        <v>48124586.899999999</v>
      </c>
      <c r="G250" s="62">
        <f>'Office Minor'!G319</f>
        <v>7160600</v>
      </c>
      <c r="H250" s="62">
        <f>'Office Minor'!H319</f>
        <v>140</v>
      </c>
    </row>
    <row r="251" spans="1:8" s="354" customFormat="1" ht="17.100000000000001" customHeight="1">
      <c r="A251" s="144">
        <v>9</v>
      </c>
      <c r="B251" s="62" t="s">
        <v>22</v>
      </c>
      <c r="C251" s="62">
        <f>'Office Minor'!C320</f>
        <v>2</v>
      </c>
      <c r="D251" s="62">
        <f>'Office Minor'!D320</f>
        <v>9</v>
      </c>
      <c r="E251" s="62">
        <f>'Office Minor'!E320</f>
        <v>0</v>
      </c>
      <c r="F251" s="62">
        <f>'Office Minor'!F320</f>
        <v>0</v>
      </c>
      <c r="G251" s="62">
        <f>'Office Minor'!G320</f>
        <v>64000</v>
      </c>
      <c r="H251" s="62">
        <f>'Office Minor'!H320</f>
        <v>0</v>
      </c>
    </row>
    <row r="252" spans="1:8" s="354" customFormat="1" ht="17.100000000000001" customHeight="1">
      <c r="A252" s="144">
        <v>10</v>
      </c>
      <c r="B252" s="62" t="s">
        <v>58</v>
      </c>
      <c r="C252" s="62">
        <f>'Office Minor'!C321</f>
        <v>2</v>
      </c>
      <c r="D252" s="62">
        <f>'Office Minor'!D321</f>
        <v>72</v>
      </c>
      <c r="E252" s="62">
        <f>'Office Minor'!E321</f>
        <v>90213</v>
      </c>
      <c r="F252" s="62">
        <f>'Office Minor'!F321</f>
        <v>13531950</v>
      </c>
      <c r="G252" s="62">
        <f>'Office Minor'!G321</f>
        <v>2022000</v>
      </c>
      <c r="H252" s="62">
        <f>'Office Minor'!H321</f>
        <v>60</v>
      </c>
    </row>
    <row r="253" spans="1:8" s="354" customFormat="1" ht="17.100000000000001" customHeight="1">
      <c r="A253" s="144">
        <v>11</v>
      </c>
      <c r="B253" s="62" t="s">
        <v>53</v>
      </c>
      <c r="C253" s="62">
        <f>'Office Minor'!C322</f>
        <v>0</v>
      </c>
      <c r="D253" s="62">
        <f>'Office Minor'!D322</f>
        <v>0</v>
      </c>
      <c r="E253" s="62">
        <f>'Office Minor'!E322</f>
        <v>0</v>
      </c>
      <c r="F253" s="62">
        <f>'Office Minor'!F322</f>
        <v>0</v>
      </c>
      <c r="G253" s="62">
        <f>'Office Minor'!G322</f>
        <v>571000</v>
      </c>
      <c r="H253" s="62">
        <f>'Office Minor'!H322</f>
        <v>50</v>
      </c>
    </row>
    <row r="254" spans="1:8" s="354" customFormat="1" ht="17.100000000000001" customHeight="1">
      <c r="A254" s="144">
        <v>12</v>
      </c>
      <c r="B254" s="62" t="s">
        <v>384</v>
      </c>
      <c r="C254" s="62">
        <f>'Office Minor'!C323</f>
        <v>0</v>
      </c>
      <c r="D254" s="62">
        <f>'Office Minor'!D323</f>
        <v>0</v>
      </c>
      <c r="E254" s="62">
        <f>'Office Minor'!E323</f>
        <v>930000</v>
      </c>
      <c r="F254" s="62">
        <f>'Office Minor'!F323</f>
        <v>37200000</v>
      </c>
      <c r="G254" s="62">
        <f>'Office Minor'!G323</f>
        <v>6190600</v>
      </c>
      <c r="H254" s="62">
        <f>'Office Minor'!H323</f>
        <v>0</v>
      </c>
    </row>
    <row r="255" spans="1:8" s="354" customFormat="1" ht="17.100000000000001" customHeight="1">
      <c r="A255" s="144">
        <v>13</v>
      </c>
      <c r="B255" s="62" t="s">
        <v>186</v>
      </c>
      <c r="C255" s="62">
        <f>'Office Minor'!C324</f>
        <v>0</v>
      </c>
      <c r="D255" s="62">
        <f>'Office Minor'!D324</f>
        <v>0</v>
      </c>
      <c r="E255" s="62">
        <f>'Office Minor'!E324</f>
        <v>85000</v>
      </c>
      <c r="F255" s="62">
        <f>'Office Minor'!F324</f>
        <v>8500000</v>
      </c>
      <c r="G255" s="62">
        <f>'Office Minor'!G324</f>
        <v>12381300</v>
      </c>
      <c r="H255" s="62">
        <f>'Office Minor'!H324</f>
        <v>0</v>
      </c>
    </row>
    <row r="256" spans="1:8" s="354" customFormat="1" ht="17.100000000000001" customHeight="1">
      <c r="A256" s="407"/>
      <c r="B256" s="62" t="s">
        <v>74</v>
      </c>
      <c r="C256" s="62"/>
      <c r="D256" s="62"/>
      <c r="E256" s="62"/>
      <c r="F256" s="62"/>
      <c r="G256" s="62">
        <f>'Office Minor'!G325</f>
        <v>38515900</v>
      </c>
      <c r="H256" s="62"/>
    </row>
    <row r="257" spans="1:8" s="354" customFormat="1" ht="17.100000000000001" customHeight="1">
      <c r="A257" s="407"/>
      <c r="B257" s="62" t="s">
        <v>48</v>
      </c>
      <c r="C257" s="62"/>
      <c r="D257" s="62"/>
      <c r="E257" s="62"/>
      <c r="F257" s="62"/>
      <c r="G257" s="62">
        <f>'Office Minor'!G326</f>
        <v>24833506</v>
      </c>
      <c r="H257" s="62"/>
    </row>
    <row r="258" spans="1:8" s="354" customFormat="1" ht="17.100000000000001" customHeight="1">
      <c r="A258" s="979" t="s">
        <v>49</v>
      </c>
      <c r="B258" s="980"/>
      <c r="C258" s="584">
        <f t="shared" ref="C258:H258" si="17">SUM(C243:C257)</f>
        <v>567</v>
      </c>
      <c r="D258" s="348">
        <f t="shared" si="17"/>
        <v>1968.3724</v>
      </c>
      <c r="E258" s="349">
        <f>SUM(E243:E257)</f>
        <v>2105075.9780000001</v>
      </c>
      <c r="F258" s="585">
        <f t="shared" si="17"/>
        <v>1072291831.4</v>
      </c>
      <c r="G258" s="586">
        <f t="shared" si="17"/>
        <v>251856206</v>
      </c>
      <c r="H258" s="586">
        <f t="shared" si="17"/>
        <v>3945</v>
      </c>
    </row>
    <row r="259" spans="1:8" s="354" customFormat="1" ht="17.100000000000001" customHeight="1">
      <c r="A259" s="587"/>
      <c r="B259" s="369"/>
      <c r="C259" s="502"/>
      <c r="D259" s="70"/>
      <c r="E259" s="71"/>
      <c r="F259" s="502"/>
      <c r="G259" s="504"/>
      <c r="H259" s="504"/>
    </row>
    <row r="260" spans="1:8" s="354" customFormat="1" ht="17.100000000000001" customHeight="1">
      <c r="A260" s="911" t="s">
        <v>250</v>
      </c>
      <c r="B260" s="911"/>
      <c r="C260" s="911"/>
      <c r="D260" s="911"/>
      <c r="E260" s="911"/>
      <c r="F260" s="911"/>
      <c r="G260" s="911"/>
      <c r="H260" s="911"/>
    </row>
    <row r="261" spans="1:8" s="354" customFormat="1" ht="17.100000000000001" customHeight="1">
      <c r="A261" s="889" t="s">
        <v>181</v>
      </c>
      <c r="B261" s="889" t="s">
        <v>3</v>
      </c>
      <c r="C261" s="889" t="s">
        <v>4</v>
      </c>
      <c r="D261" s="569" t="s">
        <v>5</v>
      </c>
      <c r="E261" s="50" t="s">
        <v>6</v>
      </c>
      <c r="F261" s="49" t="s">
        <v>7</v>
      </c>
      <c r="G261" s="49" t="s">
        <v>8</v>
      </c>
      <c r="H261" s="50" t="s">
        <v>9</v>
      </c>
    </row>
    <row r="262" spans="1:8" s="354" customFormat="1" ht="17.100000000000001" customHeight="1">
      <c r="A262" s="890"/>
      <c r="B262" s="890"/>
      <c r="C262" s="890"/>
      <c r="D262" s="344" t="s">
        <v>77</v>
      </c>
      <c r="E262" s="344" t="s">
        <v>78</v>
      </c>
      <c r="F262" s="52" t="s">
        <v>79</v>
      </c>
      <c r="G262" s="52" t="s">
        <v>79</v>
      </c>
      <c r="H262" s="54" t="s">
        <v>12</v>
      </c>
    </row>
    <row r="263" spans="1:8" s="354" customFormat="1" ht="17.100000000000001" customHeight="1">
      <c r="A263" s="144">
        <v>1</v>
      </c>
      <c r="B263" s="62" t="s">
        <v>62</v>
      </c>
      <c r="C263" s="62">
        <v>984</v>
      </c>
      <c r="D263" s="62">
        <v>1002.51</v>
      </c>
      <c r="E263" s="62">
        <v>17289019.953000002</v>
      </c>
      <c r="F263" s="62">
        <v>1779682394.4000001</v>
      </c>
      <c r="G263" s="62">
        <v>538342000</v>
      </c>
      <c r="H263" s="62">
        <v>9734</v>
      </c>
    </row>
    <row r="264" spans="1:8" s="354" customFormat="1" ht="17.100000000000001" customHeight="1">
      <c r="A264" s="144">
        <v>2</v>
      </c>
      <c r="B264" s="62" t="s">
        <v>61</v>
      </c>
      <c r="C264" s="62">
        <f>'Office Minor'!C333+'Office Minor'!C447</f>
        <v>31</v>
      </c>
      <c r="D264" s="62">
        <f>'Office Minor'!D333+'Office Minor'!D447</f>
        <v>49.472200000000001</v>
      </c>
      <c r="E264" s="62">
        <f>'Office Minor'!E333+'Office Minor'!E447</f>
        <v>215596.66</v>
      </c>
      <c r="F264" s="62">
        <f>'Office Minor'!F333+'Office Minor'!F447</f>
        <v>170655994</v>
      </c>
      <c r="G264" s="62">
        <f>'Office Minor'!G333+'Office Minor'!G447</f>
        <v>66217000</v>
      </c>
      <c r="H264" s="62">
        <f>'Office Minor'!H333+'Office Minor'!H447</f>
        <v>584</v>
      </c>
    </row>
    <row r="265" spans="1:8" s="354" customFormat="1" ht="17.100000000000001" customHeight="1">
      <c r="A265" s="144">
        <v>3</v>
      </c>
      <c r="B265" s="62" t="s">
        <v>59</v>
      </c>
      <c r="C265" s="62">
        <f>'Office Minor'!C334+'Office Minor'!C446</f>
        <v>11</v>
      </c>
      <c r="D265" s="62">
        <f>'Office Minor'!D334+'Office Minor'!D446</f>
        <v>400.69929999999999</v>
      </c>
      <c r="E265" s="62">
        <f>'Office Minor'!E334+'Office Minor'!E446</f>
        <v>168761.11</v>
      </c>
      <c r="F265" s="62">
        <f>'Office Minor'!F334+'Office Minor'!F446</f>
        <v>26776666.5</v>
      </c>
      <c r="G265" s="62">
        <f>'Office Minor'!G334+'Office Minor'!G446</f>
        <v>15673000</v>
      </c>
      <c r="H265" s="62">
        <f>'Office Minor'!H334+'Office Minor'!H446</f>
        <v>45</v>
      </c>
    </row>
    <row r="266" spans="1:8" s="354" customFormat="1" ht="17.100000000000001" customHeight="1">
      <c r="A266" s="144">
        <v>4</v>
      </c>
      <c r="B266" s="284" t="s">
        <v>24</v>
      </c>
      <c r="C266" s="62">
        <f>'Office Minor'!C457</f>
        <v>1</v>
      </c>
      <c r="D266" s="62">
        <f>'Office Minor'!D457</f>
        <v>296.45999999999998</v>
      </c>
      <c r="E266" s="62">
        <f>'Office Minor'!E457</f>
        <v>0</v>
      </c>
      <c r="F266" s="62">
        <f>'Office Minor'!F457</f>
        <v>0</v>
      </c>
      <c r="G266" s="62">
        <f>'Office Minor'!G457</f>
        <v>0</v>
      </c>
      <c r="H266" s="62">
        <f>'Office Minor'!H457</f>
        <v>0</v>
      </c>
    </row>
    <row r="267" spans="1:8" s="354" customFormat="1" ht="17.100000000000001" customHeight="1">
      <c r="A267" s="144">
        <v>5</v>
      </c>
      <c r="B267" s="62" t="s">
        <v>57</v>
      </c>
      <c r="C267" s="62">
        <f>'Office Minor'!C335</f>
        <v>5</v>
      </c>
      <c r="D267" s="62">
        <f>'Office Minor'!D335</f>
        <v>10.612</v>
      </c>
      <c r="E267" s="62">
        <f>'Office Minor'!E335</f>
        <v>0</v>
      </c>
      <c r="F267" s="62">
        <f>'Office Minor'!F335</f>
        <v>0</v>
      </c>
      <c r="G267" s="62">
        <f>'Office Minor'!G335</f>
        <v>1324000</v>
      </c>
      <c r="H267" s="62">
        <f>'Office Minor'!H335</f>
        <v>20</v>
      </c>
    </row>
    <row r="268" spans="1:8" s="354" customFormat="1" ht="17.100000000000001" customHeight="1">
      <c r="A268" s="144">
        <v>6</v>
      </c>
      <c r="B268" s="62" t="s">
        <v>53</v>
      </c>
      <c r="C268" s="62">
        <f>'Office Minor'!C336</f>
        <v>0</v>
      </c>
      <c r="D268" s="62">
        <f>'Office Minor'!D336</f>
        <v>0</v>
      </c>
      <c r="E268" s="62">
        <f>'Office Minor'!E336</f>
        <v>1672650</v>
      </c>
      <c r="F268" s="62">
        <f>'Office Minor'!F336</f>
        <v>66906000</v>
      </c>
      <c r="G268" s="62">
        <v>64505000</v>
      </c>
      <c r="H268" s="62">
        <f>'Office Minor'!H336</f>
        <v>3200</v>
      </c>
    </row>
    <row r="269" spans="1:8" s="354" customFormat="1" ht="17.100000000000001" customHeight="1">
      <c r="A269" s="144">
        <v>7</v>
      </c>
      <c r="B269" s="217" t="s">
        <v>58</v>
      </c>
      <c r="C269" s="62">
        <f>'Office Minor'!C337</f>
        <v>0</v>
      </c>
      <c r="D269" s="62">
        <f>'Office Minor'!D337</f>
        <v>0</v>
      </c>
      <c r="E269" s="62">
        <f>'Office Minor'!E337</f>
        <v>188995</v>
      </c>
      <c r="F269" s="62">
        <f>'Office Minor'!F337</f>
        <v>22679400</v>
      </c>
      <c r="G269" s="62">
        <f>'Office Minor'!G337</f>
        <v>26066000</v>
      </c>
      <c r="H269" s="62">
        <f>'Office Minor'!H337</f>
        <v>700</v>
      </c>
    </row>
    <row r="270" spans="1:8" s="354" customFormat="1" ht="17.100000000000001" customHeight="1">
      <c r="A270" s="144">
        <v>8</v>
      </c>
      <c r="B270" s="284" t="s">
        <v>43</v>
      </c>
      <c r="C270" s="62">
        <f>'Office Minor'!C338+'Office Minor'!C456</f>
        <v>5</v>
      </c>
      <c r="D270" s="62">
        <f>'Office Minor'!D338+'Office Minor'!D456</f>
        <v>186.33189999999999</v>
      </c>
      <c r="E270" s="62">
        <f>'Office Minor'!E338+'Office Minor'!E456</f>
        <v>1400</v>
      </c>
      <c r="F270" s="62">
        <f>'Office Minor'!F338+'Office Minor'!F456</f>
        <v>308000</v>
      </c>
      <c r="G270" s="62">
        <f>'Office Minor'!G338+'Office Minor'!G456</f>
        <v>1687000</v>
      </c>
      <c r="H270" s="62">
        <f>'Office Minor'!H338+'Office Minor'!H456</f>
        <v>60</v>
      </c>
    </row>
    <row r="271" spans="1:8" s="354" customFormat="1" ht="17.100000000000001" customHeight="1">
      <c r="A271" s="144">
        <v>9</v>
      </c>
      <c r="B271" s="350" t="s">
        <v>25</v>
      </c>
      <c r="C271" s="62">
        <f>'Office Minor'!C339+'Office Minor'!C453</f>
        <v>7</v>
      </c>
      <c r="D271" s="62">
        <f>'Office Minor'!D339+'Office Minor'!D453</f>
        <v>1647.0111999999999</v>
      </c>
      <c r="E271" s="62">
        <f>'Office Minor'!E339+'Office Minor'!E453</f>
        <v>123460</v>
      </c>
      <c r="F271" s="62">
        <f>'Office Minor'!F339+'Office Minor'!F453</f>
        <v>59384260</v>
      </c>
      <c r="G271" s="62">
        <f>'Office Minor'!G339+'Office Minor'!G453</f>
        <v>6173000</v>
      </c>
      <c r="H271" s="62">
        <f>'Office Minor'!H339+'Office Minor'!H453</f>
        <v>48</v>
      </c>
    </row>
    <row r="272" spans="1:8" s="354" customFormat="1" ht="17.100000000000001" customHeight="1">
      <c r="A272" s="144">
        <v>10</v>
      </c>
      <c r="B272" s="280" t="s">
        <v>40</v>
      </c>
      <c r="C272" s="62">
        <f>'Office Minor'!C340+'Office Minor'!C451</f>
        <v>40</v>
      </c>
      <c r="D272" s="62">
        <f>'Office Minor'!D340+'Office Minor'!D451</f>
        <v>187.85990000000001</v>
      </c>
      <c r="E272" s="62">
        <f>'Office Minor'!E340+'Office Minor'!E451</f>
        <v>801556.66</v>
      </c>
      <c r="F272" s="62">
        <f>'Office Minor'!F340+'Office Minor'!F451</f>
        <v>231285814.74000001</v>
      </c>
      <c r="G272" s="62">
        <f>'Office Minor'!G340+'Office Minor'!G451</f>
        <v>47893000</v>
      </c>
      <c r="H272" s="62">
        <f>'Office Minor'!H340+'Office Minor'!H451</f>
        <v>200</v>
      </c>
    </row>
    <row r="273" spans="1:8" s="354" customFormat="1" ht="17.100000000000001" customHeight="1">
      <c r="A273" s="144">
        <v>11</v>
      </c>
      <c r="B273" s="284" t="s">
        <v>388</v>
      </c>
      <c r="C273" s="62">
        <f>'Office Minor'!C454</f>
        <v>2</v>
      </c>
      <c r="D273" s="62">
        <f>'Office Minor'!D454</f>
        <v>212.96</v>
      </c>
      <c r="E273" s="62">
        <f>'Office Minor'!E454</f>
        <v>0</v>
      </c>
      <c r="F273" s="62">
        <f>'Office Minor'!F454</f>
        <v>0</v>
      </c>
      <c r="G273" s="62">
        <f>'Office Minor'!G454</f>
        <v>0</v>
      </c>
      <c r="H273" s="62">
        <f>'Office Minor'!H454</f>
        <v>0</v>
      </c>
    </row>
    <row r="274" spans="1:8" s="354" customFormat="1" ht="17.100000000000001" customHeight="1">
      <c r="A274" s="144">
        <v>12</v>
      </c>
      <c r="B274" s="284" t="s">
        <v>39</v>
      </c>
      <c r="C274" s="62">
        <f>'Office Minor'!C452+'Office Minor'!C341</f>
        <v>39</v>
      </c>
      <c r="D274" s="62">
        <f>'Office Minor'!D452+'Office Minor'!D341</f>
        <v>288.99369999999999</v>
      </c>
      <c r="E274" s="62">
        <f>'Office Minor'!E452+'Office Minor'!E341</f>
        <v>32260</v>
      </c>
      <c r="F274" s="62">
        <f>'Office Minor'!F452+'Office Minor'!F341</f>
        <v>6452000</v>
      </c>
      <c r="G274" s="62">
        <f>'Office Minor'!G452+'Office Minor'!G341</f>
        <v>4606000</v>
      </c>
      <c r="H274" s="62">
        <f>'Office Minor'!H452+'Office Minor'!H341</f>
        <v>180</v>
      </c>
    </row>
    <row r="275" spans="1:8" s="354" customFormat="1" ht="17.100000000000001" customHeight="1">
      <c r="A275" s="144">
        <v>13</v>
      </c>
      <c r="B275" s="293" t="s">
        <v>67</v>
      </c>
      <c r="C275" s="62">
        <f>'Office Minor'!C458</f>
        <v>2</v>
      </c>
      <c r="D275" s="62">
        <f>'Office Minor'!D458</f>
        <v>9.3077000000000005</v>
      </c>
      <c r="E275" s="62">
        <f>'Office Minor'!E458</f>
        <v>0</v>
      </c>
      <c r="F275" s="62">
        <f>'Office Minor'!F458</f>
        <v>0</v>
      </c>
      <c r="G275" s="62">
        <f>'Office Minor'!G458</f>
        <v>0</v>
      </c>
      <c r="H275" s="62">
        <f>'Office Minor'!H458</f>
        <v>0</v>
      </c>
    </row>
    <row r="276" spans="1:8" s="354" customFormat="1" ht="17.100000000000001" customHeight="1">
      <c r="A276" s="144">
        <v>14</v>
      </c>
      <c r="B276" s="350" t="s">
        <v>45</v>
      </c>
      <c r="C276" s="62">
        <f>'Office Minor'!C342</f>
        <v>5</v>
      </c>
      <c r="D276" s="62">
        <f>'Office Minor'!D342</f>
        <v>510.18729999999999</v>
      </c>
      <c r="E276" s="62">
        <f>'Office Minor'!E342</f>
        <v>0</v>
      </c>
      <c r="F276" s="62">
        <f>'Office Minor'!F342</f>
        <v>0</v>
      </c>
      <c r="G276" s="62">
        <f>'Office Minor'!G342</f>
        <v>2735000</v>
      </c>
      <c r="H276" s="62">
        <f>'Office Minor'!H342</f>
        <v>15</v>
      </c>
    </row>
    <row r="277" spans="1:8" s="354" customFormat="1" ht="17.100000000000001" customHeight="1">
      <c r="A277" s="144">
        <v>15</v>
      </c>
      <c r="B277" s="350" t="s">
        <v>26</v>
      </c>
      <c r="C277" s="62">
        <f>'Office Minor'!C343+'Office Minor'!C455</f>
        <v>2</v>
      </c>
      <c r="D277" s="62">
        <f>'Office Minor'!D343+'Office Minor'!D455</f>
        <v>116.3664</v>
      </c>
      <c r="E277" s="62">
        <f>'Office Minor'!E343+'Office Minor'!E455</f>
        <v>0</v>
      </c>
      <c r="F277" s="62">
        <f>'Office Minor'!F343+'Office Minor'!F455</f>
        <v>0</v>
      </c>
      <c r="G277" s="62">
        <f>'Office Minor'!G343+'Office Minor'!G455</f>
        <v>25000</v>
      </c>
      <c r="H277" s="62">
        <f>'Office Minor'!H343+'Office Minor'!H455</f>
        <v>70</v>
      </c>
    </row>
    <row r="278" spans="1:8" s="354" customFormat="1" ht="17.100000000000001" customHeight="1">
      <c r="A278" s="144">
        <v>16</v>
      </c>
      <c r="B278" s="208" t="s">
        <v>251</v>
      </c>
      <c r="C278" s="62">
        <f>'Office Minor'!C344</f>
        <v>5</v>
      </c>
      <c r="D278" s="62">
        <f>'Office Minor'!D344</f>
        <v>53.13</v>
      </c>
      <c r="E278" s="62">
        <f>'Office Minor'!E344</f>
        <v>0</v>
      </c>
      <c r="F278" s="62">
        <f>'Office Minor'!F344</f>
        <v>0</v>
      </c>
      <c r="G278" s="62">
        <f>'Office Minor'!G344</f>
        <v>10000</v>
      </c>
      <c r="H278" s="62">
        <f>'Office Minor'!H344</f>
        <v>0</v>
      </c>
    </row>
    <row r="279" spans="1:8" s="588" customFormat="1" ht="17.100000000000001" customHeight="1">
      <c r="A279" s="220"/>
      <c r="B279" s="249" t="s">
        <v>74</v>
      </c>
      <c r="C279" s="62">
        <f>'Office Minor'!C345</f>
        <v>0</v>
      </c>
      <c r="D279" s="62">
        <f>'Office Minor'!D345</f>
        <v>0</v>
      </c>
      <c r="E279" s="62">
        <f>'Office Minor'!E345</f>
        <v>0</v>
      </c>
      <c r="F279" s="62">
        <f>'Office Minor'!F345</f>
        <v>0</v>
      </c>
      <c r="G279" s="62">
        <f>'Office Minor'!G345</f>
        <v>69074000</v>
      </c>
      <c r="H279" s="62">
        <f>'Office Minor'!H345</f>
        <v>0</v>
      </c>
    </row>
    <row r="280" spans="1:8" s="354" customFormat="1" ht="17.100000000000001" customHeight="1">
      <c r="A280" s="144"/>
      <c r="B280" s="62" t="s">
        <v>48</v>
      </c>
      <c r="C280" s="62">
        <f>'Office Minor'!C346</f>
        <v>0</v>
      </c>
      <c r="D280" s="62">
        <f>'Office Minor'!D346</f>
        <v>0</v>
      </c>
      <c r="E280" s="62">
        <f>'Office Minor'!E346</f>
        <v>0</v>
      </c>
      <c r="F280" s="62">
        <f>'Office Minor'!F346</f>
        <v>0</v>
      </c>
      <c r="G280" s="62">
        <v>114750000</v>
      </c>
      <c r="H280" s="62">
        <f>'Office Minor'!H346</f>
        <v>0</v>
      </c>
    </row>
    <row r="281" spans="1:8" s="354" customFormat="1" ht="17.100000000000001" customHeight="1">
      <c r="A281" s="981" t="s">
        <v>49</v>
      </c>
      <c r="B281" s="982"/>
      <c r="C281" s="539">
        <f>SUM(C263:C280)</f>
        <v>1139</v>
      </c>
      <c r="D281" s="539">
        <f t="shared" ref="D281:H281" si="18">SUM(D263:D280)</f>
        <v>4971.9016000000001</v>
      </c>
      <c r="E281" s="539">
        <f t="shared" si="18"/>
        <v>20493699.383000001</v>
      </c>
      <c r="F281" s="539">
        <f t="shared" si="18"/>
        <v>2364130529.6400003</v>
      </c>
      <c r="G281" s="539">
        <f t="shared" si="18"/>
        <v>959080000</v>
      </c>
      <c r="H281" s="539">
        <f t="shared" si="18"/>
        <v>14856</v>
      </c>
    </row>
    <row r="282" spans="1:8" s="354" customFormat="1" ht="17.100000000000001" customHeight="1">
      <c r="A282" s="405"/>
      <c r="B282" s="405"/>
      <c r="C282" s="405"/>
      <c r="D282" s="405"/>
      <c r="E282" s="405"/>
      <c r="F282" s="405"/>
      <c r="G282" s="405"/>
      <c r="H282" s="405"/>
    </row>
    <row r="283" spans="1:8" s="354" customFormat="1" ht="17.100000000000001" customHeight="1">
      <c r="A283" s="911" t="s">
        <v>253</v>
      </c>
      <c r="B283" s="911"/>
      <c r="C283" s="911"/>
      <c r="D283" s="911"/>
      <c r="E283" s="911"/>
      <c r="F283" s="911"/>
      <c r="G283" s="911"/>
      <c r="H283" s="911"/>
    </row>
    <row r="284" spans="1:8" s="354" customFormat="1" ht="17.100000000000001" customHeight="1">
      <c r="A284" s="889" t="s">
        <v>181</v>
      </c>
      <c r="B284" s="889" t="s">
        <v>3</v>
      </c>
      <c r="C284" s="889" t="s">
        <v>4</v>
      </c>
      <c r="D284" s="569" t="s">
        <v>5</v>
      </c>
      <c r="E284" s="50" t="s">
        <v>6</v>
      </c>
      <c r="F284" s="49" t="s">
        <v>7</v>
      </c>
      <c r="G284" s="49" t="s">
        <v>8</v>
      </c>
      <c r="H284" s="50" t="s">
        <v>9</v>
      </c>
    </row>
    <row r="285" spans="1:8" s="354" customFormat="1" ht="17.100000000000001" customHeight="1">
      <c r="A285" s="890"/>
      <c r="B285" s="890"/>
      <c r="C285" s="890"/>
      <c r="D285" s="344" t="s">
        <v>77</v>
      </c>
      <c r="E285" s="344" t="s">
        <v>78</v>
      </c>
      <c r="F285" s="52" t="s">
        <v>79</v>
      </c>
      <c r="G285" s="52" t="s">
        <v>79</v>
      </c>
      <c r="H285" s="54" t="s">
        <v>12</v>
      </c>
    </row>
    <row r="286" spans="1:8" s="354" customFormat="1" ht="17.100000000000001" customHeight="1">
      <c r="A286" s="144">
        <v>1</v>
      </c>
      <c r="B286" s="62" t="s">
        <v>57</v>
      </c>
      <c r="C286" s="62">
        <v>221</v>
      </c>
      <c r="D286" s="62">
        <v>480</v>
      </c>
      <c r="E286" s="62">
        <v>815815</v>
      </c>
      <c r="F286" s="62">
        <v>4894890000</v>
      </c>
      <c r="G286" s="62">
        <v>221929950</v>
      </c>
      <c r="H286" s="62">
        <v>1900</v>
      </c>
    </row>
    <row r="287" spans="1:8" s="354" customFormat="1" ht="17.100000000000001" customHeight="1">
      <c r="A287" s="144">
        <v>2</v>
      </c>
      <c r="B287" s="62" t="s">
        <v>58</v>
      </c>
      <c r="C287" s="62">
        <v>6</v>
      </c>
      <c r="D287" s="62">
        <v>23625.97</v>
      </c>
      <c r="E287" s="62">
        <v>4068333</v>
      </c>
      <c r="F287" s="62">
        <v>1017083250</v>
      </c>
      <c r="G287" s="62">
        <v>84197599</v>
      </c>
      <c r="H287" s="62">
        <v>400</v>
      </c>
    </row>
    <row r="288" spans="1:8" s="354" customFormat="1" ht="17.100000000000001" customHeight="1">
      <c r="A288" s="144">
        <v>3</v>
      </c>
      <c r="B288" s="62" t="s">
        <v>62</v>
      </c>
      <c r="C288" s="62">
        <v>214</v>
      </c>
      <c r="D288" s="62">
        <v>220.5</v>
      </c>
      <c r="E288" s="62">
        <v>2450457</v>
      </c>
      <c r="F288" s="62">
        <v>441082260</v>
      </c>
      <c r="G288" s="62">
        <v>44720930</v>
      </c>
      <c r="H288" s="62">
        <v>1495</v>
      </c>
    </row>
    <row r="289" spans="1:8" s="354" customFormat="1" ht="17.100000000000001" customHeight="1">
      <c r="A289" s="144">
        <v>4</v>
      </c>
      <c r="B289" s="284" t="s">
        <v>30</v>
      </c>
      <c r="C289" s="62">
        <f>'Office Minor'!C355</f>
        <v>1</v>
      </c>
      <c r="D289" s="62">
        <f>'Office Minor'!D355</f>
        <v>178.5</v>
      </c>
      <c r="E289" s="62">
        <f>'Office Minor'!E355</f>
        <v>0</v>
      </c>
      <c r="F289" s="62">
        <f>'Office Minor'!F355</f>
        <v>0</v>
      </c>
      <c r="G289" s="62">
        <f>'Office Minor'!G355</f>
        <v>0</v>
      </c>
      <c r="H289" s="62">
        <f>'Office Minor'!H355</f>
        <v>0</v>
      </c>
    </row>
    <row r="290" spans="1:8" s="354" customFormat="1" ht="17.100000000000001" customHeight="1">
      <c r="A290" s="144">
        <v>5</v>
      </c>
      <c r="B290" s="284" t="s">
        <v>31</v>
      </c>
      <c r="C290" s="62">
        <f>'Office Minor'!C356</f>
        <v>1</v>
      </c>
      <c r="D290" s="62">
        <f>'Office Minor'!D356</f>
        <v>24.5</v>
      </c>
      <c r="E290" s="62">
        <f>'Office Minor'!E356</f>
        <v>350</v>
      </c>
      <c r="F290" s="62">
        <f>'Office Minor'!F356</f>
        <v>35000</v>
      </c>
      <c r="G290" s="62">
        <f>'Office Minor'!G356</f>
        <v>24500</v>
      </c>
      <c r="H290" s="62">
        <f>'Office Minor'!H356</f>
        <v>5</v>
      </c>
    </row>
    <row r="291" spans="1:8" s="354" customFormat="1" ht="17.100000000000001" customHeight="1">
      <c r="A291" s="144">
        <v>6</v>
      </c>
      <c r="B291" s="284" t="s">
        <v>68</v>
      </c>
      <c r="C291" s="62">
        <f>'Office Minor'!C357</f>
        <v>5</v>
      </c>
      <c r="D291" s="62">
        <f>'Office Minor'!D357</f>
        <v>7.5</v>
      </c>
      <c r="E291" s="62">
        <f>'Office Minor'!E357</f>
        <v>55725</v>
      </c>
      <c r="F291" s="62">
        <f>'Office Minor'!F357</f>
        <v>11702250</v>
      </c>
      <c r="G291" s="62">
        <f>'Office Minor'!G357</f>
        <v>105000</v>
      </c>
      <c r="H291" s="62">
        <f>'Office Minor'!H357</f>
        <v>72</v>
      </c>
    </row>
    <row r="292" spans="1:8" s="354" customFormat="1" ht="17.100000000000001" customHeight="1">
      <c r="A292" s="144"/>
      <c r="B292" s="62" t="s">
        <v>74</v>
      </c>
      <c r="C292" s="62"/>
      <c r="D292" s="62"/>
      <c r="E292" s="62"/>
      <c r="F292" s="62"/>
      <c r="G292" s="62">
        <v>18465000</v>
      </c>
      <c r="H292" s="62"/>
    </row>
    <row r="293" spans="1:8" s="354" customFormat="1" ht="17.100000000000001" customHeight="1">
      <c r="A293" s="144"/>
      <c r="B293" s="62" t="s">
        <v>48</v>
      </c>
      <c r="C293" s="62"/>
      <c r="D293" s="62"/>
      <c r="E293" s="62"/>
      <c r="F293" s="62"/>
      <c r="G293" s="62">
        <v>30947925</v>
      </c>
      <c r="H293" s="62"/>
    </row>
    <row r="294" spans="1:8" s="354" customFormat="1" ht="17.100000000000001" customHeight="1">
      <c r="A294" s="960" t="s">
        <v>49</v>
      </c>
      <c r="B294" s="961"/>
      <c r="C294" s="542">
        <f>SUM(C286:C293)</f>
        <v>448</v>
      </c>
      <c r="D294" s="542">
        <f t="shared" ref="D294:H294" si="19">SUM(D286:D293)</f>
        <v>24536.97</v>
      </c>
      <c r="E294" s="542">
        <f t="shared" si="19"/>
        <v>7390680</v>
      </c>
      <c r="F294" s="542">
        <f t="shared" si="19"/>
        <v>6364792760</v>
      </c>
      <c r="G294" s="542">
        <f t="shared" si="19"/>
        <v>400390904</v>
      </c>
      <c r="H294" s="542">
        <f t="shared" si="19"/>
        <v>3872</v>
      </c>
    </row>
    <row r="295" spans="1:8" s="354" customFormat="1" ht="17.100000000000001" customHeight="1">
      <c r="A295" s="405"/>
      <c r="B295" s="405"/>
      <c r="C295" s="405"/>
      <c r="D295" s="405"/>
      <c r="E295" s="405"/>
      <c r="F295" s="405"/>
      <c r="G295" s="405"/>
      <c r="H295" s="405"/>
    </row>
    <row r="296" spans="1:8" s="354" customFormat="1" ht="17.100000000000001" customHeight="1">
      <c r="A296" s="911" t="s">
        <v>283</v>
      </c>
      <c r="B296" s="911"/>
      <c r="C296" s="911"/>
      <c r="D296" s="911"/>
      <c r="E296" s="911"/>
      <c r="F296" s="911"/>
      <c r="G296" s="911"/>
      <c r="H296" s="911"/>
    </row>
    <row r="297" spans="1:8" s="354" customFormat="1" ht="17.100000000000001" customHeight="1">
      <c r="A297" s="889" t="s">
        <v>181</v>
      </c>
      <c r="B297" s="889" t="s">
        <v>3</v>
      </c>
      <c r="C297" s="889" t="s">
        <v>4</v>
      </c>
      <c r="D297" s="569" t="s">
        <v>5</v>
      </c>
      <c r="E297" s="50" t="s">
        <v>6</v>
      </c>
      <c r="F297" s="49" t="s">
        <v>7</v>
      </c>
      <c r="G297" s="49" t="s">
        <v>8</v>
      </c>
      <c r="H297" s="50" t="s">
        <v>9</v>
      </c>
    </row>
    <row r="298" spans="1:8" s="354" customFormat="1" ht="17.100000000000001" customHeight="1">
      <c r="A298" s="890"/>
      <c r="B298" s="890"/>
      <c r="C298" s="890"/>
      <c r="D298" s="344" t="s">
        <v>77</v>
      </c>
      <c r="E298" s="344" t="s">
        <v>78</v>
      </c>
      <c r="F298" s="52" t="s">
        <v>79</v>
      </c>
      <c r="G298" s="52" t="s">
        <v>79</v>
      </c>
      <c r="H298" s="54" t="s">
        <v>12</v>
      </c>
    </row>
    <row r="299" spans="1:8" s="354" customFormat="1" ht="17.100000000000001" customHeight="1">
      <c r="A299" s="220">
        <v>1</v>
      </c>
      <c r="B299" s="62" t="s">
        <v>70</v>
      </c>
      <c r="C299" s="416">
        <f>'Office Minor'!C365</f>
        <v>40</v>
      </c>
      <c r="D299" s="416">
        <f>'Office Minor'!D365</f>
        <v>79.087000000000003</v>
      </c>
      <c r="E299" s="416">
        <f>'Office Minor'!E365</f>
        <v>24160</v>
      </c>
      <c r="F299" s="416">
        <f>'Office Minor'!F365</f>
        <v>19569600</v>
      </c>
      <c r="G299" s="416">
        <f>'Office Minor'!G365</f>
        <v>5068000</v>
      </c>
      <c r="H299" s="416">
        <f>'Office Minor'!H365</f>
        <v>188</v>
      </c>
    </row>
    <row r="300" spans="1:8" s="354" customFormat="1" ht="17.100000000000001" customHeight="1">
      <c r="A300" s="220">
        <v>2</v>
      </c>
      <c r="B300" s="62" t="s">
        <v>62</v>
      </c>
      <c r="C300" s="416">
        <f>'Office Minor'!C366</f>
        <v>19</v>
      </c>
      <c r="D300" s="416">
        <f>'Office Minor'!D366</f>
        <v>19.43</v>
      </c>
      <c r="E300" s="416">
        <f>'Office Minor'!E366</f>
        <v>1561013</v>
      </c>
      <c r="F300" s="416">
        <f>'Office Minor'!F366</f>
        <v>437083640</v>
      </c>
      <c r="G300" s="416">
        <f>'Office Minor'!G366</f>
        <v>16228000</v>
      </c>
      <c r="H300" s="416">
        <f>'Office Minor'!H366</f>
        <v>1627</v>
      </c>
    </row>
    <row r="301" spans="1:8" s="354" customFormat="1" ht="17.100000000000001" customHeight="1">
      <c r="A301" s="220">
        <v>3</v>
      </c>
      <c r="B301" s="62" t="s">
        <v>197</v>
      </c>
      <c r="C301" s="416">
        <f>'Office Minor'!C367</f>
        <v>6</v>
      </c>
      <c r="D301" s="416">
        <f>'Office Minor'!D367</f>
        <v>6</v>
      </c>
      <c r="E301" s="416">
        <f>'Office Minor'!E367</f>
        <v>4061</v>
      </c>
      <c r="F301" s="416">
        <f>'Office Minor'!F367</f>
        <v>3248800</v>
      </c>
      <c r="G301" s="416">
        <f>'Office Minor'!G367</f>
        <v>1878000</v>
      </c>
      <c r="H301" s="416">
        <f>'Office Minor'!H367</f>
        <v>12</v>
      </c>
    </row>
    <row r="302" spans="1:8" s="354" customFormat="1" ht="17.100000000000001" customHeight="1">
      <c r="A302" s="220">
        <v>4</v>
      </c>
      <c r="B302" s="62" t="s">
        <v>60</v>
      </c>
      <c r="C302" s="416">
        <f>'Office Minor'!C368</f>
        <v>46</v>
      </c>
      <c r="D302" s="416">
        <f>'Office Minor'!D368</f>
        <v>192.94</v>
      </c>
      <c r="E302" s="416">
        <f>'Office Minor'!E368</f>
        <v>1481280</v>
      </c>
      <c r="F302" s="416">
        <f>'Office Minor'!F368</f>
        <v>1333152000</v>
      </c>
      <c r="G302" s="416">
        <f>'Office Minor'!G368</f>
        <v>12865000</v>
      </c>
      <c r="H302" s="416">
        <f>'Office Minor'!H368</f>
        <v>1905</v>
      </c>
    </row>
    <row r="303" spans="1:8" s="354" customFormat="1" ht="17.100000000000001" customHeight="1">
      <c r="A303" s="220">
        <v>5</v>
      </c>
      <c r="B303" s="62" t="s">
        <v>59</v>
      </c>
      <c r="C303" s="416">
        <f>'Office Minor'!C369</f>
        <v>1</v>
      </c>
      <c r="D303" s="416">
        <f>'Office Minor'!D369</f>
        <v>1</v>
      </c>
      <c r="E303" s="416">
        <f>'Office Minor'!E369</f>
        <v>0</v>
      </c>
      <c r="F303" s="416">
        <f>'Office Minor'!F369</f>
        <v>0</v>
      </c>
      <c r="G303" s="416">
        <f>'Office Minor'!G369</f>
        <v>48000</v>
      </c>
      <c r="H303" s="416">
        <f>'Office Minor'!H369</f>
        <v>0</v>
      </c>
    </row>
    <row r="304" spans="1:8" s="354" customFormat="1" ht="17.100000000000001" customHeight="1">
      <c r="A304" s="220">
        <v>6</v>
      </c>
      <c r="B304" s="62" t="s">
        <v>58</v>
      </c>
      <c r="C304" s="416">
        <f>'Office Minor'!C370</f>
        <v>2</v>
      </c>
      <c r="D304" s="416">
        <f>'Office Minor'!D370</f>
        <v>2874.9</v>
      </c>
      <c r="E304" s="416">
        <f>'Office Minor'!E370</f>
        <v>690369</v>
      </c>
      <c r="F304" s="416">
        <f>'Office Minor'!F370</f>
        <v>172592250</v>
      </c>
      <c r="G304" s="416">
        <f>'Office Minor'!G370</f>
        <v>20116000</v>
      </c>
      <c r="H304" s="416">
        <f>'Office Minor'!H370</f>
        <v>504</v>
      </c>
    </row>
    <row r="305" spans="1:8" s="354" customFormat="1" ht="17.100000000000001" customHeight="1">
      <c r="A305" s="220">
        <v>7</v>
      </c>
      <c r="B305" s="62" t="s">
        <v>193</v>
      </c>
      <c r="C305" s="416">
        <f>'Office Minor'!C371</f>
        <v>0</v>
      </c>
      <c r="D305" s="416">
        <f>'Office Minor'!D371</f>
        <v>0</v>
      </c>
      <c r="E305" s="416">
        <f>'Office Minor'!E371</f>
        <v>125081</v>
      </c>
      <c r="F305" s="416">
        <f>'Office Minor'!F371</f>
        <v>12508100</v>
      </c>
      <c r="G305" s="416">
        <f>'Office Minor'!G371</f>
        <v>8212000</v>
      </c>
      <c r="H305" s="416">
        <f>'Office Minor'!H371</f>
        <v>125</v>
      </c>
    </row>
    <row r="306" spans="1:8" s="354" customFormat="1" ht="17.100000000000001" customHeight="1">
      <c r="A306" s="220">
        <v>8</v>
      </c>
      <c r="B306" s="62" t="s">
        <v>198</v>
      </c>
      <c r="C306" s="416">
        <f>'Office Minor'!C372</f>
        <v>0</v>
      </c>
      <c r="D306" s="416">
        <f>'Office Minor'!D372</f>
        <v>0</v>
      </c>
      <c r="E306" s="416">
        <f>'Office Minor'!E372</f>
        <v>1387766</v>
      </c>
      <c r="F306" s="416">
        <f>'Office Minor'!F372</f>
        <v>34694150</v>
      </c>
      <c r="G306" s="416">
        <f>'Office Minor'!G372</f>
        <v>24675000</v>
      </c>
      <c r="H306" s="416">
        <f>'Office Minor'!H372</f>
        <v>350</v>
      </c>
    </row>
    <row r="307" spans="1:8" s="354" customFormat="1" ht="17.100000000000001" customHeight="1">
      <c r="A307" s="220"/>
      <c r="B307" s="62" t="s">
        <v>74</v>
      </c>
      <c r="C307" s="416"/>
      <c r="D307" s="416"/>
      <c r="E307" s="416"/>
      <c r="F307" s="416"/>
      <c r="G307" s="416">
        <f>'Office Minor'!G373</f>
        <v>49278000</v>
      </c>
      <c r="H307" s="416"/>
    </row>
    <row r="308" spans="1:8" s="354" customFormat="1" ht="17.100000000000001" customHeight="1">
      <c r="A308" s="220"/>
      <c r="B308" s="62" t="s">
        <v>48</v>
      </c>
      <c r="C308" s="416"/>
      <c r="D308" s="416"/>
      <c r="E308" s="416"/>
      <c r="F308" s="416"/>
      <c r="G308" s="416">
        <f>'Office Minor'!G374</f>
        <v>7182000</v>
      </c>
      <c r="H308" s="416"/>
    </row>
    <row r="309" spans="1:8" s="354" customFormat="1" ht="17.100000000000001" customHeight="1">
      <c r="A309" s="960" t="s">
        <v>49</v>
      </c>
      <c r="B309" s="961"/>
      <c r="C309" s="542">
        <f t="shared" ref="C309:H309" si="20">SUM(C299:C308)</f>
        <v>114</v>
      </c>
      <c r="D309" s="543">
        <f t="shared" si="20"/>
        <v>3173.357</v>
      </c>
      <c r="E309" s="539">
        <f t="shared" si="20"/>
        <v>5273730</v>
      </c>
      <c r="F309" s="542">
        <f t="shared" si="20"/>
        <v>2012848540</v>
      </c>
      <c r="G309" s="542">
        <f t="shared" si="20"/>
        <v>145550000</v>
      </c>
      <c r="H309" s="539">
        <f t="shared" si="20"/>
        <v>4711</v>
      </c>
    </row>
    <row r="310" spans="1:8" s="354" customFormat="1" ht="17.100000000000001" customHeight="1">
      <c r="A310" s="405"/>
      <c r="B310" s="405"/>
      <c r="C310" s="405"/>
      <c r="D310" s="405"/>
      <c r="E310" s="405"/>
      <c r="F310" s="405"/>
      <c r="G310" s="405"/>
      <c r="H310" s="405"/>
    </row>
    <row r="311" spans="1:8" s="354" customFormat="1" ht="17.100000000000001" customHeight="1">
      <c r="A311" s="911" t="s">
        <v>254</v>
      </c>
      <c r="B311" s="911"/>
      <c r="C311" s="911"/>
      <c r="D311" s="911"/>
      <c r="E311" s="911"/>
      <c r="F311" s="911"/>
      <c r="G311" s="911"/>
      <c r="H311" s="911"/>
    </row>
    <row r="312" spans="1:8" s="354" customFormat="1" ht="17.100000000000001" customHeight="1">
      <c r="A312" s="889" t="s">
        <v>181</v>
      </c>
      <c r="B312" s="889" t="s">
        <v>3</v>
      </c>
      <c r="C312" s="889" t="s">
        <v>4</v>
      </c>
      <c r="D312" s="569" t="s">
        <v>5</v>
      </c>
      <c r="E312" s="50" t="s">
        <v>6</v>
      </c>
      <c r="F312" s="49" t="s">
        <v>7</v>
      </c>
      <c r="G312" s="49" t="s">
        <v>8</v>
      </c>
      <c r="H312" s="50" t="s">
        <v>9</v>
      </c>
    </row>
    <row r="313" spans="1:8" s="354" customFormat="1" ht="17.100000000000001" customHeight="1">
      <c r="A313" s="890"/>
      <c r="B313" s="890"/>
      <c r="C313" s="890"/>
      <c r="D313" s="344" t="s">
        <v>77</v>
      </c>
      <c r="E313" s="344" t="s">
        <v>78</v>
      </c>
      <c r="F313" s="52" t="s">
        <v>79</v>
      </c>
      <c r="G313" s="52" t="s">
        <v>79</v>
      </c>
      <c r="H313" s="54" t="s">
        <v>12</v>
      </c>
    </row>
    <row r="314" spans="1:8" s="354" customFormat="1" ht="17.100000000000001" customHeight="1">
      <c r="A314" s="220">
        <v>1</v>
      </c>
      <c r="B314" s="62" t="s">
        <v>59</v>
      </c>
      <c r="C314" s="144">
        <f>'Office Minor'!C380</f>
        <v>1</v>
      </c>
      <c r="D314" s="144">
        <f>'Office Minor'!D380</f>
        <v>4.83</v>
      </c>
      <c r="E314" s="144">
        <f>'Office Minor'!E380</f>
        <v>9920</v>
      </c>
      <c r="F314" s="144">
        <f>'Office Minor'!F380</f>
        <v>3472000</v>
      </c>
      <c r="G314" s="144">
        <f>'Office Minor'!G380</f>
        <v>1359000</v>
      </c>
      <c r="H314" s="144">
        <f>'Office Minor'!H380</f>
        <v>8</v>
      </c>
    </row>
    <row r="315" spans="1:8" s="354" customFormat="1" ht="17.100000000000001" customHeight="1">
      <c r="A315" s="220">
        <v>2</v>
      </c>
      <c r="B315" s="62" t="s">
        <v>61</v>
      </c>
      <c r="C315" s="144">
        <f>'Office Minor'!C381</f>
        <v>9</v>
      </c>
      <c r="D315" s="144">
        <f>'Office Minor'!D381</f>
        <v>21.481999999999999</v>
      </c>
      <c r="E315" s="144">
        <f>'Office Minor'!E381</f>
        <v>22367</v>
      </c>
      <c r="F315" s="144">
        <f>'Office Minor'!F381</f>
        <v>20130300</v>
      </c>
      <c r="G315" s="144">
        <f>'Office Minor'!G381</f>
        <v>2013000</v>
      </c>
      <c r="H315" s="144">
        <f>'Office Minor'!H381</f>
        <v>15</v>
      </c>
    </row>
    <row r="316" spans="1:8" s="354" customFormat="1" ht="17.100000000000001" customHeight="1">
      <c r="A316" s="220">
        <v>3</v>
      </c>
      <c r="B316" s="62" t="s">
        <v>57</v>
      </c>
      <c r="C316" s="144">
        <f>'Office Minor'!C382</f>
        <v>26</v>
      </c>
      <c r="D316" s="144">
        <f>'Office Minor'!D382</f>
        <v>100.483</v>
      </c>
      <c r="E316" s="144">
        <f>'Office Minor'!E382</f>
        <v>73434</v>
      </c>
      <c r="F316" s="144">
        <f>'Office Minor'!F382</f>
        <v>66090600</v>
      </c>
      <c r="G316" s="144">
        <f>'Office Minor'!G382</f>
        <v>6609000</v>
      </c>
      <c r="H316" s="144">
        <f>'Office Minor'!H382</f>
        <v>20</v>
      </c>
    </row>
    <row r="317" spans="1:8" s="354" customFormat="1" ht="17.100000000000001" customHeight="1">
      <c r="A317" s="220">
        <v>4</v>
      </c>
      <c r="B317" s="62" t="s">
        <v>67</v>
      </c>
      <c r="C317" s="144">
        <f>'Office Minor'!C383</f>
        <v>11</v>
      </c>
      <c r="D317" s="144">
        <f>'Office Minor'!D383</f>
        <v>14.914</v>
      </c>
      <c r="E317" s="144">
        <f>'Office Minor'!E383</f>
        <v>11100</v>
      </c>
      <c r="F317" s="144">
        <f>'Office Minor'!F383</f>
        <v>2775000</v>
      </c>
      <c r="G317" s="144">
        <f>'Office Minor'!G383</f>
        <v>666000</v>
      </c>
      <c r="H317" s="144">
        <f>'Office Minor'!H383</f>
        <v>5</v>
      </c>
    </row>
    <row r="318" spans="1:8" s="354" customFormat="1" ht="17.100000000000001" customHeight="1">
      <c r="A318" s="220">
        <v>5</v>
      </c>
      <c r="B318" s="62" t="s">
        <v>62</v>
      </c>
      <c r="C318" s="144">
        <f>'Office Minor'!C384</f>
        <v>395</v>
      </c>
      <c r="D318" s="144">
        <f>'Office Minor'!D384</f>
        <v>564.73950000000002</v>
      </c>
      <c r="E318" s="144">
        <f>'Office Minor'!E384</f>
        <v>8748967</v>
      </c>
      <c r="F318" s="144">
        <f>'Office Minor'!F384</f>
        <v>2187241750</v>
      </c>
      <c r="G318" s="144">
        <f>'Office Minor'!G384</f>
        <v>320438000</v>
      </c>
      <c r="H318" s="144">
        <f>'Office Minor'!H384</f>
        <v>2390</v>
      </c>
    </row>
    <row r="319" spans="1:8" s="354" customFormat="1" ht="17.100000000000001" customHeight="1">
      <c r="A319" s="220">
        <v>6</v>
      </c>
      <c r="B319" s="62" t="s">
        <v>58</v>
      </c>
      <c r="C319" s="144">
        <f>'Office Minor'!C385</f>
        <v>0</v>
      </c>
      <c r="D319" s="144">
        <f>'Office Minor'!D385</f>
        <v>0</v>
      </c>
      <c r="E319" s="144">
        <f>'Office Minor'!E385</f>
        <v>6979034</v>
      </c>
      <c r="F319" s="144">
        <f>'Office Minor'!F385</f>
        <v>837484080</v>
      </c>
      <c r="G319" s="144">
        <f>'Office Minor'!G385</f>
        <v>209371000</v>
      </c>
      <c r="H319" s="144">
        <f>'Office Minor'!H385</f>
        <v>1440</v>
      </c>
    </row>
    <row r="320" spans="1:8" s="354" customFormat="1" ht="17.100000000000001" customHeight="1">
      <c r="A320" s="220">
        <v>7</v>
      </c>
      <c r="B320" s="62" t="s">
        <v>53</v>
      </c>
      <c r="C320" s="144">
        <f>'Office Minor'!C386</f>
        <v>0</v>
      </c>
      <c r="D320" s="144">
        <f>'Office Minor'!D386</f>
        <v>0</v>
      </c>
      <c r="E320" s="144">
        <f>'Office Minor'!E386</f>
        <v>165880</v>
      </c>
      <c r="F320" s="144">
        <f>'Office Minor'!F386</f>
        <v>41470000</v>
      </c>
      <c r="G320" s="144">
        <f>'Office Minor'!G386</f>
        <v>4147000</v>
      </c>
      <c r="H320" s="144">
        <f>'Office Minor'!H386</f>
        <v>700</v>
      </c>
    </row>
    <row r="321" spans="1:8" s="354" customFormat="1" ht="17.100000000000001" customHeight="1">
      <c r="A321" s="220">
        <v>8</v>
      </c>
      <c r="B321" s="62" t="s">
        <v>199</v>
      </c>
      <c r="C321" s="144">
        <f>'Office Minor'!C387</f>
        <v>1</v>
      </c>
      <c r="D321" s="144">
        <f>'Office Minor'!D387</f>
        <v>1</v>
      </c>
      <c r="E321" s="144">
        <f>'Office Minor'!E387</f>
        <v>0</v>
      </c>
      <c r="F321" s="144">
        <f>'Office Minor'!F387</f>
        <v>0</v>
      </c>
      <c r="G321" s="144">
        <f>'Office Minor'!G387</f>
        <v>77000</v>
      </c>
      <c r="H321" s="144">
        <f>'Office Minor'!H387</f>
        <v>0</v>
      </c>
    </row>
    <row r="322" spans="1:8" s="354" customFormat="1" ht="17.100000000000001" customHeight="1">
      <c r="A322" s="220">
        <v>9</v>
      </c>
      <c r="B322" s="172" t="s">
        <v>24</v>
      </c>
      <c r="C322" s="144">
        <f>'Office Minor'!C388</f>
        <v>4</v>
      </c>
      <c r="D322" s="144">
        <f>'Office Minor'!D388</f>
        <v>19.887499999999999</v>
      </c>
      <c r="E322" s="144">
        <f>'Office Minor'!E388</f>
        <v>0</v>
      </c>
      <c r="F322" s="144">
        <f>'Office Minor'!F388</f>
        <v>0</v>
      </c>
      <c r="G322" s="144">
        <f>'Office Minor'!G388</f>
        <v>44000</v>
      </c>
      <c r="H322" s="144">
        <f>'Office Minor'!H388</f>
        <v>0</v>
      </c>
    </row>
    <row r="323" spans="1:8" s="354" customFormat="1" ht="17.100000000000001" customHeight="1">
      <c r="A323" s="220">
        <v>10</v>
      </c>
      <c r="B323" s="172" t="s">
        <v>167</v>
      </c>
      <c r="C323" s="144">
        <f>'Office Minor'!C389</f>
        <v>20</v>
      </c>
      <c r="D323" s="144">
        <f>'Office Minor'!D389</f>
        <v>90.198700000000002</v>
      </c>
      <c r="E323" s="144">
        <f>'Office Minor'!E389</f>
        <v>189767</v>
      </c>
      <c r="F323" s="144">
        <f>'Office Minor'!F389</f>
        <v>47441750</v>
      </c>
      <c r="G323" s="144">
        <f>'Office Minor'!G389</f>
        <v>11414000</v>
      </c>
      <c r="H323" s="144">
        <f>'Office Minor'!H389</f>
        <v>200</v>
      </c>
    </row>
    <row r="324" spans="1:8" s="354" customFormat="1" ht="17.100000000000001" customHeight="1">
      <c r="A324" s="220">
        <v>11</v>
      </c>
      <c r="B324" s="172" t="s">
        <v>45</v>
      </c>
      <c r="C324" s="144">
        <f>'Office Minor'!C390</f>
        <v>3</v>
      </c>
      <c r="D324" s="144">
        <f>'Office Minor'!D390</f>
        <v>132.81</v>
      </c>
      <c r="E324" s="144">
        <f>'Office Minor'!E390</f>
        <v>0</v>
      </c>
      <c r="F324" s="144">
        <f>'Office Minor'!F390</f>
        <v>0</v>
      </c>
      <c r="G324" s="144">
        <f>'Office Minor'!G390</f>
        <v>0</v>
      </c>
      <c r="H324" s="144">
        <f>'Office Minor'!H390</f>
        <v>0</v>
      </c>
    </row>
    <row r="325" spans="1:8" s="354" customFormat="1" ht="17.100000000000001" customHeight="1">
      <c r="A325" s="220">
        <v>12</v>
      </c>
      <c r="B325" s="172" t="s">
        <v>168</v>
      </c>
      <c r="C325" s="144">
        <f>'Office Minor'!C391</f>
        <v>2</v>
      </c>
      <c r="D325" s="144">
        <f>'Office Minor'!D391</f>
        <v>54.987299999999998</v>
      </c>
      <c r="E325" s="144">
        <f>'Office Minor'!E391</f>
        <v>0</v>
      </c>
      <c r="F325" s="144">
        <f>'Office Minor'!F391</f>
        <v>0</v>
      </c>
      <c r="G325" s="144">
        <f>'Office Minor'!G391</f>
        <v>0</v>
      </c>
      <c r="H325" s="144">
        <f>'Office Minor'!H391</f>
        <v>0</v>
      </c>
    </row>
    <row r="326" spans="1:8" s="354" customFormat="1" ht="17.100000000000001" customHeight="1">
      <c r="A326" s="220"/>
      <c r="B326" s="62" t="s">
        <v>74</v>
      </c>
      <c r="C326" s="144"/>
      <c r="D326" s="144"/>
      <c r="E326" s="144"/>
      <c r="F326" s="144"/>
      <c r="G326" s="144">
        <f>'Office Minor'!G392</f>
        <v>5569000</v>
      </c>
      <c r="H326" s="144"/>
    </row>
    <row r="327" spans="1:8" s="354" customFormat="1" ht="17.100000000000001" customHeight="1">
      <c r="A327" s="220"/>
      <c r="B327" s="62" t="s">
        <v>48</v>
      </c>
      <c r="C327" s="144"/>
      <c r="D327" s="144"/>
      <c r="E327" s="144"/>
      <c r="F327" s="144"/>
      <c r="G327" s="144">
        <f>'Office Minor'!G393</f>
        <v>225669000</v>
      </c>
      <c r="H327" s="144"/>
    </row>
    <row r="328" spans="1:8" s="354" customFormat="1" ht="17.100000000000001" customHeight="1">
      <c r="A328" s="960" t="s">
        <v>49</v>
      </c>
      <c r="B328" s="961"/>
      <c r="C328" s="542">
        <f t="shared" ref="C328:H328" si="21">SUM(C314:C327)</f>
        <v>472</v>
      </c>
      <c r="D328" s="543">
        <f t="shared" si="21"/>
        <v>1005.3320000000001</v>
      </c>
      <c r="E328" s="542">
        <f t="shared" si="21"/>
        <v>16200469</v>
      </c>
      <c r="F328" s="542">
        <f t="shared" si="21"/>
        <v>3206105480</v>
      </c>
      <c r="G328" s="542">
        <f t="shared" si="21"/>
        <v>787376000</v>
      </c>
      <c r="H328" s="542">
        <f t="shared" si="21"/>
        <v>4778</v>
      </c>
    </row>
    <row r="329" spans="1:8" s="354" customFormat="1" ht="17.100000000000001" customHeight="1">
      <c r="A329" s="405"/>
      <c r="B329" s="405"/>
      <c r="C329" s="405"/>
      <c r="D329" s="405"/>
      <c r="E329" s="405"/>
      <c r="F329" s="405"/>
      <c r="G329" s="405"/>
      <c r="H329" s="405"/>
    </row>
    <row r="330" spans="1:8" s="354" customFormat="1" ht="17.100000000000001" customHeight="1">
      <c r="A330" s="985" t="s">
        <v>284</v>
      </c>
      <c r="B330" s="985"/>
      <c r="C330" s="985"/>
      <c r="D330" s="985"/>
      <c r="E330" s="985"/>
      <c r="F330" s="985"/>
      <c r="G330" s="985"/>
      <c r="H330" s="985"/>
    </row>
    <row r="331" spans="1:8" s="354" customFormat="1" ht="17.100000000000001" customHeight="1">
      <c r="A331" s="986" t="s">
        <v>181</v>
      </c>
      <c r="B331" s="843" t="s">
        <v>3</v>
      </c>
      <c r="C331" s="843" t="s">
        <v>4</v>
      </c>
      <c r="D331" s="564" t="s">
        <v>5</v>
      </c>
      <c r="E331" s="731" t="s">
        <v>6</v>
      </c>
      <c r="F331" s="565" t="s">
        <v>7</v>
      </c>
      <c r="G331" s="565" t="s">
        <v>8</v>
      </c>
      <c r="H331" s="731" t="s">
        <v>9</v>
      </c>
    </row>
    <row r="332" spans="1:8" s="354" customFormat="1" ht="17.100000000000001" customHeight="1">
      <c r="A332" s="962"/>
      <c r="B332" s="843"/>
      <c r="C332" s="843"/>
      <c r="D332" s="351" t="s">
        <v>77</v>
      </c>
      <c r="E332" s="351" t="s">
        <v>78</v>
      </c>
      <c r="F332" s="60" t="s">
        <v>79</v>
      </c>
      <c r="G332" s="60" t="s">
        <v>79</v>
      </c>
      <c r="H332" s="1" t="s">
        <v>12</v>
      </c>
    </row>
    <row r="333" spans="1:8" s="354" customFormat="1" ht="17.100000000000001" customHeight="1">
      <c r="A333" s="144">
        <v>1</v>
      </c>
      <c r="B333" s="62" t="s">
        <v>59</v>
      </c>
      <c r="C333" s="249">
        <f>'Office Minor'!C399</f>
        <v>85</v>
      </c>
      <c r="D333" s="249">
        <f>'Office Minor'!D399</f>
        <v>1211.19</v>
      </c>
      <c r="E333" s="249">
        <f>'Office Minor'!E399</f>
        <v>1966850</v>
      </c>
      <c r="F333" s="249">
        <f>'Office Minor'!F399</f>
        <v>196685000</v>
      </c>
      <c r="G333" s="249">
        <f>'Office Minor'!G399</f>
        <v>193838000</v>
      </c>
      <c r="H333" s="249">
        <f>'Office Minor'!H399</f>
        <v>650</v>
      </c>
    </row>
    <row r="334" spans="1:8" s="354" customFormat="1" ht="17.100000000000001" customHeight="1">
      <c r="A334" s="144">
        <v>2</v>
      </c>
      <c r="B334" s="62" t="s">
        <v>68</v>
      </c>
      <c r="C334" s="249">
        <f>'Office Minor'!C400</f>
        <v>182</v>
      </c>
      <c r="D334" s="249">
        <f>'Office Minor'!D400</f>
        <v>184.86</v>
      </c>
      <c r="E334" s="249">
        <f>'Office Minor'!E400</f>
        <v>1416402</v>
      </c>
      <c r="F334" s="249">
        <f>'Office Minor'!F400</f>
        <v>106230150</v>
      </c>
      <c r="G334" s="249">
        <f>'Office Minor'!G400</f>
        <v>76056000</v>
      </c>
      <c r="H334" s="249">
        <f>'Office Minor'!H400</f>
        <v>705</v>
      </c>
    </row>
    <row r="335" spans="1:8" s="354" customFormat="1" ht="17.100000000000001" customHeight="1">
      <c r="A335" s="144">
        <v>3</v>
      </c>
      <c r="B335" s="62" t="s">
        <v>57</v>
      </c>
      <c r="C335" s="249">
        <f>'Office Minor'!C401</f>
        <v>21</v>
      </c>
      <c r="D335" s="249">
        <f>'Office Minor'!D401</f>
        <v>32.1</v>
      </c>
      <c r="E335" s="249">
        <f>'Office Minor'!E401</f>
        <v>4957</v>
      </c>
      <c r="F335" s="249">
        <f>'Office Minor'!F401</f>
        <v>3965600</v>
      </c>
      <c r="G335" s="249">
        <f>'Office Minor'!G401</f>
        <v>7380000</v>
      </c>
      <c r="H335" s="249">
        <f>'Office Minor'!H401</f>
        <v>45</v>
      </c>
    </row>
    <row r="336" spans="1:8" s="354" customFormat="1" ht="17.100000000000001" customHeight="1">
      <c r="A336" s="144">
        <v>4</v>
      </c>
      <c r="B336" s="62" t="s">
        <v>70</v>
      </c>
      <c r="C336" s="249">
        <f>'Office Minor'!C402+'Office Minor'!C56</f>
        <v>39</v>
      </c>
      <c r="D336" s="249">
        <f>'Office Minor'!D402+'Office Minor'!D56</f>
        <v>60.78</v>
      </c>
      <c r="E336" s="249">
        <f>'Office Minor'!E402+'Office Minor'!E56</f>
        <v>7755600</v>
      </c>
      <c r="F336" s="249">
        <f>'Office Minor'!F402+'Office Minor'!F56</f>
        <v>3244869960</v>
      </c>
      <c r="G336" s="249">
        <f>'Office Minor'!G402+'Office Minor'!G56</f>
        <v>796864337</v>
      </c>
      <c r="H336" s="249">
        <f>'Office Minor'!H402+'Office Minor'!H56</f>
        <v>23885</v>
      </c>
    </row>
    <row r="337" spans="1:8" s="354" customFormat="1" ht="17.100000000000001" customHeight="1">
      <c r="A337" s="144">
        <v>5</v>
      </c>
      <c r="B337" s="62" t="s">
        <v>62</v>
      </c>
      <c r="C337" s="249">
        <f>'Office Minor'!C403+'Office Minor'!C57</f>
        <v>143</v>
      </c>
      <c r="D337" s="249">
        <f>'Office Minor'!D403+'Office Minor'!D57</f>
        <v>143</v>
      </c>
      <c r="E337" s="249">
        <f>'Office Minor'!E403+'Office Minor'!E57</f>
        <v>2311789</v>
      </c>
      <c r="F337" s="249">
        <f>'Office Minor'!F403+'Office Minor'!F57</f>
        <v>331031175</v>
      </c>
      <c r="G337" s="249">
        <f>'Office Minor'!G403+'Office Minor'!G57</f>
        <v>149132643</v>
      </c>
      <c r="H337" s="249">
        <f>'Office Minor'!H403+'Office Minor'!H57</f>
        <v>10100</v>
      </c>
    </row>
    <row r="338" spans="1:8" s="354" customFormat="1" ht="17.100000000000001" customHeight="1">
      <c r="A338" s="144">
        <v>6</v>
      </c>
      <c r="B338" s="62" t="s">
        <v>61</v>
      </c>
      <c r="C338" s="249">
        <f>'Office Minor'!C55</f>
        <v>7</v>
      </c>
      <c r="D338" s="249">
        <f>'Office Minor'!D55</f>
        <v>27</v>
      </c>
      <c r="E338" s="249">
        <f>'Office Minor'!E55</f>
        <v>4062</v>
      </c>
      <c r="F338" s="249">
        <f>'Office Minor'!F55</f>
        <v>12186000</v>
      </c>
      <c r="G338" s="249">
        <f>'Office Minor'!G55</f>
        <v>3120700</v>
      </c>
      <c r="H338" s="249">
        <f>'Office Minor'!H55</f>
        <v>162</v>
      </c>
    </row>
    <row r="339" spans="1:8" s="354" customFormat="1" ht="17.100000000000001" customHeight="1">
      <c r="A339" s="144">
        <v>7</v>
      </c>
      <c r="B339" s="62" t="s">
        <v>64</v>
      </c>
      <c r="C339" s="249">
        <f>'Office Minor'!C404+'Office Minor'!C60</f>
        <v>7</v>
      </c>
      <c r="D339" s="249">
        <f>'Office Minor'!D404+'Office Minor'!D60</f>
        <v>7</v>
      </c>
      <c r="E339" s="249">
        <f>'Office Minor'!E404+'Office Minor'!E60</f>
        <v>58680</v>
      </c>
      <c r="F339" s="249">
        <f>'Office Minor'!F404+'Office Minor'!F60</f>
        <v>2640600</v>
      </c>
      <c r="G339" s="249">
        <f>'Office Minor'!G404+'Office Minor'!G60</f>
        <v>2407000</v>
      </c>
      <c r="H339" s="249">
        <f>'Office Minor'!H404+'Office Minor'!H60</f>
        <v>840</v>
      </c>
    </row>
    <row r="340" spans="1:8" s="354" customFormat="1" ht="17.100000000000001" customHeight="1">
      <c r="A340" s="144">
        <v>8</v>
      </c>
      <c r="B340" s="62" t="s">
        <v>186</v>
      </c>
      <c r="C340" s="249">
        <f>'Office Minor'!C59</f>
        <v>0</v>
      </c>
      <c r="D340" s="249">
        <f>'Office Minor'!D59</f>
        <v>0</v>
      </c>
      <c r="E340" s="249">
        <f>'Office Minor'!E59</f>
        <v>216480</v>
      </c>
      <c r="F340" s="249">
        <f>'Office Minor'!F59</f>
        <v>27060000</v>
      </c>
      <c r="G340" s="249">
        <f>'Office Minor'!G59</f>
        <v>3474000</v>
      </c>
      <c r="H340" s="249">
        <f>'Office Minor'!H59</f>
        <v>1800</v>
      </c>
    </row>
    <row r="341" spans="1:8" s="354" customFormat="1" ht="17.100000000000001" customHeight="1">
      <c r="A341" s="144">
        <v>9</v>
      </c>
      <c r="B341" s="62" t="s">
        <v>58</v>
      </c>
      <c r="C341" s="249">
        <f>'Office Minor'!C405+'Office Minor'!C58</f>
        <v>4</v>
      </c>
      <c r="D341" s="249">
        <f>'Office Minor'!D405+'Office Minor'!D58</f>
        <v>7297.96</v>
      </c>
      <c r="E341" s="249">
        <f>'Office Minor'!E405+'Office Minor'!E58</f>
        <v>1565759</v>
      </c>
      <c r="F341" s="249">
        <f>'Office Minor'!F405+'Office Minor'!F58</f>
        <v>99642180</v>
      </c>
      <c r="G341" s="249">
        <f>'Office Minor'!G405+'Office Minor'!G58</f>
        <v>124171710</v>
      </c>
      <c r="H341" s="249">
        <f>'Office Minor'!H405+'Office Minor'!H58</f>
        <v>2670</v>
      </c>
    </row>
    <row r="342" spans="1:8" s="354" customFormat="1" ht="17.100000000000001" customHeight="1">
      <c r="A342" s="220"/>
      <c r="B342" s="62" t="s">
        <v>74</v>
      </c>
      <c r="C342" s="249"/>
      <c r="D342" s="249"/>
      <c r="E342" s="249"/>
      <c r="F342" s="249"/>
      <c r="G342" s="249">
        <f>'Office Minor'!G406+'Office Minor'!G62</f>
        <v>62323390</v>
      </c>
      <c r="H342" s="249"/>
    </row>
    <row r="343" spans="1:8" s="354" customFormat="1" ht="17.100000000000001" customHeight="1">
      <c r="A343" s="251"/>
      <c r="B343" s="11" t="s">
        <v>48</v>
      </c>
      <c r="C343" s="253"/>
      <c r="D343" s="253"/>
      <c r="E343" s="253"/>
      <c r="F343" s="253"/>
      <c r="G343" s="253">
        <f>'Office Minor'!G407+'Office Minor'!G63</f>
        <v>43835520</v>
      </c>
      <c r="H343" s="253"/>
    </row>
    <row r="344" spans="1:8" s="354" customFormat="1" ht="17.100000000000001" customHeight="1">
      <c r="A344" s="960" t="s">
        <v>49</v>
      </c>
      <c r="B344" s="961"/>
      <c r="C344" s="542">
        <f t="shared" ref="C344:H344" si="22">SUM(C333:C343)</f>
        <v>488</v>
      </c>
      <c r="D344" s="543">
        <f t="shared" si="22"/>
        <v>8963.89</v>
      </c>
      <c r="E344" s="542">
        <f t="shared" si="22"/>
        <v>15300579</v>
      </c>
      <c r="F344" s="542">
        <f t="shared" si="22"/>
        <v>4024310665</v>
      </c>
      <c r="G344" s="542">
        <f t="shared" si="22"/>
        <v>1462603300</v>
      </c>
      <c r="H344" s="542">
        <f t="shared" si="22"/>
        <v>40857</v>
      </c>
    </row>
    <row r="345" spans="1:8" s="354" customFormat="1" ht="17.100000000000001" customHeight="1">
      <c r="A345" s="587"/>
      <c r="B345" s="502"/>
      <c r="C345" s="502"/>
      <c r="D345" s="502"/>
      <c r="E345" s="502"/>
      <c r="F345" s="502"/>
      <c r="G345" s="502"/>
      <c r="H345" s="502"/>
    </row>
    <row r="346" spans="1:8" s="589" customFormat="1" ht="17.100000000000001" customHeight="1">
      <c r="A346" s="984" t="s">
        <v>285</v>
      </c>
      <c r="B346" s="984"/>
      <c r="C346" s="984"/>
      <c r="D346" s="984"/>
      <c r="E346" s="984"/>
      <c r="F346" s="984"/>
      <c r="G346" s="984"/>
      <c r="H346" s="984"/>
    </row>
    <row r="347" spans="1:8" s="354" customFormat="1" ht="17.100000000000001" customHeight="1">
      <c r="A347" s="889" t="s">
        <v>181</v>
      </c>
      <c r="B347" s="889" t="s">
        <v>3</v>
      </c>
      <c r="C347" s="889" t="s">
        <v>4</v>
      </c>
      <c r="D347" s="569" t="s">
        <v>5</v>
      </c>
      <c r="E347" s="49" t="s">
        <v>6</v>
      </c>
      <c r="F347" s="49" t="s">
        <v>7</v>
      </c>
      <c r="G347" s="49" t="s">
        <v>8</v>
      </c>
      <c r="H347" s="50" t="s">
        <v>9</v>
      </c>
    </row>
    <row r="348" spans="1:8" s="354" customFormat="1" ht="17.100000000000001" customHeight="1">
      <c r="A348" s="890"/>
      <c r="B348" s="890"/>
      <c r="C348" s="890"/>
      <c r="D348" s="344" t="s">
        <v>77</v>
      </c>
      <c r="E348" s="52" t="s">
        <v>78</v>
      </c>
      <c r="F348" s="52" t="s">
        <v>79</v>
      </c>
      <c r="G348" s="52" t="s">
        <v>79</v>
      </c>
      <c r="H348" s="54" t="s">
        <v>12</v>
      </c>
    </row>
    <row r="349" spans="1:8" s="354" customFormat="1" ht="17.100000000000001" customHeight="1">
      <c r="A349" s="220">
        <v>1</v>
      </c>
      <c r="B349" s="62" t="s">
        <v>70</v>
      </c>
      <c r="C349" s="62">
        <f>'Office Minor'!C413</f>
        <v>125</v>
      </c>
      <c r="D349" s="62">
        <f>'Office Minor'!D413</f>
        <v>2764.72</v>
      </c>
      <c r="E349" s="62">
        <f>'Office Minor'!E413</f>
        <v>808148</v>
      </c>
      <c r="F349" s="62">
        <f>'Office Minor'!F413</f>
        <v>323259200</v>
      </c>
      <c r="G349" s="62">
        <f>'Office Minor'!G413</f>
        <v>125263000</v>
      </c>
      <c r="H349" s="62">
        <f>'Office Minor'!H413</f>
        <v>1500</v>
      </c>
    </row>
    <row r="350" spans="1:8" s="354" customFormat="1" ht="17.100000000000001" customHeight="1">
      <c r="A350" s="144">
        <v>2</v>
      </c>
      <c r="B350" s="62" t="s">
        <v>200</v>
      </c>
      <c r="C350" s="62">
        <f>'Office Minor'!C414</f>
        <v>4</v>
      </c>
      <c r="D350" s="62">
        <f>'Office Minor'!D414</f>
        <v>23.56</v>
      </c>
      <c r="E350" s="62">
        <f>'Office Minor'!E414</f>
        <v>900</v>
      </c>
      <c r="F350" s="62">
        <f>'Office Minor'!F414</f>
        <v>270000</v>
      </c>
      <c r="G350" s="62">
        <f>'Office Minor'!G414</f>
        <v>90000</v>
      </c>
      <c r="H350" s="62">
        <f>'Office Minor'!H414</f>
        <v>25</v>
      </c>
    </row>
    <row r="351" spans="1:8" s="354" customFormat="1" ht="17.100000000000001" customHeight="1">
      <c r="A351" s="220">
        <v>3</v>
      </c>
      <c r="B351" s="62" t="s">
        <v>62</v>
      </c>
      <c r="C351" s="62">
        <f>'Office Minor'!C415</f>
        <v>87</v>
      </c>
      <c r="D351" s="62">
        <f>'Office Minor'!D415</f>
        <v>180.45</v>
      </c>
      <c r="E351" s="62">
        <f>'Office Minor'!E415</f>
        <v>668087</v>
      </c>
      <c r="F351" s="62">
        <f>'Office Minor'!F415</f>
        <v>60127830</v>
      </c>
      <c r="G351" s="62">
        <f>'Office Minor'!G415</f>
        <v>15366001</v>
      </c>
      <c r="H351" s="62">
        <f>'Office Minor'!H415</f>
        <v>900</v>
      </c>
    </row>
    <row r="352" spans="1:8" s="354" customFormat="1" ht="17.100000000000001" customHeight="1">
      <c r="A352" s="144">
        <v>4</v>
      </c>
      <c r="B352" s="62" t="s">
        <v>201</v>
      </c>
      <c r="C352" s="62">
        <f>'Office Minor'!C416</f>
        <v>2</v>
      </c>
      <c r="D352" s="62">
        <f>'Office Minor'!D416</f>
        <v>2.39</v>
      </c>
      <c r="E352" s="62">
        <f>'Office Minor'!E416</f>
        <v>9000</v>
      </c>
      <c r="F352" s="62">
        <f>'Office Minor'!F416</f>
        <v>540000</v>
      </c>
      <c r="G352" s="62">
        <f>'Office Minor'!G416</f>
        <v>135000</v>
      </c>
      <c r="H352" s="62">
        <f>'Office Minor'!H416</f>
        <v>20</v>
      </c>
    </row>
    <row r="353" spans="1:8" s="354" customFormat="1" ht="17.100000000000001" customHeight="1">
      <c r="A353" s="220">
        <v>5</v>
      </c>
      <c r="B353" s="62" t="s">
        <v>57</v>
      </c>
      <c r="C353" s="62">
        <f>'Office Minor'!C417</f>
        <v>1</v>
      </c>
      <c r="D353" s="62">
        <f>'Office Minor'!D417</f>
        <v>1</v>
      </c>
      <c r="E353" s="62">
        <f>'Office Minor'!E417</f>
        <v>0</v>
      </c>
      <c r="F353" s="62">
        <f>'Office Minor'!F417</f>
        <v>0</v>
      </c>
      <c r="G353" s="62">
        <f>'Office Minor'!G417</f>
        <v>0</v>
      </c>
      <c r="H353" s="62">
        <f>'Office Minor'!H417</f>
        <v>0</v>
      </c>
    </row>
    <row r="354" spans="1:8" s="354" customFormat="1" ht="17.100000000000001" customHeight="1">
      <c r="A354" s="144">
        <v>6</v>
      </c>
      <c r="B354" s="62" t="s">
        <v>58</v>
      </c>
      <c r="C354" s="62">
        <f>'Office Minor'!C418</f>
        <v>0</v>
      </c>
      <c r="D354" s="62">
        <f>'Office Minor'!D418</f>
        <v>0</v>
      </c>
      <c r="E354" s="62">
        <f>'Office Minor'!E418</f>
        <v>0</v>
      </c>
      <c r="F354" s="62">
        <f>'Office Minor'!F418</f>
        <v>0</v>
      </c>
      <c r="G354" s="62">
        <f>'Office Minor'!G418</f>
        <v>7831000</v>
      </c>
      <c r="H354" s="62">
        <f>'Office Minor'!H418</f>
        <v>0</v>
      </c>
    </row>
    <row r="355" spans="1:8" s="354" customFormat="1" ht="17.100000000000001" customHeight="1">
      <c r="A355" s="220">
        <v>7</v>
      </c>
      <c r="B355" s="62" t="s">
        <v>383</v>
      </c>
      <c r="C355" s="62">
        <f>'Office Minor'!C419</f>
        <v>36</v>
      </c>
      <c r="D355" s="62">
        <f>'Office Minor'!D419</f>
        <v>515.55999999999995</v>
      </c>
      <c r="E355" s="62">
        <f>'Office Minor'!E419</f>
        <v>442029</v>
      </c>
      <c r="F355" s="62">
        <f>'Office Minor'!F419</f>
        <v>198913050</v>
      </c>
      <c r="G355" s="62">
        <f>'Office Minor'!G419</f>
        <v>30942030</v>
      </c>
      <c r="H355" s="62">
        <f>'Office Minor'!H419</f>
        <v>450</v>
      </c>
    </row>
    <row r="356" spans="1:8" s="354" customFormat="1" ht="17.100000000000001" customHeight="1">
      <c r="A356" s="144">
        <v>8</v>
      </c>
      <c r="B356" s="62" t="s">
        <v>64</v>
      </c>
      <c r="C356" s="62">
        <f>'Office Minor'!C420</f>
        <v>0</v>
      </c>
      <c r="D356" s="62">
        <f>'Office Minor'!D420</f>
        <v>0</v>
      </c>
      <c r="E356" s="62">
        <f>'Office Minor'!E420</f>
        <v>0</v>
      </c>
      <c r="F356" s="62">
        <f>'Office Minor'!F420</f>
        <v>0</v>
      </c>
      <c r="G356" s="62">
        <f>'Office Minor'!G420</f>
        <v>2489000</v>
      </c>
      <c r="H356" s="62">
        <f>'Office Minor'!H420</f>
        <v>0</v>
      </c>
    </row>
    <row r="357" spans="1:8" s="354" customFormat="1" ht="17.100000000000001" customHeight="1">
      <c r="A357" s="220">
        <v>9</v>
      </c>
      <c r="B357" s="62" t="s">
        <v>53</v>
      </c>
      <c r="C357" s="62">
        <f>'Office Minor'!C421</f>
        <v>0</v>
      </c>
      <c r="D357" s="62">
        <f>'Office Minor'!D421</f>
        <v>0</v>
      </c>
      <c r="E357" s="62">
        <f>'Office Minor'!E421</f>
        <v>26520</v>
      </c>
      <c r="F357" s="62">
        <f>'Office Minor'!F421</f>
        <v>2121600</v>
      </c>
      <c r="G357" s="62">
        <f>'Office Minor'!G421</f>
        <v>663000</v>
      </c>
      <c r="H357" s="62">
        <f>'Office Minor'!H421</f>
        <v>60</v>
      </c>
    </row>
    <row r="358" spans="1:8" s="354" customFormat="1" ht="17.100000000000001" customHeight="1">
      <c r="A358" s="144">
        <v>10</v>
      </c>
      <c r="B358" s="284" t="s">
        <v>380</v>
      </c>
      <c r="C358" s="62">
        <f>'Office Minor'!C422</f>
        <v>10</v>
      </c>
      <c r="D358" s="62">
        <f>'Office Minor'!D422</f>
        <v>66.687899999999999</v>
      </c>
      <c r="E358" s="62">
        <f>'Office Minor'!E422</f>
        <v>35586</v>
      </c>
      <c r="F358" s="62">
        <f>'Office Minor'!F422</f>
        <v>17793000</v>
      </c>
      <c r="G358" s="62">
        <f>'Office Minor'!G422</f>
        <v>2491020</v>
      </c>
      <c r="H358" s="62">
        <f>'Office Minor'!H422</f>
        <v>130</v>
      </c>
    </row>
    <row r="359" spans="1:8" s="354" customFormat="1" ht="17.100000000000001" customHeight="1">
      <c r="A359" s="220">
        <v>11</v>
      </c>
      <c r="B359" s="284" t="s">
        <v>45</v>
      </c>
      <c r="C359" s="62">
        <f>'Office Minor'!C423</f>
        <v>7</v>
      </c>
      <c r="D359" s="62">
        <f>'Office Minor'!D423</f>
        <v>268.73</v>
      </c>
      <c r="E359" s="62">
        <f>'Office Minor'!E423</f>
        <v>68547</v>
      </c>
      <c r="F359" s="62">
        <f>'Office Minor'!F423</f>
        <v>102820500</v>
      </c>
      <c r="G359" s="62">
        <f>'Office Minor'!G423</f>
        <v>5141025</v>
      </c>
      <c r="H359" s="62">
        <f>'Office Minor'!H423</f>
        <v>80</v>
      </c>
    </row>
    <row r="360" spans="1:8" s="354" customFormat="1" ht="17.100000000000001" customHeight="1">
      <c r="A360" s="220"/>
      <c r="B360" s="62" t="s">
        <v>74</v>
      </c>
      <c r="C360" s="62"/>
      <c r="D360" s="62"/>
      <c r="E360" s="62"/>
      <c r="F360" s="62"/>
      <c r="G360" s="62">
        <f>'Office Minor'!G424</f>
        <v>16655000</v>
      </c>
      <c r="H360" s="62"/>
    </row>
    <row r="361" spans="1:8" s="354" customFormat="1" ht="17.100000000000001" customHeight="1">
      <c r="A361" s="220"/>
      <c r="B361" s="62" t="s">
        <v>48</v>
      </c>
      <c r="C361" s="62"/>
      <c r="D361" s="62"/>
      <c r="E361" s="62"/>
      <c r="F361" s="62"/>
      <c r="G361" s="62">
        <f>'Office Minor'!G425</f>
        <v>6298924</v>
      </c>
      <c r="H361" s="62"/>
    </row>
    <row r="362" spans="1:8" s="354" customFormat="1" ht="17.100000000000001" customHeight="1">
      <c r="A362" s="960" t="s">
        <v>49</v>
      </c>
      <c r="B362" s="961"/>
      <c r="C362" s="542">
        <f t="shared" ref="C362:H362" si="23">SUM(C349:C361)</f>
        <v>272</v>
      </c>
      <c r="D362" s="543">
        <f t="shared" si="23"/>
        <v>3823.0978999999993</v>
      </c>
      <c r="E362" s="539">
        <f t="shared" si="23"/>
        <v>2058817</v>
      </c>
      <c r="F362" s="539">
        <f t="shared" si="23"/>
        <v>705845180</v>
      </c>
      <c r="G362" s="539">
        <f t="shared" si="23"/>
        <v>213365000</v>
      </c>
      <c r="H362" s="313">
        <f t="shared" si="23"/>
        <v>3165</v>
      </c>
    </row>
    <row r="363" spans="1:8" s="354" customFormat="1" ht="17.100000000000001" customHeight="1">
      <c r="A363" s="405"/>
      <c r="B363" s="405"/>
      <c r="C363" s="405"/>
      <c r="D363" s="405"/>
      <c r="E363" s="405"/>
      <c r="F363" s="405"/>
      <c r="G363" s="405"/>
      <c r="H363" s="405"/>
    </row>
    <row r="364" spans="1:8" s="354" customFormat="1" ht="17.100000000000001" customHeight="1">
      <c r="A364" s="983" t="s">
        <v>272</v>
      </c>
      <c r="B364" s="983"/>
      <c r="C364" s="983"/>
      <c r="D364" s="983"/>
      <c r="E364" s="983"/>
      <c r="F364" s="983"/>
      <c r="G364" s="983"/>
      <c r="H364" s="983"/>
    </row>
    <row r="365" spans="1:8" s="354" customFormat="1" ht="17.100000000000001" customHeight="1">
      <c r="A365" s="889" t="s">
        <v>181</v>
      </c>
      <c r="B365" s="889" t="s">
        <v>3</v>
      </c>
      <c r="C365" s="889" t="s">
        <v>4</v>
      </c>
      <c r="D365" s="569" t="s">
        <v>5</v>
      </c>
      <c r="E365" s="49" t="s">
        <v>6</v>
      </c>
      <c r="F365" s="49" t="s">
        <v>7</v>
      </c>
      <c r="G365" s="590" t="s">
        <v>8</v>
      </c>
      <c r="H365" s="731" t="s">
        <v>9</v>
      </c>
    </row>
    <row r="366" spans="1:8" s="354" customFormat="1" ht="17.100000000000001" customHeight="1">
      <c r="A366" s="890"/>
      <c r="B366" s="890"/>
      <c r="C366" s="890"/>
      <c r="D366" s="344" t="s">
        <v>77</v>
      </c>
      <c r="E366" s="52" t="s">
        <v>78</v>
      </c>
      <c r="F366" s="52" t="s">
        <v>79</v>
      </c>
      <c r="G366" s="352" t="s">
        <v>79</v>
      </c>
      <c r="H366" s="1" t="s">
        <v>12</v>
      </c>
    </row>
    <row r="367" spans="1:8" s="354" customFormat="1" ht="17.100000000000001" customHeight="1">
      <c r="A367" s="146">
        <v>1</v>
      </c>
      <c r="B367" s="217" t="s">
        <v>142</v>
      </c>
      <c r="C367" s="306">
        <f>'Office Minor'!C573</f>
        <v>49</v>
      </c>
      <c r="D367" s="306">
        <f>'Office Minor'!D573</f>
        <v>1493.1</v>
      </c>
      <c r="E367" s="306">
        <f>'Office Minor'!E573</f>
        <v>1749591.56</v>
      </c>
      <c r="F367" s="306">
        <f>'Office Minor'!F573</f>
        <v>2974305652</v>
      </c>
      <c r="G367" s="306">
        <f>'Office Minor'!G573</f>
        <v>574127000</v>
      </c>
      <c r="H367" s="306">
        <f>'Office Minor'!H573</f>
        <v>66</v>
      </c>
    </row>
    <row r="368" spans="1:8" s="354" customFormat="1" ht="17.100000000000001" customHeight="1">
      <c r="A368" s="136">
        <v>2</v>
      </c>
      <c r="B368" s="172" t="s">
        <v>70</v>
      </c>
      <c r="C368" s="306">
        <v>9</v>
      </c>
      <c r="D368" s="306">
        <v>10.199999999999999</v>
      </c>
      <c r="E368" s="306">
        <v>53955</v>
      </c>
      <c r="F368" s="306">
        <v>121398750</v>
      </c>
      <c r="G368" s="306">
        <v>7091000</v>
      </c>
      <c r="H368" s="306">
        <v>35</v>
      </c>
    </row>
    <row r="369" spans="1:8" s="354" customFormat="1" ht="17.100000000000001" customHeight="1">
      <c r="A369" s="136">
        <v>3</v>
      </c>
      <c r="B369" s="172" t="s">
        <v>62</v>
      </c>
      <c r="C369" s="306">
        <v>54</v>
      </c>
      <c r="D369" s="306">
        <v>54.6</v>
      </c>
      <c r="E369" s="306">
        <v>1513457</v>
      </c>
      <c r="F369" s="306">
        <v>309490600</v>
      </c>
      <c r="G369" s="306">
        <v>24746000</v>
      </c>
      <c r="H369" s="306">
        <v>189</v>
      </c>
    </row>
    <row r="370" spans="1:8" s="354" customFormat="1" ht="17.100000000000001" customHeight="1">
      <c r="A370" s="136">
        <v>4</v>
      </c>
      <c r="B370" s="172" t="s">
        <v>58</v>
      </c>
      <c r="C370" s="306">
        <v>0</v>
      </c>
      <c r="D370" s="306">
        <v>0</v>
      </c>
      <c r="E370" s="306">
        <v>996933</v>
      </c>
      <c r="F370" s="306">
        <v>418711860</v>
      </c>
      <c r="G370" s="306">
        <f>'Office Minor'!G576</f>
        <v>1390000</v>
      </c>
      <c r="H370" s="306">
        <v>40</v>
      </c>
    </row>
    <row r="371" spans="1:8" s="354" customFormat="1" ht="17.100000000000001" customHeight="1">
      <c r="A371" s="136"/>
      <c r="B371" s="172" t="s">
        <v>74</v>
      </c>
      <c r="C371" s="306"/>
      <c r="D371" s="306"/>
      <c r="E371" s="306"/>
      <c r="F371" s="306"/>
      <c r="G371" s="306">
        <v>90446000</v>
      </c>
      <c r="H371" s="306"/>
    </row>
    <row r="372" spans="1:8" s="354" customFormat="1" ht="17.100000000000001" customHeight="1">
      <c r="A372" s="172"/>
      <c r="B372" s="172" t="s">
        <v>48</v>
      </c>
      <c r="C372" s="306"/>
      <c r="D372" s="306"/>
      <c r="E372" s="306"/>
      <c r="F372" s="306"/>
      <c r="G372" s="306">
        <v>6421000</v>
      </c>
      <c r="H372" s="306"/>
    </row>
    <row r="373" spans="1:8" s="354" customFormat="1" ht="17.100000000000001" customHeight="1">
      <c r="A373" s="948" t="s">
        <v>49</v>
      </c>
      <c r="B373" s="949"/>
      <c r="C373" s="542">
        <f t="shared" ref="C373:H373" si="24">SUM(C367:C372)</f>
        <v>112</v>
      </c>
      <c r="D373" s="543">
        <f t="shared" si="24"/>
        <v>1557.8999999999999</v>
      </c>
      <c r="E373" s="543">
        <f t="shared" si="24"/>
        <v>4313936.5600000005</v>
      </c>
      <c r="F373" s="539">
        <f t="shared" si="24"/>
        <v>3823906862</v>
      </c>
      <c r="G373" s="591">
        <f t="shared" si="24"/>
        <v>704221000</v>
      </c>
      <c r="H373" s="266">
        <f t="shared" si="24"/>
        <v>330</v>
      </c>
    </row>
    <row r="374" spans="1:8" s="354" customFormat="1" ht="17.100000000000001" customHeight="1">
      <c r="A374" s="405"/>
      <c r="B374" s="405"/>
      <c r="C374" s="405"/>
      <c r="D374" s="405"/>
      <c r="E374" s="405"/>
      <c r="F374" s="405"/>
      <c r="G374" s="405"/>
      <c r="H374" s="405"/>
    </row>
    <row r="375" spans="1:8" s="354" customFormat="1" ht="17.100000000000001" customHeight="1">
      <c r="A375" s="911" t="s">
        <v>257</v>
      </c>
      <c r="B375" s="911"/>
      <c r="C375" s="911"/>
      <c r="D375" s="911"/>
      <c r="E375" s="911"/>
      <c r="F375" s="911"/>
      <c r="G375" s="911"/>
      <c r="H375" s="911"/>
    </row>
    <row r="376" spans="1:8" s="354" customFormat="1" ht="17.100000000000001" customHeight="1">
      <c r="A376" s="889" t="s">
        <v>181</v>
      </c>
      <c r="B376" s="889" t="s">
        <v>3</v>
      </c>
      <c r="C376" s="889" t="s">
        <v>4</v>
      </c>
      <c r="D376" s="569" t="s">
        <v>5</v>
      </c>
      <c r="E376" s="49" t="s">
        <v>6</v>
      </c>
      <c r="F376" s="49" t="s">
        <v>7</v>
      </c>
      <c r="G376" s="49" t="s">
        <v>8</v>
      </c>
      <c r="H376" s="50" t="s">
        <v>9</v>
      </c>
    </row>
    <row r="377" spans="1:8" s="354" customFormat="1" ht="17.100000000000001" customHeight="1">
      <c r="A377" s="890"/>
      <c r="B377" s="890"/>
      <c r="C377" s="890"/>
      <c r="D377" s="344" t="s">
        <v>77</v>
      </c>
      <c r="E377" s="52" t="s">
        <v>78</v>
      </c>
      <c r="F377" s="52" t="s">
        <v>79</v>
      </c>
      <c r="G377" s="52" t="s">
        <v>79</v>
      </c>
      <c r="H377" s="54" t="s">
        <v>12</v>
      </c>
    </row>
    <row r="378" spans="1:8" s="354" customFormat="1" ht="17.100000000000001" customHeight="1">
      <c r="A378" s="220">
        <v>1</v>
      </c>
      <c r="B378" s="62" t="s">
        <v>59</v>
      </c>
      <c r="C378" s="172">
        <f>'Office Minor'!C476+'Office Minor'!C288</f>
        <v>185</v>
      </c>
      <c r="D378" s="172">
        <f>'Office Minor'!D476+'Office Minor'!D288</f>
        <v>6414.9759999999997</v>
      </c>
      <c r="E378" s="172">
        <f>'Office Minor'!E476+'Office Minor'!E288</f>
        <v>4749856</v>
      </c>
      <c r="F378" s="172">
        <f>'Office Minor'!F476+'Office Minor'!F288</f>
        <v>1155051460</v>
      </c>
      <c r="G378" s="172">
        <f>'Office Minor'!G476+'Office Minor'!G288</f>
        <v>585843000</v>
      </c>
      <c r="H378" s="172">
        <f>'Office Minor'!H476+'Office Minor'!H288</f>
        <v>5417</v>
      </c>
    </row>
    <row r="379" spans="1:8" s="354" customFormat="1" ht="17.100000000000001" customHeight="1">
      <c r="A379" s="144">
        <v>2</v>
      </c>
      <c r="B379" s="62" t="s">
        <v>62</v>
      </c>
      <c r="C379" s="172">
        <f>'Office Minor'!C477+'Office Minor'!C289+'Office Minor'!C467</f>
        <v>556</v>
      </c>
      <c r="D379" s="172">
        <f>'Office Minor'!D477+'Office Minor'!D289+'Office Minor'!D467</f>
        <v>554.90000000000009</v>
      </c>
      <c r="E379" s="172">
        <f>'Office Minor'!E477+'Office Minor'!E289+'Office Minor'!E467</f>
        <v>1386823</v>
      </c>
      <c r="F379" s="172">
        <f>'Office Minor'!F477+'Office Minor'!F289+'Office Minor'!F467</f>
        <v>99219700</v>
      </c>
      <c r="G379" s="172">
        <f>'Office Minor'!G477+'Office Minor'!G289+'Office Minor'!G467</f>
        <v>151152000</v>
      </c>
      <c r="H379" s="172">
        <f>'Office Minor'!H477+'Office Minor'!H289+'Office Minor'!H467</f>
        <v>6680</v>
      </c>
    </row>
    <row r="380" spans="1:8" s="354" customFormat="1" ht="17.100000000000001" customHeight="1">
      <c r="A380" s="220">
        <v>3</v>
      </c>
      <c r="B380" s="62" t="s">
        <v>70</v>
      </c>
      <c r="C380" s="172">
        <f>'Office Minor'!C478</f>
        <v>0</v>
      </c>
      <c r="D380" s="172">
        <f>'Office Minor'!D478</f>
        <v>0</v>
      </c>
      <c r="E380" s="172">
        <f>'Office Minor'!E478</f>
        <v>822465</v>
      </c>
      <c r="F380" s="172">
        <f>'Office Minor'!F478</f>
        <v>287862750</v>
      </c>
      <c r="G380" s="172">
        <f>'Office Minor'!G478</f>
        <v>12637000</v>
      </c>
      <c r="H380" s="172">
        <f>'Office Minor'!H478</f>
        <v>960</v>
      </c>
    </row>
    <row r="381" spans="1:8" s="354" customFormat="1" ht="17.100000000000001" customHeight="1">
      <c r="A381" s="144">
        <v>4</v>
      </c>
      <c r="B381" s="62" t="s">
        <v>61</v>
      </c>
      <c r="C381" s="172">
        <f>'Office Minor'!C479+'Office Minor'!C466</f>
        <v>1</v>
      </c>
      <c r="D381" s="172">
        <f>'Office Minor'!D479+'Office Minor'!D466</f>
        <v>1</v>
      </c>
      <c r="E381" s="172">
        <f>'Office Minor'!E479+'Office Minor'!E466</f>
        <v>636550</v>
      </c>
      <c r="F381" s="172">
        <f>'Office Minor'!F479+'Office Minor'!F466</f>
        <v>4137550000</v>
      </c>
      <c r="G381" s="172">
        <f>'Office Minor'!G479+'Office Minor'!G466</f>
        <v>261770000</v>
      </c>
      <c r="H381" s="172">
        <f>'Office Minor'!H479+'Office Minor'!H466</f>
        <v>3570</v>
      </c>
    </row>
    <row r="382" spans="1:8" s="354" customFormat="1" ht="17.100000000000001" customHeight="1">
      <c r="A382" s="220">
        <v>5</v>
      </c>
      <c r="B382" s="62" t="s">
        <v>64</v>
      </c>
      <c r="C382" s="172">
        <f>'Office Minor'!C290</f>
        <v>2</v>
      </c>
      <c r="D382" s="172">
        <f>'Office Minor'!D290</f>
        <v>2</v>
      </c>
      <c r="E382" s="172">
        <f>'Office Minor'!E290</f>
        <v>0</v>
      </c>
      <c r="F382" s="172">
        <f>'Office Minor'!F290</f>
        <v>0</v>
      </c>
      <c r="G382" s="172">
        <f>'Office Minor'!G290</f>
        <v>29000</v>
      </c>
      <c r="H382" s="172">
        <f>'Office Minor'!H290</f>
        <v>0</v>
      </c>
    </row>
    <row r="383" spans="1:8" s="354" customFormat="1" ht="17.100000000000001" customHeight="1">
      <c r="A383" s="144">
        <v>6</v>
      </c>
      <c r="B383" s="298" t="s">
        <v>30</v>
      </c>
      <c r="C383" s="172">
        <f>'Office Minor'!C480</f>
        <v>2</v>
      </c>
      <c r="D383" s="172">
        <f>'Office Minor'!D480</f>
        <v>1993.12</v>
      </c>
      <c r="E383" s="172">
        <f>'Office Minor'!E480</f>
        <v>190675.71</v>
      </c>
      <c r="F383" s="172">
        <f>'Office Minor'!F480</f>
        <v>113452048</v>
      </c>
      <c r="G383" s="172">
        <f>'Office Minor'!G480</f>
        <v>20545000</v>
      </c>
      <c r="H383" s="172">
        <f>'Office Minor'!H480</f>
        <v>1750</v>
      </c>
    </row>
    <row r="384" spans="1:8" s="354" customFormat="1" ht="17.100000000000001" customHeight="1">
      <c r="A384" s="220">
        <v>7</v>
      </c>
      <c r="B384" s="62" t="s">
        <v>58</v>
      </c>
      <c r="C384" s="172">
        <f>'Office Minor'!C481+'Office Minor'!C292</f>
        <v>1</v>
      </c>
      <c r="D384" s="172">
        <f>'Office Minor'!D481+'Office Minor'!D292</f>
        <v>3.9847000000000001</v>
      </c>
      <c r="E384" s="172">
        <f>'Office Minor'!E481+'Office Minor'!E292</f>
        <v>945702</v>
      </c>
      <c r="F384" s="172">
        <f>'Office Minor'!F481+'Office Minor'!F292</f>
        <v>94645650</v>
      </c>
      <c r="G384" s="172">
        <f>'Office Minor'!G481+'Office Minor'!G292</f>
        <v>69307000</v>
      </c>
      <c r="H384" s="172">
        <f>'Office Minor'!H481+'Office Minor'!H292</f>
        <v>895</v>
      </c>
    </row>
    <row r="385" spans="1:8" s="354" customFormat="1" ht="17.100000000000001" customHeight="1">
      <c r="A385" s="144">
        <v>8</v>
      </c>
      <c r="B385" s="298" t="s">
        <v>393</v>
      </c>
      <c r="C385" s="172">
        <f>'Office Minor'!C482</f>
        <v>2</v>
      </c>
      <c r="D385" s="172">
        <f>'Office Minor'!D482</f>
        <v>8</v>
      </c>
      <c r="E385" s="172">
        <f>'Office Minor'!E482</f>
        <v>1325</v>
      </c>
      <c r="F385" s="172">
        <f>'Office Minor'!F482</f>
        <v>357750</v>
      </c>
      <c r="G385" s="172">
        <f>'Office Minor'!G482</f>
        <v>70000</v>
      </c>
      <c r="H385" s="172">
        <f>'Office Minor'!H482</f>
        <v>30</v>
      </c>
    </row>
    <row r="386" spans="1:8" s="354" customFormat="1" ht="17.100000000000001" customHeight="1">
      <c r="A386" s="220">
        <v>9</v>
      </c>
      <c r="B386" s="298" t="s">
        <v>170</v>
      </c>
      <c r="C386" s="172">
        <f>'Office Minor'!C483+'Office Minor'!C293</f>
        <v>175</v>
      </c>
      <c r="D386" s="172">
        <f>'Office Minor'!D483+'Office Minor'!D293</f>
        <v>817.04</v>
      </c>
      <c r="E386" s="172">
        <f>'Office Minor'!E483+'Office Minor'!E293</f>
        <v>961740</v>
      </c>
      <c r="F386" s="172">
        <f>'Office Minor'!F483+'Office Minor'!F293</f>
        <v>370647000</v>
      </c>
      <c r="G386" s="172">
        <f>'Office Minor'!G483+'Office Minor'!G293</f>
        <v>48087000</v>
      </c>
      <c r="H386" s="172">
        <f>'Office Minor'!H483+'Office Minor'!H293</f>
        <v>2245</v>
      </c>
    </row>
    <row r="387" spans="1:8" s="354" customFormat="1" ht="17.100000000000001" customHeight="1">
      <c r="A387" s="144">
        <v>10</v>
      </c>
      <c r="B387" s="284" t="s">
        <v>169</v>
      </c>
      <c r="C387" s="172">
        <f>'Office Minor'!C294+'Office Minor'!C468</f>
        <v>4</v>
      </c>
      <c r="D387" s="172">
        <f>'Office Minor'!D294+'Office Minor'!D468</f>
        <v>19</v>
      </c>
      <c r="E387" s="172">
        <f>'Office Minor'!E294+'Office Minor'!E468</f>
        <v>2338</v>
      </c>
      <c r="F387" s="172">
        <f>'Office Minor'!F294+'Office Minor'!F468</f>
        <v>1052100</v>
      </c>
      <c r="G387" s="172">
        <f>'Office Minor'!G294+'Office Minor'!G468</f>
        <v>230000</v>
      </c>
      <c r="H387" s="172">
        <f>'Office Minor'!H294+'Office Minor'!H468</f>
        <v>10</v>
      </c>
    </row>
    <row r="388" spans="1:8" s="354" customFormat="1" ht="17.100000000000001" customHeight="1">
      <c r="A388" s="146"/>
      <c r="B388" s="62" t="s">
        <v>74</v>
      </c>
      <c r="C388" s="172"/>
      <c r="D388" s="172"/>
      <c r="E388" s="172"/>
      <c r="F388" s="172"/>
      <c r="G388" s="172">
        <f>'Office Minor'!G484+'Office Minor'!G469+'Office Minor'!G295</f>
        <v>10681000</v>
      </c>
      <c r="H388" s="172"/>
    </row>
    <row r="389" spans="1:8" s="354" customFormat="1" ht="17.100000000000001" customHeight="1">
      <c r="A389" s="146"/>
      <c r="B389" s="62" t="s">
        <v>48</v>
      </c>
      <c r="C389" s="172"/>
      <c r="D389" s="172"/>
      <c r="E389" s="172"/>
      <c r="F389" s="172"/>
      <c r="G389" s="172">
        <f>'Office Minor'!G485+'Office Minor'!G470+'Office Minor'!G296</f>
        <v>121052000</v>
      </c>
      <c r="H389" s="172"/>
    </row>
    <row r="390" spans="1:8" s="354" customFormat="1" ht="17.100000000000001" customHeight="1">
      <c r="A390" s="960" t="s">
        <v>49</v>
      </c>
      <c r="B390" s="961"/>
      <c r="C390" s="542">
        <f t="shared" ref="C390:H390" si="25">SUM(C378:C389)</f>
        <v>928</v>
      </c>
      <c r="D390" s="543">
        <f t="shared" si="25"/>
        <v>9814.0207000000009</v>
      </c>
      <c r="E390" s="542">
        <f t="shared" si="25"/>
        <v>9697474.7100000009</v>
      </c>
      <c r="F390" s="539">
        <f t="shared" si="25"/>
        <v>6259838458</v>
      </c>
      <c r="G390" s="539">
        <f t="shared" si="25"/>
        <v>1281403000</v>
      </c>
      <c r="H390" s="313">
        <f t="shared" si="25"/>
        <v>21557</v>
      </c>
    </row>
    <row r="391" spans="1:8" s="589" customFormat="1" ht="17.100000000000001" customHeight="1">
      <c r="A391" s="405"/>
      <c r="B391" s="405"/>
      <c r="C391" s="405"/>
      <c r="D391" s="405"/>
      <c r="E391" s="405"/>
      <c r="F391" s="405"/>
      <c r="G391" s="405"/>
      <c r="H391" s="405"/>
    </row>
    <row r="392" spans="1:8" s="354" customFormat="1" ht="17.100000000000001" customHeight="1">
      <c r="A392" s="911" t="s">
        <v>258</v>
      </c>
      <c r="B392" s="911"/>
      <c r="C392" s="911"/>
      <c r="D392" s="911"/>
      <c r="E392" s="911"/>
      <c r="F392" s="911"/>
      <c r="G392" s="911"/>
      <c r="H392" s="911"/>
    </row>
    <row r="393" spans="1:8" s="354" customFormat="1" ht="17.100000000000001" customHeight="1">
      <c r="A393" s="889" t="s">
        <v>181</v>
      </c>
      <c r="B393" s="889" t="s">
        <v>3</v>
      </c>
      <c r="C393" s="889" t="s">
        <v>4</v>
      </c>
      <c r="D393" s="569" t="s">
        <v>5</v>
      </c>
      <c r="E393" s="50" t="s">
        <v>6</v>
      </c>
      <c r="F393" s="49" t="s">
        <v>7</v>
      </c>
      <c r="G393" s="49" t="s">
        <v>8</v>
      </c>
      <c r="H393" s="50" t="s">
        <v>9</v>
      </c>
    </row>
    <row r="394" spans="1:8" s="354" customFormat="1" ht="17.100000000000001" customHeight="1">
      <c r="A394" s="890"/>
      <c r="B394" s="890"/>
      <c r="C394" s="890"/>
      <c r="D394" s="344" t="s">
        <v>77</v>
      </c>
      <c r="E394" s="344" t="s">
        <v>78</v>
      </c>
      <c r="F394" s="52" t="s">
        <v>79</v>
      </c>
      <c r="G394" s="52" t="s">
        <v>79</v>
      </c>
      <c r="H394" s="54" t="s">
        <v>12</v>
      </c>
    </row>
    <row r="395" spans="1:8" s="354" customFormat="1" ht="17.100000000000001" customHeight="1">
      <c r="A395" s="220">
        <v>1</v>
      </c>
      <c r="B395" s="62" t="s">
        <v>59</v>
      </c>
      <c r="C395" s="144">
        <f>'Office Minor'!C691+'Office Minor'!C117</f>
        <v>47</v>
      </c>
      <c r="D395" s="144">
        <f>'Office Minor'!D691+'Office Minor'!D117</f>
        <v>29.76</v>
      </c>
      <c r="E395" s="144">
        <f>'Office Minor'!E691+'Office Minor'!E117</f>
        <v>1364050</v>
      </c>
      <c r="F395" s="144">
        <f>'Office Minor'!F691+'Office Minor'!F117</f>
        <v>259169500</v>
      </c>
      <c r="G395" s="144">
        <f>'Office Minor'!G691+'Office Minor'!G117</f>
        <v>265402000</v>
      </c>
      <c r="H395" s="144">
        <f>'Office Minor'!H691+'Office Minor'!H117</f>
        <v>709</v>
      </c>
    </row>
    <row r="396" spans="1:8" s="354" customFormat="1" ht="17.100000000000001" customHeight="1">
      <c r="A396" s="353">
        <v>2</v>
      </c>
      <c r="B396" s="62" t="s">
        <v>61</v>
      </c>
      <c r="C396" s="144">
        <f>'Office Minor'!C692+'Office Minor'!C112</f>
        <v>2</v>
      </c>
      <c r="D396" s="144">
        <f>'Office Minor'!D692+'Office Minor'!D112</f>
        <v>115.38</v>
      </c>
      <c r="E396" s="144">
        <f>'Office Minor'!E692+'Office Minor'!E112</f>
        <v>500</v>
      </c>
      <c r="F396" s="144">
        <f>'Office Minor'!F692+'Office Minor'!F112</f>
        <v>45000</v>
      </c>
      <c r="G396" s="144">
        <f>'Office Minor'!G692+'Office Minor'!G112</f>
        <v>2283000</v>
      </c>
      <c r="H396" s="144">
        <f>'Office Minor'!H692+'Office Minor'!H112</f>
        <v>6</v>
      </c>
    </row>
    <row r="397" spans="1:8" s="354" customFormat="1" ht="17.100000000000001" customHeight="1">
      <c r="A397" s="220">
        <v>3</v>
      </c>
      <c r="B397" s="62" t="s">
        <v>68</v>
      </c>
      <c r="C397" s="144">
        <f>'Office Minor'!C693</f>
        <v>30</v>
      </c>
      <c r="D397" s="144">
        <f>'Office Minor'!D693</f>
        <v>638.04999999999995</v>
      </c>
      <c r="E397" s="144">
        <f>'Office Minor'!E693</f>
        <v>26384</v>
      </c>
      <c r="F397" s="144">
        <f>'Office Minor'!F693</f>
        <v>2110720</v>
      </c>
      <c r="G397" s="144">
        <f>'Office Minor'!G693</f>
        <v>1715000</v>
      </c>
      <c r="H397" s="144">
        <f>'Office Minor'!H693</f>
        <v>60</v>
      </c>
    </row>
    <row r="398" spans="1:8" s="354" customFormat="1" ht="17.100000000000001" customHeight="1">
      <c r="A398" s="353">
        <v>4</v>
      </c>
      <c r="B398" s="62" t="s">
        <v>57</v>
      </c>
      <c r="C398" s="144">
        <v>99</v>
      </c>
      <c r="D398" s="144">
        <v>238.21</v>
      </c>
      <c r="E398" s="144">
        <v>498934</v>
      </c>
      <c r="F398" s="144">
        <v>522914400</v>
      </c>
      <c r="G398" s="144">
        <v>93091946</v>
      </c>
      <c r="H398" s="144">
        <v>836</v>
      </c>
    </row>
    <row r="399" spans="1:8" s="354" customFormat="1" ht="17.100000000000001" customHeight="1">
      <c r="A399" s="220">
        <v>5</v>
      </c>
      <c r="B399" s="62" t="s">
        <v>62</v>
      </c>
      <c r="C399" s="144">
        <v>227</v>
      </c>
      <c r="D399" s="144">
        <v>241.78</v>
      </c>
      <c r="E399" s="231">
        <v>3503947</v>
      </c>
      <c r="F399" s="231">
        <v>489862420</v>
      </c>
      <c r="G399" s="144">
        <v>55574084</v>
      </c>
      <c r="H399" s="144">
        <v>2187</v>
      </c>
    </row>
    <row r="400" spans="1:8" s="354" customFormat="1" ht="17.100000000000001" customHeight="1">
      <c r="A400" s="353">
        <v>6</v>
      </c>
      <c r="B400" s="62" t="s">
        <v>64</v>
      </c>
      <c r="C400" s="144">
        <f>'Office Minor'!C700</f>
        <v>0</v>
      </c>
      <c r="D400" s="144">
        <f>'Office Minor'!D700</f>
        <v>0</v>
      </c>
      <c r="E400" s="144">
        <v>2512021</v>
      </c>
      <c r="F400" s="144">
        <v>173694390</v>
      </c>
      <c r="G400" s="144">
        <v>30109500</v>
      </c>
      <c r="H400" s="144">
        <v>15</v>
      </c>
    </row>
    <row r="401" spans="1:8" s="354" customFormat="1" ht="17.100000000000001" customHeight="1">
      <c r="A401" s="220">
        <v>7</v>
      </c>
      <c r="B401" s="62" t="s">
        <v>58</v>
      </c>
      <c r="C401" s="144">
        <f>'Office Minor'!C696+'Office Minor'!C115</f>
        <v>6</v>
      </c>
      <c r="D401" s="144">
        <f>'Office Minor'!D696+'Office Minor'!D115</f>
        <v>21161</v>
      </c>
      <c r="E401" s="144">
        <f>'Office Minor'!E696+'Office Minor'!E115</f>
        <v>9642966</v>
      </c>
      <c r="F401" s="144">
        <f>'Office Minor'!F696+'Office Minor'!F115</f>
        <v>1037957500</v>
      </c>
      <c r="G401" s="144">
        <f>'Office Minor'!G696+'Office Minor'!G115</f>
        <v>136049000</v>
      </c>
      <c r="H401" s="144">
        <f>'Office Minor'!H696+'Office Minor'!H115</f>
        <v>930</v>
      </c>
    </row>
    <row r="402" spans="1:8" s="354" customFormat="1" ht="17.100000000000001" customHeight="1">
      <c r="A402" s="353">
        <v>8</v>
      </c>
      <c r="B402" s="62" t="s">
        <v>66</v>
      </c>
      <c r="C402" s="144">
        <f>'Office Minor'!C697+'Office Minor'!C116</f>
        <v>0</v>
      </c>
      <c r="D402" s="144">
        <f>'Office Minor'!D697+'Office Minor'!D116</f>
        <v>0</v>
      </c>
      <c r="E402" s="144">
        <f>'Office Minor'!E697+'Office Minor'!E116</f>
        <v>2026000</v>
      </c>
      <c r="F402" s="144">
        <f>'Office Minor'!F697+'Office Minor'!F116</f>
        <v>67780000</v>
      </c>
      <c r="G402" s="144">
        <f>'Office Minor'!G697+'Office Minor'!G116</f>
        <v>6755000</v>
      </c>
      <c r="H402" s="144">
        <f>'Office Minor'!H697+'Office Minor'!H116</f>
        <v>368</v>
      </c>
    </row>
    <row r="403" spans="1:8" s="354" customFormat="1" ht="17.100000000000001" customHeight="1">
      <c r="A403" s="220">
        <v>9</v>
      </c>
      <c r="B403" s="280" t="s">
        <v>25</v>
      </c>
      <c r="C403" s="144">
        <f>'Office Minor'!C698</f>
        <v>25</v>
      </c>
      <c r="D403" s="144">
        <f>'Office Minor'!D698</f>
        <v>638.04999999999995</v>
      </c>
      <c r="E403" s="144">
        <f>'Office Minor'!E698</f>
        <v>1137540</v>
      </c>
      <c r="F403" s="144">
        <f>'Office Minor'!F698</f>
        <v>398130000</v>
      </c>
      <c r="G403" s="144">
        <f>'Office Minor'!G698</f>
        <v>56877000</v>
      </c>
      <c r="H403" s="144">
        <f>'Office Minor'!H698</f>
        <v>150</v>
      </c>
    </row>
    <row r="404" spans="1:8" s="354" customFormat="1" ht="17.100000000000001" customHeight="1">
      <c r="A404" s="353">
        <v>10</v>
      </c>
      <c r="B404" s="280" t="s">
        <v>40</v>
      </c>
      <c r="C404" s="144">
        <v>27</v>
      </c>
      <c r="D404" s="144">
        <v>123.09</v>
      </c>
      <c r="E404" s="144">
        <v>78030</v>
      </c>
      <c r="F404" s="144">
        <v>31212000</v>
      </c>
      <c r="G404" s="144">
        <v>6235000</v>
      </c>
      <c r="H404" s="144">
        <v>80</v>
      </c>
    </row>
    <row r="405" spans="1:8" s="354" customFormat="1" ht="17.100000000000001" customHeight="1">
      <c r="A405" s="220">
        <v>11</v>
      </c>
      <c r="B405" s="284" t="s">
        <v>169</v>
      </c>
      <c r="C405" s="144">
        <f>'Office Minor'!C699</f>
        <v>12</v>
      </c>
      <c r="D405" s="144">
        <f>'Office Minor'!D699</f>
        <v>112.38</v>
      </c>
      <c r="E405" s="144">
        <f>'Office Minor'!E699</f>
        <v>6983</v>
      </c>
      <c r="F405" s="144">
        <f>'Office Minor'!F699</f>
        <v>2793200</v>
      </c>
      <c r="G405" s="144">
        <f>'Office Minor'!G699</f>
        <v>419000</v>
      </c>
      <c r="H405" s="144">
        <f>'Office Minor'!H699</f>
        <v>50</v>
      </c>
    </row>
    <row r="406" spans="1:8" s="354" customFormat="1" ht="17.100000000000001" customHeight="1">
      <c r="A406" s="144"/>
      <c r="B406" s="62" t="s">
        <v>74</v>
      </c>
      <c r="C406" s="144">
        <f>'Office Minor'!C701</f>
        <v>0</v>
      </c>
      <c r="D406" s="144">
        <f>'Office Minor'!D701</f>
        <v>0</v>
      </c>
      <c r="E406" s="144">
        <f>'Office Minor'!E701</f>
        <v>0</v>
      </c>
      <c r="F406" s="144">
        <f>'Office Minor'!F701</f>
        <v>0</v>
      </c>
      <c r="G406" s="144">
        <f>'Office Minor'!G701</f>
        <v>1559521</v>
      </c>
      <c r="H406" s="144">
        <f>'Office Minor'!H701</f>
        <v>0</v>
      </c>
    </row>
    <row r="407" spans="1:8" s="354" customFormat="1" ht="17.100000000000001" customHeight="1">
      <c r="A407" s="144"/>
      <c r="B407" s="62" t="s">
        <v>48</v>
      </c>
      <c r="C407" s="144">
        <f>'Office Minor'!C702</f>
        <v>0</v>
      </c>
      <c r="D407" s="144">
        <f>'Office Minor'!D702</f>
        <v>0</v>
      </c>
      <c r="E407" s="144">
        <f>'Office Minor'!E702</f>
        <v>0</v>
      </c>
      <c r="F407" s="144">
        <f>'Office Minor'!F702</f>
        <v>0</v>
      </c>
      <c r="G407" s="231">
        <f>'Office Minor'!G702</f>
        <v>4568000</v>
      </c>
      <c r="H407" s="144">
        <f>'Office Minor'!H702</f>
        <v>0</v>
      </c>
    </row>
    <row r="408" spans="1:8" s="354" customFormat="1" ht="17.100000000000001" customHeight="1">
      <c r="A408" s="960" t="s">
        <v>49</v>
      </c>
      <c r="B408" s="961"/>
      <c r="C408" s="313">
        <f t="shared" ref="C408:H408" si="26">SUM(C395:C407)</f>
        <v>475</v>
      </c>
      <c r="D408" s="313">
        <f t="shared" si="26"/>
        <v>23297.7</v>
      </c>
      <c r="E408" s="592">
        <f t="shared" si="26"/>
        <v>20797355</v>
      </c>
      <c r="F408" s="313">
        <f t="shared" si="26"/>
        <v>2985669130</v>
      </c>
      <c r="G408" s="313">
        <f t="shared" si="26"/>
        <v>660638051</v>
      </c>
      <c r="H408" s="313">
        <f t="shared" si="26"/>
        <v>5391</v>
      </c>
    </row>
    <row r="409" spans="1:8" s="589" customFormat="1" ht="17.100000000000001" customHeight="1">
      <c r="A409" s="593"/>
      <c r="B409" s="593"/>
      <c r="C409" s="593"/>
      <c r="D409" s="593"/>
      <c r="E409" s="593"/>
      <c r="F409" s="593"/>
      <c r="G409" s="593"/>
      <c r="H409" s="593"/>
    </row>
    <row r="410" spans="1:8" s="354" customFormat="1" ht="17.100000000000001" customHeight="1">
      <c r="A410" s="977" t="s">
        <v>259</v>
      </c>
      <c r="B410" s="977"/>
      <c r="C410" s="977"/>
      <c r="D410" s="977"/>
      <c r="E410" s="977"/>
      <c r="F410" s="977"/>
      <c r="G410" s="977"/>
      <c r="H410" s="977"/>
    </row>
    <row r="411" spans="1:8" s="354" customFormat="1" ht="17.100000000000001" customHeight="1">
      <c r="A411" s="889" t="s">
        <v>181</v>
      </c>
      <c r="B411" s="889" t="s">
        <v>3</v>
      </c>
      <c r="C411" s="889" t="s">
        <v>4</v>
      </c>
      <c r="D411" s="569" t="s">
        <v>5</v>
      </c>
      <c r="E411" s="50" t="s">
        <v>6</v>
      </c>
      <c r="F411" s="49" t="s">
        <v>7</v>
      </c>
      <c r="G411" s="49" t="s">
        <v>8</v>
      </c>
      <c r="H411" s="50" t="s">
        <v>9</v>
      </c>
    </row>
    <row r="412" spans="1:8" s="354" customFormat="1" ht="17.100000000000001" customHeight="1">
      <c r="A412" s="890"/>
      <c r="B412" s="890"/>
      <c r="C412" s="890"/>
      <c r="D412" s="344" t="s">
        <v>77</v>
      </c>
      <c r="E412" s="344" t="s">
        <v>78</v>
      </c>
      <c r="F412" s="52" t="s">
        <v>79</v>
      </c>
      <c r="G412" s="52" t="s">
        <v>79</v>
      </c>
      <c r="H412" s="54" t="s">
        <v>12</v>
      </c>
    </row>
    <row r="413" spans="1:8" s="354" customFormat="1" ht="17.100000000000001" customHeight="1">
      <c r="A413" s="220">
        <v>1</v>
      </c>
      <c r="B413" s="62" t="s">
        <v>61</v>
      </c>
      <c r="C413" s="62">
        <f>'Office Minor'!C526</f>
        <v>14</v>
      </c>
      <c r="D413" s="62">
        <f>'Office Minor'!D526</f>
        <v>17</v>
      </c>
      <c r="E413" s="62">
        <f>'Office Minor'!E526</f>
        <v>4700</v>
      </c>
      <c r="F413" s="62">
        <f>'Office Minor'!F526</f>
        <v>3995000</v>
      </c>
      <c r="G413" s="62">
        <f>'Office Minor'!G526</f>
        <v>1902000</v>
      </c>
      <c r="H413" s="62">
        <f>'Office Minor'!H526</f>
        <v>19</v>
      </c>
    </row>
    <row r="414" spans="1:8" s="354" customFormat="1" ht="17.100000000000001" customHeight="1">
      <c r="A414" s="144">
        <v>2</v>
      </c>
      <c r="B414" s="62" t="s">
        <v>59</v>
      </c>
      <c r="C414" s="62">
        <f>'Office Minor'!C527</f>
        <v>9</v>
      </c>
      <c r="D414" s="62">
        <f>'Office Minor'!D527</f>
        <v>10.27</v>
      </c>
      <c r="E414" s="62">
        <f>'Office Minor'!E527</f>
        <v>11240</v>
      </c>
      <c r="F414" s="62">
        <f>'Office Minor'!F527</f>
        <v>2135600</v>
      </c>
      <c r="G414" s="62">
        <f>'Office Minor'!G527</f>
        <v>3484000</v>
      </c>
      <c r="H414" s="62">
        <f>'Office Minor'!H527</f>
        <v>3</v>
      </c>
    </row>
    <row r="415" spans="1:8" s="354" customFormat="1" ht="17.100000000000001" customHeight="1">
      <c r="A415" s="220">
        <v>3</v>
      </c>
      <c r="B415" s="62" t="s">
        <v>62</v>
      </c>
      <c r="C415" s="62">
        <f>'Office Minor'!C528</f>
        <v>14</v>
      </c>
      <c r="D415" s="62">
        <f>'Office Minor'!D528</f>
        <v>16</v>
      </c>
      <c r="E415" s="62">
        <f>'Office Minor'!E528</f>
        <v>6900</v>
      </c>
      <c r="F415" s="62">
        <f>'Office Minor'!F528</f>
        <v>690000</v>
      </c>
      <c r="G415" s="62">
        <f>'Office Minor'!G528</f>
        <v>3420000</v>
      </c>
      <c r="H415" s="62">
        <f>'Office Minor'!H528</f>
        <v>2</v>
      </c>
    </row>
    <row r="416" spans="1:8" s="354" customFormat="1" ht="17.100000000000001" customHeight="1">
      <c r="A416" s="144">
        <v>4</v>
      </c>
      <c r="B416" s="335" t="s">
        <v>66</v>
      </c>
      <c r="C416" s="62">
        <f>'Office Minor'!C529</f>
        <v>8</v>
      </c>
      <c r="D416" s="62">
        <f>'Office Minor'!D529</f>
        <v>54</v>
      </c>
      <c r="E416" s="62">
        <f>'Office Minor'!E529</f>
        <v>2129.6190000000001</v>
      </c>
      <c r="F416" s="62">
        <f>'Office Minor'!F529</f>
        <v>8731437.9000000004</v>
      </c>
      <c r="G416" s="62">
        <f>'Office Minor'!G529</f>
        <v>2476000</v>
      </c>
      <c r="H416" s="62">
        <f>'Office Minor'!H529</f>
        <v>12</v>
      </c>
    </row>
    <row r="417" spans="1:8" s="354" customFormat="1" ht="17.100000000000001" customHeight="1">
      <c r="A417" s="220">
        <v>5</v>
      </c>
      <c r="B417" s="62" t="s">
        <v>58</v>
      </c>
      <c r="C417" s="62">
        <f>'Office Minor'!C530</f>
        <v>0</v>
      </c>
      <c r="D417" s="62">
        <f>'Office Minor'!D530</f>
        <v>0</v>
      </c>
      <c r="E417" s="62">
        <f>'Office Minor'!E530</f>
        <v>0</v>
      </c>
      <c r="F417" s="62">
        <f>'Office Minor'!F530</f>
        <v>0</v>
      </c>
      <c r="G417" s="62">
        <f>'Office Minor'!G530</f>
        <v>0</v>
      </c>
      <c r="H417" s="62">
        <f>'Office Minor'!H530</f>
        <v>0</v>
      </c>
    </row>
    <row r="418" spans="1:8" s="354" customFormat="1" ht="17.100000000000001" customHeight="1">
      <c r="A418" s="144">
        <v>6</v>
      </c>
      <c r="B418" s="62" t="str">
        <f>'Office Minor'!B531</f>
        <v>Dolomite</v>
      </c>
      <c r="C418" s="62">
        <f>'Office Minor'!C531</f>
        <v>0</v>
      </c>
      <c r="D418" s="62">
        <f>'Office Minor'!D531</f>
        <v>0</v>
      </c>
      <c r="E418" s="62">
        <f>'Office Minor'!E531</f>
        <v>0</v>
      </c>
      <c r="F418" s="62">
        <f>'Office Minor'!F531</f>
        <v>0</v>
      </c>
      <c r="G418" s="62">
        <f>'Office Minor'!G531</f>
        <v>42000</v>
      </c>
      <c r="H418" s="62">
        <f>'Office Minor'!H531</f>
        <v>0</v>
      </c>
    </row>
    <row r="419" spans="1:8" s="354" customFormat="1" ht="17.100000000000001" customHeight="1">
      <c r="A419" s="220">
        <v>7</v>
      </c>
      <c r="B419" s="62" t="s">
        <v>64</v>
      </c>
      <c r="C419" s="62">
        <f>'Office Minor'!C532</f>
        <v>0</v>
      </c>
      <c r="D419" s="62">
        <f>'Office Minor'!D532</f>
        <v>0</v>
      </c>
      <c r="E419" s="62">
        <f>'Office Minor'!E532</f>
        <v>0</v>
      </c>
      <c r="F419" s="62">
        <f>'Office Minor'!F532</f>
        <v>0</v>
      </c>
      <c r="G419" s="62">
        <f>'Office Minor'!G532</f>
        <v>24000</v>
      </c>
      <c r="H419" s="62">
        <f>'Office Minor'!H532</f>
        <v>0</v>
      </c>
    </row>
    <row r="420" spans="1:8" s="354" customFormat="1" ht="17.100000000000001" customHeight="1">
      <c r="A420" s="144">
        <v>8</v>
      </c>
      <c r="B420" s="280" t="s">
        <v>45</v>
      </c>
      <c r="C420" s="62">
        <f>'Office Minor'!C533</f>
        <v>25</v>
      </c>
      <c r="D420" s="62">
        <f>'Office Minor'!D533</f>
        <v>1063.3399999999999</v>
      </c>
      <c r="E420" s="62">
        <f>'Office Minor'!E533</f>
        <v>141677</v>
      </c>
      <c r="F420" s="62">
        <f>'Office Minor'!F533</f>
        <v>148760850</v>
      </c>
      <c r="G420" s="62">
        <f>'Office Minor'!G533</f>
        <v>33685000</v>
      </c>
      <c r="H420" s="62">
        <f>'Office Minor'!H533</f>
        <v>344</v>
      </c>
    </row>
    <row r="421" spans="1:8" s="354" customFormat="1" ht="17.100000000000001" customHeight="1">
      <c r="A421" s="220">
        <v>9</v>
      </c>
      <c r="B421" s="280" t="s">
        <v>163</v>
      </c>
      <c r="C421" s="62">
        <f>'Office Minor'!C534</f>
        <v>27</v>
      </c>
      <c r="D421" s="62">
        <f>'Office Minor'!D534</f>
        <v>508.24</v>
      </c>
      <c r="E421" s="62">
        <f>'Office Minor'!E534</f>
        <v>477400</v>
      </c>
      <c r="F421" s="62">
        <f>'Office Minor'!F534</f>
        <v>57288000</v>
      </c>
      <c r="G421" s="62">
        <f>'Office Minor'!G534</f>
        <v>27053000</v>
      </c>
      <c r="H421" s="62">
        <f>'Office Minor'!H534</f>
        <v>30</v>
      </c>
    </row>
    <row r="422" spans="1:8" s="354" customFormat="1" ht="17.100000000000001" customHeight="1">
      <c r="A422" s="144">
        <v>10</v>
      </c>
      <c r="B422" s="62" t="s">
        <v>24</v>
      </c>
      <c r="C422" s="62">
        <f>'Office Minor'!C535</f>
        <v>0</v>
      </c>
      <c r="D422" s="62">
        <f>'Office Minor'!D535</f>
        <v>0</v>
      </c>
      <c r="E422" s="62">
        <f>'Office Minor'!E535</f>
        <v>0</v>
      </c>
      <c r="F422" s="62">
        <f>'Office Minor'!F535</f>
        <v>0</v>
      </c>
      <c r="G422" s="62">
        <f>'Office Minor'!G535</f>
        <v>340000</v>
      </c>
      <c r="H422" s="62">
        <f>'Office Minor'!H535</f>
        <v>0</v>
      </c>
    </row>
    <row r="423" spans="1:8" s="354" customFormat="1" ht="17.100000000000001" customHeight="1">
      <c r="A423" s="220">
        <v>11</v>
      </c>
      <c r="B423" s="280" t="s">
        <v>169</v>
      </c>
      <c r="C423" s="62">
        <f>'Office Minor'!C536</f>
        <v>8</v>
      </c>
      <c r="D423" s="62">
        <f>'Office Minor'!D536</f>
        <v>32</v>
      </c>
      <c r="E423" s="62">
        <f>'Office Minor'!E536</f>
        <v>0</v>
      </c>
      <c r="F423" s="62">
        <f>'Office Minor'!F536</f>
        <v>0</v>
      </c>
      <c r="G423" s="62">
        <f>'Office Minor'!G536</f>
        <v>0</v>
      </c>
      <c r="H423" s="62">
        <f>'Office Minor'!H536</f>
        <v>0</v>
      </c>
    </row>
    <row r="424" spans="1:8" s="354" customFormat="1" ht="17.100000000000001" customHeight="1">
      <c r="A424" s="144">
        <v>12</v>
      </c>
      <c r="B424" s="280" t="str">
        <f>'Office Minor'!B537</f>
        <v>Murram/Gitti /Gravel</v>
      </c>
      <c r="C424" s="280">
        <f>'Office Minor'!C537</f>
        <v>0</v>
      </c>
      <c r="D424" s="280">
        <f>'Office Minor'!D537</f>
        <v>0</v>
      </c>
      <c r="E424" s="280">
        <f>'Office Minor'!E537</f>
        <v>0</v>
      </c>
      <c r="F424" s="280">
        <f>'Office Minor'!F537</f>
        <v>0</v>
      </c>
      <c r="G424" s="280">
        <f>'Office Minor'!G537</f>
        <v>15000</v>
      </c>
      <c r="H424" s="280">
        <f>'Office Minor'!H537</f>
        <v>0</v>
      </c>
    </row>
    <row r="425" spans="1:8" s="354" customFormat="1" ht="17.100000000000001" customHeight="1">
      <c r="A425" s="144"/>
      <c r="B425" s="62" t="s">
        <v>74</v>
      </c>
      <c r="C425" s="62">
        <f>'Office Minor'!C538</f>
        <v>0</v>
      </c>
      <c r="D425" s="62">
        <f>'Office Minor'!D538</f>
        <v>0</v>
      </c>
      <c r="E425" s="62">
        <f>'Office Minor'!E538</f>
        <v>0</v>
      </c>
      <c r="F425" s="62">
        <f>'Office Minor'!F538</f>
        <v>0</v>
      </c>
      <c r="G425" s="62">
        <f>'Office Minor'!G538</f>
        <v>9784000</v>
      </c>
      <c r="H425" s="62">
        <f>'Office Minor'!H538</f>
        <v>0</v>
      </c>
    </row>
    <row r="426" spans="1:8" s="354" customFormat="1" ht="17.100000000000001" customHeight="1">
      <c r="A426" s="144"/>
      <c r="B426" s="62" t="s">
        <v>48</v>
      </c>
      <c r="C426" s="62">
        <f>'Office Minor'!C539</f>
        <v>0</v>
      </c>
      <c r="D426" s="62">
        <f>'Office Minor'!D539</f>
        <v>0</v>
      </c>
      <c r="E426" s="62">
        <f>'Office Minor'!E539</f>
        <v>0</v>
      </c>
      <c r="F426" s="62">
        <f>'Office Minor'!F539</f>
        <v>0</v>
      </c>
      <c r="G426" s="62">
        <f>'Office Minor'!G539</f>
        <v>10214000</v>
      </c>
      <c r="H426" s="62">
        <f>'Office Minor'!H539</f>
        <v>0</v>
      </c>
    </row>
    <row r="427" spans="1:8" s="354" customFormat="1" ht="17.100000000000001" customHeight="1">
      <c r="A427" s="960" t="s">
        <v>49</v>
      </c>
      <c r="B427" s="961"/>
      <c r="C427" s="542">
        <f t="shared" ref="C427:H427" si="27">SUM(C413:C426)</f>
        <v>105</v>
      </c>
      <c r="D427" s="543">
        <f t="shared" si="27"/>
        <v>1700.85</v>
      </c>
      <c r="E427" s="542">
        <f t="shared" si="27"/>
        <v>644046.61899999995</v>
      </c>
      <c r="F427" s="542">
        <f t="shared" si="27"/>
        <v>221600887.90000001</v>
      </c>
      <c r="G427" s="542">
        <f t="shared" si="27"/>
        <v>92439000</v>
      </c>
      <c r="H427" s="542">
        <f t="shared" si="27"/>
        <v>410</v>
      </c>
    </row>
    <row r="428" spans="1:8" s="354" customFormat="1" ht="17.100000000000001" customHeight="1">
      <c r="A428" s="405"/>
      <c r="B428" s="405"/>
      <c r="C428" s="405"/>
      <c r="D428" s="405"/>
      <c r="E428" s="405"/>
      <c r="F428" s="405"/>
      <c r="G428" s="405"/>
      <c r="H428" s="405"/>
    </row>
    <row r="429" spans="1:8" s="354" customFormat="1" ht="17.100000000000001" customHeight="1">
      <c r="A429" s="911" t="s">
        <v>260</v>
      </c>
      <c r="B429" s="911"/>
      <c r="C429" s="911"/>
      <c r="D429" s="911"/>
      <c r="E429" s="911"/>
      <c r="F429" s="911"/>
      <c r="G429" s="911"/>
      <c r="H429" s="911"/>
    </row>
    <row r="430" spans="1:8" s="354" customFormat="1" ht="17.100000000000001" customHeight="1">
      <c r="A430" s="889" t="s">
        <v>181</v>
      </c>
      <c r="B430" s="889" t="s">
        <v>3</v>
      </c>
      <c r="C430" s="889" t="s">
        <v>4</v>
      </c>
      <c r="D430" s="569" t="s">
        <v>5</v>
      </c>
      <c r="E430" s="50" t="s">
        <v>6</v>
      </c>
      <c r="F430" s="49" t="s">
        <v>7</v>
      </c>
      <c r="G430" s="49" t="s">
        <v>8</v>
      </c>
      <c r="H430" s="50" t="s">
        <v>9</v>
      </c>
    </row>
    <row r="431" spans="1:8" s="354" customFormat="1" ht="17.100000000000001" customHeight="1">
      <c r="A431" s="890"/>
      <c r="B431" s="890"/>
      <c r="C431" s="890"/>
      <c r="D431" s="344" t="s">
        <v>77</v>
      </c>
      <c r="E431" s="344" t="s">
        <v>78</v>
      </c>
      <c r="F431" s="52" t="s">
        <v>79</v>
      </c>
      <c r="G431" s="52" t="s">
        <v>79</v>
      </c>
      <c r="H431" s="54" t="s">
        <v>12</v>
      </c>
    </row>
    <row r="432" spans="1:8" s="354" customFormat="1" ht="17.100000000000001" customHeight="1">
      <c r="A432" s="220">
        <v>1</v>
      </c>
      <c r="B432" s="62" t="s">
        <v>61</v>
      </c>
      <c r="C432" s="172">
        <f>'Office Minor'!C556+'Office Minor'!C545+'Office Minor'!C8</f>
        <v>1034</v>
      </c>
      <c r="D432" s="172">
        <f>'Office Minor'!D556+'Office Minor'!D545+'Office Minor'!D8</f>
        <v>1022.6768000000001</v>
      </c>
      <c r="E432" s="172">
        <f>'Office Minor'!E556+'Office Minor'!E545+'Office Minor'!E8</f>
        <v>6663014.0899999999</v>
      </c>
      <c r="F432" s="172">
        <f>'Office Minor'!F556+'Office Minor'!F545+'Office Minor'!F8</f>
        <v>7677935115</v>
      </c>
      <c r="G432" s="172">
        <f>'Office Minor'!G556+'Office Minor'!G545+'Office Minor'!G8</f>
        <v>1522321400</v>
      </c>
      <c r="H432" s="172">
        <f>'Office Minor'!H556+'Office Minor'!H545+'Office Minor'!H8</f>
        <v>8369</v>
      </c>
    </row>
    <row r="433" spans="1:8" s="354" customFormat="1" ht="17.100000000000001" customHeight="1">
      <c r="A433" s="144">
        <v>2</v>
      </c>
      <c r="B433" s="62" t="s">
        <v>386</v>
      </c>
      <c r="C433" s="172">
        <f>'Office Minor'!C557</f>
        <v>30</v>
      </c>
      <c r="D433" s="172">
        <f>'Office Minor'!D557</f>
        <v>31.53</v>
      </c>
      <c r="E433" s="172">
        <f>'Office Minor'!E557</f>
        <v>85675.92</v>
      </c>
      <c r="F433" s="172">
        <f>'Office Minor'!F557</f>
        <v>21418981</v>
      </c>
      <c r="G433" s="172">
        <f>'Office Minor'!G557</f>
        <v>5569000</v>
      </c>
      <c r="H433" s="172">
        <f>'Office Minor'!H557</f>
        <v>38</v>
      </c>
    </row>
    <row r="434" spans="1:8" s="354" customFormat="1" ht="17.100000000000001" customHeight="1">
      <c r="A434" s="220">
        <v>3</v>
      </c>
      <c r="B434" s="62" t="s">
        <v>62</v>
      </c>
      <c r="C434" s="172">
        <f>'Office Minor'!C558+'Office Minor'!C546+'Office Minor'!C10</f>
        <v>67</v>
      </c>
      <c r="D434" s="172">
        <f>'Office Minor'!D558+'Office Minor'!D546+'Office Minor'!D10</f>
        <v>67.95</v>
      </c>
      <c r="E434" s="172">
        <f>'Office Minor'!E558+'Office Minor'!E546+'Office Minor'!E10</f>
        <v>964825.95</v>
      </c>
      <c r="F434" s="172">
        <f>'Office Minor'!F558+'Office Minor'!F546+'Office Minor'!F10</f>
        <v>142736942</v>
      </c>
      <c r="G434" s="172">
        <f>'Office Minor'!G558+'Office Minor'!G546+'Office Minor'!G10</f>
        <v>20337000</v>
      </c>
      <c r="H434" s="172">
        <f>'Office Minor'!H558+'Office Minor'!H546+'Office Minor'!H10</f>
        <v>209</v>
      </c>
    </row>
    <row r="435" spans="1:8" s="354" customFormat="1" ht="17.100000000000001" customHeight="1">
      <c r="A435" s="220">
        <v>4</v>
      </c>
      <c r="B435" s="62" t="s">
        <v>24</v>
      </c>
      <c r="C435" s="172">
        <f>'Office Minor'!C547</f>
        <v>5</v>
      </c>
      <c r="D435" s="172">
        <f>'Office Minor'!D547</f>
        <v>23.1</v>
      </c>
      <c r="E435" s="172">
        <f>'Office Minor'!E547</f>
        <v>0</v>
      </c>
      <c r="F435" s="172">
        <f>'Office Minor'!F547</f>
        <v>0</v>
      </c>
      <c r="G435" s="172">
        <f>'Office Minor'!G547</f>
        <v>49656</v>
      </c>
      <c r="H435" s="172">
        <f>'Office Minor'!H547</f>
        <v>0</v>
      </c>
    </row>
    <row r="436" spans="1:8" s="354" customFormat="1" ht="17.100000000000001" customHeight="1">
      <c r="A436" s="144">
        <v>5</v>
      </c>
      <c r="B436" s="62" t="s">
        <v>57</v>
      </c>
      <c r="C436" s="172">
        <f>'Office Minor'!C559+'Office Minor'!C9</f>
        <v>69</v>
      </c>
      <c r="D436" s="172">
        <f>'Office Minor'!D559+'Office Minor'!D9</f>
        <v>188.88</v>
      </c>
      <c r="E436" s="172">
        <f>'Office Minor'!E559+'Office Minor'!E9</f>
        <v>387581.96</v>
      </c>
      <c r="F436" s="172">
        <f>'Office Minor'!F559+'Office Minor'!F9</f>
        <v>414135440</v>
      </c>
      <c r="G436" s="172">
        <f>'Office Minor'!G559+'Office Minor'!G9</f>
        <v>41301000</v>
      </c>
      <c r="H436" s="172">
        <f>'Office Minor'!H559+'Office Minor'!H9</f>
        <v>399</v>
      </c>
    </row>
    <row r="437" spans="1:8" s="354" customFormat="1" ht="17.100000000000001" customHeight="1">
      <c r="A437" s="220">
        <v>6</v>
      </c>
      <c r="B437" s="62" t="s">
        <v>58</v>
      </c>
      <c r="C437" s="172">
        <f>'Office Minor'!C560+'Office Minor'!C12</f>
        <v>3</v>
      </c>
      <c r="D437" s="172">
        <f>'Office Minor'!D560+'Office Minor'!D12</f>
        <v>1639.1888000000001</v>
      </c>
      <c r="E437" s="172">
        <f>'Office Minor'!E560+'Office Minor'!E12</f>
        <v>897800</v>
      </c>
      <c r="F437" s="172">
        <f>'Office Minor'!F560+'Office Minor'!F12</f>
        <v>374990000</v>
      </c>
      <c r="G437" s="172">
        <f>'Office Minor'!G560+'Office Minor'!G12</f>
        <v>26962000</v>
      </c>
      <c r="H437" s="172">
        <f>'Office Minor'!H560+'Office Minor'!H12</f>
        <v>4061</v>
      </c>
    </row>
    <row r="438" spans="1:8" s="354" customFormat="1" ht="17.100000000000001" customHeight="1">
      <c r="A438" s="220">
        <v>7</v>
      </c>
      <c r="B438" s="284" t="s">
        <v>45</v>
      </c>
      <c r="C438" s="172">
        <f>'Office Minor'!C561</f>
        <v>12</v>
      </c>
      <c r="D438" s="172">
        <f>'Office Minor'!D561</f>
        <v>572.15</v>
      </c>
      <c r="E438" s="172">
        <f>'Office Minor'!E561</f>
        <v>64173.33</v>
      </c>
      <c r="F438" s="172">
        <f>'Office Minor'!F561</f>
        <v>80216667</v>
      </c>
      <c r="G438" s="172">
        <f>'Office Minor'!G561</f>
        <v>4813000</v>
      </c>
      <c r="H438" s="172">
        <f>'Office Minor'!H561</f>
        <v>406</v>
      </c>
    </row>
    <row r="439" spans="1:8" s="354" customFormat="1" ht="17.100000000000001" customHeight="1">
      <c r="A439" s="144">
        <v>8</v>
      </c>
      <c r="B439" s="284" t="s">
        <v>26</v>
      </c>
      <c r="C439" s="172">
        <f>'Office Minor'!C562</f>
        <v>6</v>
      </c>
      <c r="D439" s="172">
        <f>'Office Minor'!D562</f>
        <v>378.54</v>
      </c>
      <c r="E439" s="172">
        <f>'Office Minor'!E562</f>
        <v>211299.28</v>
      </c>
      <c r="F439" s="172">
        <f>'Office Minor'!F562</f>
        <v>116214604</v>
      </c>
      <c r="G439" s="172">
        <f>'Office Minor'!G562</f>
        <v>14791000</v>
      </c>
      <c r="H439" s="172">
        <f>'Office Minor'!H562</f>
        <v>1134</v>
      </c>
    </row>
    <row r="440" spans="1:8" s="354" customFormat="1" ht="17.100000000000001" customHeight="1">
      <c r="A440" s="220">
        <v>9</v>
      </c>
      <c r="B440" s="284" t="s">
        <v>174</v>
      </c>
      <c r="C440" s="172">
        <f>'Office Minor'!C564+'Office Minor'!C548+'Office Minor'!C13</f>
        <v>858</v>
      </c>
      <c r="D440" s="172">
        <f>'Office Minor'!D564+'Office Minor'!D548+'Office Minor'!D13</f>
        <v>3996.04</v>
      </c>
      <c r="E440" s="172">
        <f>'Office Minor'!E564+'Office Minor'!E548+'Office Minor'!E13</f>
        <v>939185.66999999993</v>
      </c>
      <c r="F440" s="172">
        <f>'Office Minor'!F564+'Office Minor'!F548+'Office Minor'!F13</f>
        <v>292631033.30000001</v>
      </c>
      <c r="G440" s="172">
        <f>'Office Minor'!G564+'Office Minor'!G548+'Office Minor'!G13</f>
        <v>55367144</v>
      </c>
      <c r="H440" s="172">
        <f>'Office Minor'!H564+'Office Minor'!H548+'Office Minor'!H13</f>
        <v>5247</v>
      </c>
    </row>
    <row r="441" spans="1:8" s="354" customFormat="1" ht="17.100000000000001" customHeight="1">
      <c r="A441" s="220">
        <v>10</v>
      </c>
      <c r="B441" s="747" t="s">
        <v>23</v>
      </c>
      <c r="C441" s="172">
        <f>'Office Minor'!C563</f>
        <v>1</v>
      </c>
      <c r="D441" s="172">
        <f>'Office Minor'!D563</f>
        <v>38.85</v>
      </c>
      <c r="E441" s="172">
        <f>'Office Minor'!E563</f>
        <v>557.14</v>
      </c>
      <c r="F441" s="172">
        <f>'Office Minor'!F563</f>
        <v>752143</v>
      </c>
      <c r="G441" s="172">
        <f>'Office Minor'!G563</f>
        <v>39000</v>
      </c>
      <c r="H441" s="172">
        <f>'Office Minor'!H563</f>
        <v>4</v>
      </c>
    </row>
    <row r="442" spans="1:8" s="354" customFormat="1" ht="17.100000000000001" customHeight="1">
      <c r="A442" s="220">
        <v>11</v>
      </c>
      <c r="B442" s="284" t="s">
        <v>43</v>
      </c>
      <c r="C442" s="172">
        <f>'Office Minor'!C565</f>
        <v>1</v>
      </c>
      <c r="D442" s="172">
        <f>'Office Minor'!D565</f>
        <v>4.2</v>
      </c>
      <c r="E442" s="172">
        <f>'Office Minor'!E565</f>
        <v>5828.57</v>
      </c>
      <c r="F442" s="172">
        <f>'Office Minor'!F565</f>
        <v>1457143</v>
      </c>
      <c r="G442" s="172">
        <f>'Office Minor'!G565</f>
        <v>408000</v>
      </c>
      <c r="H442" s="172">
        <f>'Office Minor'!H565</f>
        <v>37</v>
      </c>
    </row>
    <row r="443" spans="1:8" s="354" customFormat="1" ht="17.100000000000001" customHeight="1">
      <c r="A443" s="144">
        <v>12</v>
      </c>
      <c r="B443" s="284" t="s">
        <v>421</v>
      </c>
      <c r="C443" s="172">
        <f>'Office Minor'!C11</f>
        <v>1</v>
      </c>
      <c r="D443" s="172">
        <f>'Office Minor'!D11</f>
        <v>2.5</v>
      </c>
      <c r="E443" s="172">
        <f>'Office Minor'!E11</f>
        <v>0</v>
      </c>
      <c r="F443" s="172">
        <f>'Office Minor'!F11</f>
        <v>0</v>
      </c>
      <c r="G443" s="172">
        <f>'Office Minor'!G11</f>
        <v>47000</v>
      </c>
      <c r="H443" s="172">
        <f>'Office Minor'!H11</f>
        <v>0</v>
      </c>
    </row>
    <row r="444" spans="1:8" s="354" customFormat="1" ht="17.100000000000001" customHeight="1">
      <c r="A444" s="146"/>
      <c r="B444" s="62" t="s">
        <v>74</v>
      </c>
      <c r="C444" s="172"/>
      <c r="D444" s="172"/>
      <c r="E444" s="172"/>
      <c r="F444" s="172"/>
      <c r="G444" s="172">
        <f>'Office Minor'!G566+'Office Minor'!G14+'Office Minor'!G549</f>
        <v>6455000</v>
      </c>
      <c r="H444" s="172"/>
    </row>
    <row r="445" spans="1:8" s="354" customFormat="1" ht="17.100000000000001" customHeight="1">
      <c r="A445" s="146"/>
      <c r="B445" s="62" t="s">
        <v>48</v>
      </c>
      <c r="C445" s="172"/>
      <c r="D445" s="172"/>
      <c r="E445" s="172"/>
      <c r="F445" s="172"/>
      <c r="G445" s="172">
        <f>'Office Minor'!G567+'Office Minor'!G15+'Office Minor'!G550</f>
        <v>42855800</v>
      </c>
      <c r="H445" s="172"/>
    </row>
    <row r="446" spans="1:8" s="354" customFormat="1" ht="17.100000000000001" customHeight="1">
      <c r="A446" s="960" t="s">
        <v>49</v>
      </c>
      <c r="B446" s="961"/>
      <c r="C446" s="313">
        <f t="shared" ref="C446:H446" si="28">SUM(C432:C445)</f>
        <v>2087</v>
      </c>
      <c r="D446" s="312">
        <f t="shared" si="28"/>
        <v>7965.6055999999999</v>
      </c>
      <c r="E446" s="539">
        <f t="shared" si="28"/>
        <v>10219941.91</v>
      </c>
      <c r="F446" s="539">
        <f t="shared" si="28"/>
        <v>9122488068.2999992</v>
      </c>
      <c r="G446" s="594">
        <f t="shared" si="28"/>
        <v>1741316000</v>
      </c>
      <c r="H446" s="313">
        <f t="shared" si="28"/>
        <v>19904</v>
      </c>
    </row>
    <row r="447" spans="1:8" s="354" customFormat="1" ht="17.100000000000001" customHeight="1">
      <c r="A447" s="405"/>
      <c r="B447" s="405"/>
      <c r="C447" s="405"/>
      <c r="D447" s="405"/>
      <c r="E447" s="405"/>
      <c r="F447" s="405"/>
      <c r="G447" s="405"/>
      <c r="H447" s="405"/>
    </row>
    <row r="448" spans="1:8" s="354" customFormat="1" ht="17.100000000000001" customHeight="1">
      <c r="A448" s="977" t="s">
        <v>261</v>
      </c>
      <c r="B448" s="977"/>
      <c r="C448" s="977"/>
      <c r="D448" s="977"/>
      <c r="E448" s="977"/>
      <c r="F448" s="977"/>
      <c r="G448" s="977"/>
      <c r="H448" s="977"/>
    </row>
    <row r="449" spans="1:8" s="354" customFormat="1" ht="17.100000000000001" customHeight="1">
      <c r="A449" s="889" t="s">
        <v>181</v>
      </c>
      <c r="B449" s="889" t="s">
        <v>3</v>
      </c>
      <c r="C449" s="889" t="s">
        <v>4</v>
      </c>
      <c r="D449" s="569" t="s">
        <v>5</v>
      </c>
      <c r="E449" s="50" t="s">
        <v>6</v>
      </c>
      <c r="F449" s="49" t="s">
        <v>7</v>
      </c>
      <c r="G449" s="49" t="s">
        <v>8</v>
      </c>
      <c r="H449" s="50" t="s">
        <v>9</v>
      </c>
    </row>
    <row r="450" spans="1:8" s="354" customFormat="1" ht="17.100000000000001" customHeight="1">
      <c r="A450" s="890"/>
      <c r="B450" s="890"/>
      <c r="C450" s="890"/>
      <c r="D450" s="344" t="s">
        <v>77</v>
      </c>
      <c r="E450" s="344" t="s">
        <v>78</v>
      </c>
      <c r="F450" s="52" t="s">
        <v>79</v>
      </c>
      <c r="G450" s="52" t="s">
        <v>79</v>
      </c>
      <c r="H450" s="54" t="s">
        <v>12</v>
      </c>
    </row>
    <row r="451" spans="1:8" s="354" customFormat="1" ht="17.100000000000001" customHeight="1">
      <c r="A451" s="144">
        <v>1</v>
      </c>
      <c r="B451" s="62" t="s">
        <v>144</v>
      </c>
      <c r="C451" s="62">
        <f>'Office Minor'!C625</f>
        <v>122</v>
      </c>
      <c r="D451" s="62">
        <f>'Office Minor'!D625</f>
        <v>121.239</v>
      </c>
      <c r="E451" s="62">
        <f>'Office Minor'!E625</f>
        <v>221742</v>
      </c>
      <c r="F451" s="62">
        <f>'Office Minor'!F625</f>
        <v>66522600</v>
      </c>
      <c r="G451" s="62">
        <f>'Office Minor'!G625</f>
        <v>7026000</v>
      </c>
      <c r="H451" s="62">
        <f>'Office Minor'!H625</f>
        <v>1400</v>
      </c>
    </row>
    <row r="452" spans="1:8" s="354" customFormat="1" ht="17.100000000000001" customHeight="1">
      <c r="A452" s="144">
        <v>2</v>
      </c>
      <c r="B452" s="62" t="s">
        <v>58</v>
      </c>
      <c r="C452" s="62">
        <f>'Office Minor'!C626</f>
        <v>4</v>
      </c>
      <c r="D452" s="62">
        <f>'Office Minor'!D626</f>
        <v>3164.34</v>
      </c>
      <c r="E452" s="62">
        <f>'Office Minor'!E626</f>
        <v>2863889</v>
      </c>
      <c r="F452" s="62">
        <f>'Office Minor'!F626</f>
        <v>859166700</v>
      </c>
      <c r="G452" s="62">
        <f>'Office Minor'!G626</f>
        <v>167895000</v>
      </c>
      <c r="H452" s="62">
        <f>'Office Minor'!H626</f>
        <v>1000</v>
      </c>
    </row>
    <row r="453" spans="1:8" s="354" customFormat="1" ht="17.100000000000001" customHeight="1">
      <c r="A453" s="144">
        <v>3</v>
      </c>
      <c r="B453" s="284" t="s">
        <v>39</v>
      </c>
      <c r="C453" s="62">
        <f>'Office Minor'!C627</f>
        <v>7</v>
      </c>
      <c r="D453" s="62">
        <f>'Office Minor'!D627</f>
        <v>545.33000000000004</v>
      </c>
      <c r="E453" s="62">
        <f>'Office Minor'!E627</f>
        <v>10100</v>
      </c>
      <c r="F453" s="62">
        <f>'Office Minor'!F627</f>
        <v>3030000</v>
      </c>
      <c r="G453" s="62">
        <f>'Office Minor'!G627</f>
        <v>124000</v>
      </c>
      <c r="H453" s="62">
        <f>'Office Minor'!H627</f>
        <v>0</v>
      </c>
    </row>
    <row r="454" spans="1:8" s="354" customFormat="1" ht="17.100000000000001" customHeight="1">
      <c r="A454" s="144">
        <v>4</v>
      </c>
      <c r="B454" s="62" t="s">
        <v>204</v>
      </c>
      <c r="C454" s="62">
        <f>'Office Minor'!C628</f>
        <v>2</v>
      </c>
      <c r="D454" s="62">
        <f>'Office Minor'!D628</f>
        <v>2</v>
      </c>
      <c r="E454" s="62">
        <f>'Office Minor'!E628</f>
        <v>0</v>
      </c>
      <c r="F454" s="62">
        <f>'Office Minor'!F628</f>
        <v>0</v>
      </c>
      <c r="G454" s="62">
        <f>'Office Minor'!G628</f>
        <v>0</v>
      </c>
      <c r="H454" s="62">
        <f>'Office Minor'!H628</f>
        <v>0</v>
      </c>
    </row>
    <row r="455" spans="1:8" s="354" customFormat="1" ht="17.100000000000001" customHeight="1">
      <c r="A455" s="144">
        <v>5</v>
      </c>
      <c r="B455" s="284" t="s">
        <v>399</v>
      </c>
      <c r="C455" s="62">
        <f>'Office Minor'!C629</f>
        <v>4</v>
      </c>
      <c r="D455" s="62">
        <f>'Office Minor'!D629</f>
        <v>19.019400000000001</v>
      </c>
      <c r="E455" s="62">
        <f>'Office Minor'!E629</f>
        <v>0</v>
      </c>
      <c r="F455" s="62">
        <f>'Office Minor'!F629</f>
        <v>0</v>
      </c>
      <c r="G455" s="62">
        <f>'Office Minor'!G629</f>
        <v>0</v>
      </c>
      <c r="H455" s="62">
        <f>'Office Minor'!H629</f>
        <v>0</v>
      </c>
    </row>
    <row r="456" spans="1:8" s="354" customFormat="1" ht="17.100000000000001" customHeight="1">
      <c r="A456" s="144"/>
      <c r="B456" s="62" t="s">
        <v>74</v>
      </c>
      <c r="C456" s="62"/>
      <c r="D456" s="62"/>
      <c r="E456" s="62"/>
      <c r="F456" s="62"/>
      <c r="G456" s="62">
        <f>'Office Minor'!G630</f>
        <v>0</v>
      </c>
      <c r="H456" s="62"/>
    </row>
    <row r="457" spans="1:8" s="354" customFormat="1" ht="17.100000000000001" customHeight="1">
      <c r="A457" s="144"/>
      <c r="B457" s="62" t="s">
        <v>48</v>
      </c>
      <c r="C457" s="62"/>
      <c r="D457" s="62"/>
      <c r="E457" s="62"/>
      <c r="F457" s="62"/>
      <c r="G457" s="62">
        <f>'Office Minor'!G631</f>
        <v>0</v>
      </c>
      <c r="H457" s="62"/>
    </row>
    <row r="458" spans="1:8" s="354" customFormat="1" ht="17.100000000000001" customHeight="1">
      <c r="A458" s="960" t="s">
        <v>49</v>
      </c>
      <c r="B458" s="961"/>
      <c r="C458" s="537">
        <f t="shared" ref="C458:H458" si="29">SUM(C451:C457)</f>
        <v>139</v>
      </c>
      <c r="D458" s="550">
        <f t="shared" si="29"/>
        <v>3851.9284000000002</v>
      </c>
      <c r="E458" s="254">
        <f t="shared" si="29"/>
        <v>3095731</v>
      </c>
      <c r="F458" s="538">
        <f t="shared" si="29"/>
        <v>928719300</v>
      </c>
      <c r="G458" s="538">
        <f t="shared" si="29"/>
        <v>175045000</v>
      </c>
      <c r="H458" s="537">
        <f t="shared" si="29"/>
        <v>2400</v>
      </c>
    </row>
    <row r="459" spans="1:8" s="354" customFormat="1" ht="17.100000000000001" customHeight="1">
      <c r="A459" s="405"/>
      <c r="B459" s="405"/>
      <c r="C459" s="405"/>
      <c r="D459" s="405"/>
      <c r="E459" s="405"/>
      <c r="F459" s="405"/>
      <c r="G459" s="405"/>
      <c r="H459" s="405"/>
    </row>
    <row r="460" spans="1:8" s="354" customFormat="1" ht="17.100000000000001" customHeight="1">
      <c r="A460" s="911" t="s">
        <v>286</v>
      </c>
      <c r="B460" s="911"/>
      <c r="C460" s="911"/>
      <c r="D460" s="911"/>
      <c r="E460" s="911"/>
      <c r="F460" s="911"/>
      <c r="G460" s="911"/>
      <c r="H460" s="911"/>
    </row>
    <row r="461" spans="1:8" s="354" customFormat="1" ht="17.100000000000001" customHeight="1">
      <c r="A461" s="889" t="s">
        <v>181</v>
      </c>
      <c r="B461" s="889" t="s">
        <v>3</v>
      </c>
      <c r="C461" s="889" t="s">
        <v>4</v>
      </c>
      <c r="D461" s="569" t="s">
        <v>5</v>
      </c>
      <c r="E461" s="50" t="s">
        <v>6</v>
      </c>
      <c r="F461" s="49" t="s">
        <v>7</v>
      </c>
      <c r="G461" s="49" t="s">
        <v>8</v>
      </c>
      <c r="H461" s="50" t="s">
        <v>9</v>
      </c>
    </row>
    <row r="462" spans="1:8" s="354" customFormat="1" ht="17.100000000000001" customHeight="1">
      <c r="A462" s="890"/>
      <c r="B462" s="890"/>
      <c r="C462" s="890"/>
      <c r="D462" s="344" t="s">
        <v>77</v>
      </c>
      <c r="E462" s="344" t="s">
        <v>78</v>
      </c>
      <c r="F462" s="52" t="s">
        <v>79</v>
      </c>
      <c r="G462" s="52" t="s">
        <v>79</v>
      </c>
      <c r="H462" s="54" t="s">
        <v>12</v>
      </c>
    </row>
    <row r="463" spans="1:8" s="354" customFormat="1" ht="17.100000000000001" customHeight="1">
      <c r="A463" s="220">
        <v>1</v>
      </c>
      <c r="B463" s="62" t="s">
        <v>53</v>
      </c>
      <c r="C463" s="228">
        <f>'Office Minor'!C708</f>
        <v>0</v>
      </c>
      <c r="D463" s="228">
        <f>'Office Minor'!D708</f>
        <v>865.05</v>
      </c>
      <c r="E463" s="228">
        <f>'Office Minor'!E708</f>
        <v>4407929</v>
      </c>
      <c r="F463" s="228">
        <f>'Office Minor'!F708</f>
        <v>3768779295</v>
      </c>
      <c r="G463" s="228">
        <f>'Office Minor'!G708</f>
        <v>121132000</v>
      </c>
      <c r="H463" s="228">
        <f>'Office Minor'!H708</f>
        <v>8</v>
      </c>
    </row>
    <row r="464" spans="1:8" s="354" customFormat="1" ht="17.100000000000001" customHeight="1">
      <c r="A464" s="220">
        <v>2</v>
      </c>
      <c r="B464" s="284" t="s">
        <v>30</v>
      </c>
      <c r="C464" s="228">
        <f>'Office Minor'!C709</f>
        <v>13</v>
      </c>
      <c r="D464" s="228">
        <f>'Office Minor'!D709</f>
        <v>959.75</v>
      </c>
      <c r="E464" s="228">
        <f>'Office Minor'!E709</f>
        <v>297908.21999999997</v>
      </c>
      <c r="F464" s="228">
        <f>'Office Minor'!F709</f>
        <v>156401816</v>
      </c>
      <c r="G464" s="228">
        <f>'Office Minor'!G709</f>
        <v>62519000</v>
      </c>
      <c r="H464" s="228">
        <f>'Office Minor'!H709</f>
        <v>130</v>
      </c>
    </row>
    <row r="465" spans="1:8" s="354" customFormat="1" ht="17.100000000000001" customHeight="1">
      <c r="A465" s="144"/>
      <c r="B465" s="62" t="s">
        <v>74</v>
      </c>
      <c r="C465" s="228"/>
      <c r="D465" s="228"/>
      <c r="E465" s="228"/>
      <c r="F465" s="228"/>
      <c r="G465" s="228">
        <f>'Office Minor'!G710</f>
        <v>7653000</v>
      </c>
      <c r="H465" s="228"/>
    </row>
    <row r="466" spans="1:8" s="354" customFormat="1" ht="17.100000000000001" customHeight="1">
      <c r="A466" s="144"/>
      <c r="B466" s="62" t="s">
        <v>48</v>
      </c>
      <c r="C466" s="228"/>
      <c r="D466" s="228"/>
      <c r="E466" s="228"/>
      <c r="F466" s="228"/>
      <c r="G466" s="228">
        <f>'Office Minor'!G711</f>
        <v>2616000</v>
      </c>
      <c r="H466" s="228"/>
    </row>
    <row r="467" spans="1:8" s="354" customFormat="1" ht="17.100000000000001" customHeight="1">
      <c r="A467" s="960" t="s">
        <v>49</v>
      </c>
      <c r="B467" s="961"/>
      <c r="C467" s="539">
        <f t="shared" ref="C467:H467" si="30">SUM(C463:C466)</f>
        <v>13</v>
      </c>
      <c r="D467" s="539">
        <f t="shared" si="30"/>
        <v>1824.8</v>
      </c>
      <c r="E467" s="539">
        <f t="shared" si="30"/>
        <v>4705837.22</v>
      </c>
      <c r="F467" s="539">
        <f t="shared" si="30"/>
        <v>3925181111</v>
      </c>
      <c r="G467" s="539">
        <f t="shared" si="30"/>
        <v>193920000</v>
      </c>
      <c r="H467" s="539">
        <f t="shared" si="30"/>
        <v>138</v>
      </c>
    </row>
    <row r="468" spans="1:8" s="354" customFormat="1" ht="17.100000000000001" customHeight="1">
      <c r="A468" s="405"/>
      <c r="B468" s="405"/>
      <c r="C468" s="405"/>
      <c r="D468" s="405"/>
      <c r="E468" s="405"/>
      <c r="F468" s="405"/>
      <c r="G468" s="405"/>
      <c r="H468" s="405"/>
    </row>
    <row r="469" spans="1:8" s="354" customFormat="1" ht="17.100000000000001" customHeight="1">
      <c r="A469" s="911" t="s">
        <v>262</v>
      </c>
      <c r="B469" s="911"/>
      <c r="C469" s="911"/>
      <c r="D469" s="911"/>
      <c r="E469" s="911"/>
      <c r="F469" s="911"/>
      <c r="G469" s="911"/>
      <c r="H469" s="911"/>
    </row>
    <row r="470" spans="1:8" s="354" customFormat="1" ht="17.100000000000001" customHeight="1">
      <c r="A470" s="889" t="s">
        <v>181</v>
      </c>
      <c r="B470" s="889" t="s">
        <v>3</v>
      </c>
      <c r="C470" s="889" t="s">
        <v>4</v>
      </c>
      <c r="D470" s="569" t="s">
        <v>5</v>
      </c>
      <c r="E470" s="50" t="s">
        <v>6</v>
      </c>
      <c r="F470" s="49" t="s">
        <v>7</v>
      </c>
      <c r="G470" s="49" t="s">
        <v>8</v>
      </c>
      <c r="H470" s="50" t="s">
        <v>9</v>
      </c>
    </row>
    <row r="471" spans="1:8" s="354" customFormat="1" ht="17.100000000000001" customHeight="1">
      <c r="A471" s="890"/>
      <c r="B471" s="890"/>
      <c r="C471" s="892"/>
      <c r="D471" s="347" t="s">
        <v>77</v>
      </c>
      <c r="E471" s="347" t="s">
        <v>78</v>
      </c>
      <c r="F471" s="56" t="s">
        <v>79</v>
      </c>
      <c r="G471" s="56" t="s">
        <v>79</v>
      </c>
      <c r="H471" s="53" t="s">
        <v>12</v>
      </c>
    </row>
    <row r="472" spans="1:8" s="354" customFormat="1" ht="17.100000000000001" customHeight="1">
      <c r="A472" s="220">
        <v>1</v>
      </c>
      <c r="B472" s="249" t="s">
        <v>61</v>
      </c>
      <c r="C472" s="172">
        <f>'Office Minor'!C654+'Office Minor'!C491</f>
        <v>21</v>
      </c>
      <c r="D472" s="172">
        <f>'Office Minor'!D654+'Office Minor'!D491</f>
        <v>562.88</v>
      </c>
      <c r="E472" s="172">
        <f>'Office Minor'!E654+'Office Minor'!E491</f>
        <v>92863</v>
      </c>
      <c r="F472" s="172">
        <f>'Office Minor'!F654+'Office Minor'!F491</f>
        <v>69741100</v>
      </c>
      <c r="G472" s="172">
        <f>'Office Minor'!G654+'Office Minor'!G491</f>
        <v>17565734</v>
      </c>
      <c r="H472" s="172">
        <f>'Office Minor'!H654+'Office Minor'!H491</f>
        <v>80</v>
      </c>
    </row>
    <row r="473" spans="1:8" s="354" customFormat="1" ht="17.100000000000001" customHeight="1">
      <c r="A473" s="220">
        <v>2</v>
      </c>
      <c r="B473" s="62" t="s">
        <v>57</v>
      </c>
      <c r="C473" s="172">
        <f>'Office Minor'!C656+'Office Minor'!C492</f>
        <v>4</v>
      </c>
      <c r="D473" s="172">
        <f>'Office Minor'!D656+'Office Minor'!D492</f>
        <v>3.87</v>
      </c>
      <c r="E473" s="172">
        <f>'Office Minor'!E656+'Office Minor'!E492</f>
        <v>0</v>
      </c>
      <c r="F473" s="172">
        <f>'Office Minor'!F656+'Office Minor'!F492</f>
        <v>0</v>
      </c>
      <c r="G473" s="172">
        <f>'Office Minor'!G656+'Office Minor'!G492</f>
        <v>45600</v>
      </c>
      <c r="H473" s="172">
        <f>'Office Minor'!H656+'Office Minor'!H492</f>
        <v>0</v>
      </c>
    </row>
    <row r="474" spans="1:8" s="354" customFormat="1" ht="17.100000000000001" customHeight="1">
      <c r="A474" s="220">
        <v>3</v>
      </c>
      <c r="B474" s="62" t="s">
        <v>67</v>
      </c>
      <c r="C474" s="172">
        <f>'Office Minor'!C657+'Office Minor'!C493</f>
        <v>30</v>
      </c>
      <c r="D474" s="172">
        <f>'Office Minor'!D657+'Office Minor'!D493</f>
        <v>30</v>
      </c>
      <c r="E474" s="172">
        <f>'Office Minor'!E657+'Office Minor'!E493</f>
        <v>2596</v>
      </c>
      <c r="F474" s="172">
        <f>'Office Minor'!F657+'Office Minor'!F493</f>
        <v>649000</v>
      </c>
      <c r="G474" s="172">
        <f>'Office Minor'!G657+'Office Minor'!G493</f>
        <v>577000</v>
      </c>
      <c r="H474" s="172">
        <f>'Office Minor'!H657+'Office Minor'!H493</f>
        <v>13</v>
      </c>
    </row>
    <row r="475" spans="1:8" s="354" customFormat="1" ht="17.100000000000001" customHeight="1">
      <c r="A475" s="220">
        <v>4</v>
      </c>
      <c r="B475" s="62" t="s">
        <v>62</v>
      </c>
      <c r="C475" s="172">
        <f>'Office Minor'!C659+'Office Minor'!C494</f>
        <v>453</v>
      </c>
      <c r="D475" s="172">
        <f>'Office Minor'!D659+'Office Minor'!D494</f>
        <v>453</v>
      </c>
      <c r="E475" s="172">
        <f>'Office Minor'!E659+'Office Minor'!E494</f>
        <v>9556943</v>
      </c>
      <c r="F475" s="172">
        <f>'Office Minor'!F659+'Office Minor'!F494</f>
        <v>2389235750</v>
      </c>
      <c r="G475" s="172">
        <f>'Office Minor'!G659+'Office Minor'!G494</f>
        <v>234365562</v>
      </c>
      <c r="H475" s="172">
        <f>'Office Minor'!H659+'Office Minor'!H494</f>
        <v>1800</v>
      </c>
    </row>
    <row r="476" spans="1:8" s="354" customFormat="1" ht="17.100000000000001" customHeight="1">
      <c r="A476" s="220">
        <v>5</v>
      </c>
      <c r="B476" s="62" t="s">
        <v>58</v>
      </c>
      <c r="C476" s="172">
        <f>'Office Minor'!C660+'Office Minor'!C495</f>
        <v>0</v>
      </c>
      <c r="D476" s="172">
        <f>'Office Minor'!D660+'Office Minor'!D495</f>
        <v>0</v>
      </c>
      <c r="E476" s="172">
        <f>'Office Minor'!E660+'Office Minor'!E495</f>
        <v>609758</v>
      </c>
      <c r="F476" s="172">
        <f>'Office Minor'!F660+'Office Minor'!F495</f>
        <v>18292740</v>
      </c>
      <c r="G476" s="172">
        <f>'Office Minor'!G660+'Office Minor'!G495</f>
        <v>35712000</v>
      </c>
      <c r="H476" s="172">
        <f>'Office Minor'!H660+'Office Minor'!H495</f>
        <v>1600</v>
      </c>
    </row>
    <row r="477" spans="1:8" s="354" customFormat="1" ht="17.100000000000001" customHeight="1">
      <c r="A477" s="220">
        <v>6</v>
      </c>
      <c r="B477" s="62" t="s">
        <v>53</v>
      </c>
      <c r="C477" s="172">
        <f>'Office Minor'!C661+'Office Minor'!C496</f>
        <v>0</v>
      </c>
      <c r="D477" s="172">
        <f>'Office Minor'!D661+'Office Minor'!D496</f>
        <v>0</v>
      </c>
      <c r="E477" s="172">
        <f>'Office Minor'!E661+'Office Minor'!E496</f>
        <v>0</v>
      </c>
      <c r="F477" s="172">
        <f>'Office Minor'!F661+'Office Minor'!F496</f>
        <v>0</v>
      </c>
      <c r="G477" s="172">
        <f>'Office Minor'!G661+'Office Minor'!G496</f>
        <v>12983000</v>
      </c>
      <c r="H477" s="172">
        <f>'Office Minor'!H661+'Office Minor'!H496</f>
        <v>0</v>
      </c>
    </row>
    <row r="478" spans="1:8" s="354" customFormat="1" ht="17.100000000000001" customHeight="1">
      <c r="A478" s="220">
        <v>7</v>
      </c>
      <c r="B478" s="62" t="s">
        <v>26</v>
      </c>
      <c r="C478" s="172">
        <f>'Office Minor'!C497</f>
        <v>1</v>
      </c>
      <c r="D478" s="172">
        <f>'Office Minor'!D497</f>
        <v>4.7877999999999998</v>
      </c>
      <c r="E478" s="172">
        <f>'Office Minor'!E497</f>
        <v>0</v>
      </c>
      <c r="F478" s="172">
        <f>'Office Minor'!F497</f>
        <v>0</v>
      </c>
      <c r="G478" s="172">
        <f>'Office Minor'!G497</f>
        <v>19000</v>
      </c>
      <c r="H478" s="172">
        <f>'Office Minor'!H497</f>
        <v>0</v>
      </c>
    </row>
    <row r="479" spans="1:8" s="354" customFormat="1" ht="17.100000000000001" customHeight="1">
      <c r="A479" s="220">
        <v>8</v>
      </c>
      <c r="B479" s="62" t="s">
        <v>205</v>
      </c>
      <c r="C479" s="172">
        <f>'Office Minor'!C662</f>
        <v>2</v>
      </c>
      <c r="D479" s="172">
        <f>'Office Minor'!D662</f>
        <v>8</v>
      </c>
      <c r="E479" s="172">
        <f>'Office Minor'!E662</f>
        <v>0</v>
      </c>
      <c r="F479" s="172">
        <f>'Office Minor'!F662</f>
        <v>0</v>
      </c>
      <c r="G479" s="172">
        <f>'Office Minor'!G662</f>
        <v>13000</v>
      </c>
      <c r="H479" s="172">
        <f>'Office Minor'!H662</f>
        <v>0</v>
      </c>
    </row>
    <row r="480" spans="1:8" s="354" customFormat="1" ht="17.100000000000001" customHeight="1">
      <c r="A480" s="220">
        <v>9</v>
      </c>
      <c r="B480" s="62" t="s">
        <v>24</v>
      </c>
      <c r="C480" s="172">
        <f>'Office Minor'!C663+'Office Minor'!C498</f>
        <v>8</v>
      </c>
      <c r="D480" s="172">
        <f>'Office Minor'!D663+'Office Minor'!D498</f>
        <v>107.248</v>
      </c>
      <c r="E480" s="172">
        <f>'Office Minor'!E663+'Office Minor'!E498</f>
        <v>9</v>
      </c>
      <c r="F480" s="172">
        <f>'Office Minor'!F663+'Office Minor'!F498</f>
        <v>2700</v>
      </c>
      <c r="G480" s="172">
        <f>'Office Minor'!G663+'Office Minor'!G498</f>
        <v>323700</v>
      </c>
      <c r="H480" s="172">
        <f>'Office Minor'!H663+'Office Minor'!H498</f>
        <v>0</v>
      </c>
    </row>
    <row r="481" spans="1:8" s="354" customFormat="1" ht="17.100000000000001" customHeight="1">
      <c r="A481" s="220">
        <v>10</v>
      </c>
      <c r="B481" s="62" t="str">
        <f>'Office Minor'!B664</f>
        <v>China Clay</v>
      </c>
      <c r="C481" s="62">
        <f>'Office Minor'!C664</f>
        <v>1</v>
      </c>
      <c r="D481" s="62">
        <f>'Office Minor'!D664</f>
        <v>32.369999999999997</v>
      </c>
      <c r="E481" s="62">
        <f>'Office Minor'!E664</f>
        <v>0</v>
      </c>
      <c r="F481" s="62">
        <f>'Office Minor'!F664</f>
        <v>0</v>
      </c>
      <c r="G481" s="62">
        <f>'Office Minor'!G664</f>
        <v>0</v>
      </c>
      <c r="H481" s="62">
        <f>'Office Minor'!H664</f>
        <v>0</v>
      </c>
    </row>
    <row r="482" spans="1:8" s="354" customFormat="1" ht="17.100000000000001" customHeight="1">
      <c r="A482" s="220">
        <v>11</v>
      </c>
      <c r="B482" s="62" t="s">
        <v>40</v>
      </c>
      <c r="C482" s="172">
        <f>'Office Minor'!C665+'Office Minor'!C500</f>
        <v>0</v>
      </c>
      <c r="D482" s="172">
        <f>'Office Minor'!D665+'Office Minor'!D500</f>
        <v>0</v>
      </c>
      <c r="E482" s="172">
        <f>'Office Minor'!E665+'Office Minor'!E500</f>
        <v>71814</v>
      </c>
      <c r="F482" s="172">
        <f>'Office Minor'!F665+'Office Minor'!F500</f>
        <v>28725600</v>
      </c>
      <c r="G482" s="172">
        <f>'Office Minor'!G665+'Office Minor'!G500</f>
        <v>6926000</v>
      </c>
      <c r="H482" s="172">
        <f>'Office Minor'!H665+'Office Minor'!H500</f>
        <v>0</v>
      </c>
    </row>
    <row r="483" spans="1:8" s="354" customFormat="1" ht="17.100000000000001" customHeight="1">
      <c r="A483" s="220">
        <v>12</v>
      </c>
      <c r="B483" s="62" t="s">
        <v>39</v>
      </c>
      <c r="C483" s="172">
        <f>'Office Minor'!C499+'Office Minor'!C658</f>
        <v>28</v>
      </c>
      <c r="D483" s="172">
        <f>'Office Minor'!D499+'Office Minor'!D658</f>
        <v>317.0009</v>
      </c>
      <c r="E483" s="172">
        <f>'Office Minor'!E499+'Office Minor'!E658</f>
        <v>122185</v>
      </c>
      <c r="F483" s="172">
        <f>'Office Minor'!F499+'Office Minor'!F658</f>
        <v>25037000</v>
      </c>
      <c r="G483" s="172">
        <f>'Office Minor'!G499+'Office Minor'!G658</f>
        <v>22433844</v>
      </c>
      <c r="H483" s="172">
        <f>'Office Minor'!H499+'Office Minor'!H658</f>
        <v>565</v>
      </c>
    </row>
    <row r="484" spans="1:8" s="354" customFormat="1" ht="17.100000000000001" customHeight="1">
      <c r="A484" s="220">
        <v>13</v>
      </c>
      <c r="B484" s="62" t="s">
        <v>45</v>
      </c>
      <c r="C484" s="172">
        <f>'Office Minor'!C666</f>
        <v>2</v>
      </c>
      <c r="D484" s="172">
        <f>'Office Minor'!D666</f>
        <v>9.4749999999999996</v>
      </c>
      <c r="E484" s="172">
        <f>'Office Minor'!E666</f>
        <v>0</v>
      </c>
      <c r="F484" s="172">
        <f>'Office Minor'!F666</f>
        <v>0</v>
      </c>
      <c r="G484" s="172">
        <f>'Office Minor'!G666</f>
        <v>18950</v>
      </c>
      <c r="H484" s="172">
        <f>'Office Minor'!H666</f>
        <v>0</v>
      </c>
    </row>
    <row r="485" spans="1:8" s="354" customFormat="1" ht="17.100000000000001" customHeight="1">
      <c r="A485" s="220">
        <v>14</v>
      </c>
      <c r="B485" s="62" t="s">
        <v>163</v>
      </c>
      <c r="C485" s="172">
        <f>'Office Minor'!C667</f>
        <v>2</v>
      </c>
      <c r="D485" s="172">
        <f>'Office Minor'!D667</f>
        <v>8.1015999999999995</v>
      </c>
      <c r="E485" s="172">
        <f>'Office Minor'!E667</f>
        <v>23975</v>
      </c>
      <c r="F485" s="172">
        <f>'Office Minor'!F667</f>
        <v>2397500</v>
      </c>
      <c r="G485" s="172">
        <f>'Office Minor'!G667</f>
        <v>596944</v>
      </c>
      <c r="H485" s="172">
        <f>'Office Minor'!H667</f>
        <v>15</v>
      </c>
    </row>
    <row r="486" spans="1:8" s="354" customFormat="1" ht="17.100000000000001" customHeight="1">
      <c r="A486" s="220">
        <v>15</v>
      </c>
      <c r="B486" s="62" t="str">
        <f>'Office Minor'!B501</f>
        <v>Silica Sand</v>
      </c>
      <c r="C486" s="62">
        <f>'Office Minor'!C501</f>
        <v>77</v>
      </c>
      <c r="D486" s="62">
        <f>'Office Minor'!D501</f>
        <v>551.31590000000006</v>
      </c>
      <c r="E486" s="62">
        <f>'Office Minor'!E501</f>
        <v>49980</v>
      </c>
      <c r="F486" s="62">
        <f>'Office Minor'!F501</f>
        <v>10995600</v>
      </c>
      <c r="G486" s="62">
        <f>'Office Minor'!G501</f>
        <v>3283000</v>
      </c>
      <c r="H486" s="62">
        <f>'Office Minor'!H501</f>
        <v>0</v>
      </c>
    </row>
    <row r="487" spans="1:8" s="354" customFormat="1" ht="17.100000000000001" customHeight="1">
      <c r="A487" s="220"/>
      <c r="B487" s="62" t="s">
        <v>74</v>
      </c>
      <c r="C487" s="172"/>
      <c r="D487" s="172"/>
      <c r="E487" s="172"/>
      <c r="F487" s="172"/>
      <c r="G487" s="172">
        <f>'Office Minor'!G668+'Office Minor'!G502</f>
        <v>5761000</v>
      </c>
      <c r="H487" s="172">
        <f>'Office Minor'!H668+'Office Minor'!H502</f>
        <v>0</v>
      </c>
    </row>
    <row r="488" spans="1:8" s="354" customFormat="1" ht="17.100000000000001" customHeight="1">
      <c r="A488" s="220"/>
      <c r="B488" s="62" t="s">
        <v>48</v>
      </c>
      <c r="C488" s="172"/>
      <c r="D488" s="172"/>
      <c r="E488" s="172"/>
      <c r="F488" s="172"/>
      <c r="G488" s="172">
        <f>'Office Minor'!G669+'Office Minor'!G503</f>
        <v>74307000</v>
      </c>
      <c r="H488" s="172">
        <f>'Office Minor'!H669+'Office Minor'!H503</f>
        <v>0</v>
      </c>
    </row>
    <row r="489" spans="1:8" s="354" customFormat="1" ht="17.100000000000001" customHeight="1">
      <c r="A489" s="960" t="s">
        <v>49</v>
      </c>
      <c r="B489" s="961"/>
      <c r="C489" s="542">
        <f t="shared" ref="C489:H489" si="31">SUM(C472:C488)</f>
        <v>629</v>
      </c>
      <c r="D489" s="543">
        <f t="shared" si="31"/>
        <v>2088.0491999999999</v>
      </c>
      <c r="E489" s="542">
        <f t="shared" si="31"/>
        <v>10530123</v>
      </c>
      <c r="F489" s="542">
        <f t="shared" si="31"/>
        <v>2545076990</v>
      </c>
      <c r="G489" s="542">
        <f t="shared" si="31"/>
        <v>414931334</v>
      </c>
      <c r="H489" s="542">
        <f t="shared" si="31"/>
        <v>4073</v>
      </c>
    </row>
    <row r="490" spans="1:8" s="354" customFormat="1" ht="17.100000000000001" customHeight="1">
      <c r="A490" s="405"/>
      <c r="B490" s="405"/>
      <c r="C490" s="405"/>
      <c r="D490" s="405"/>
      <c r="E490" s="405"/>
      <c r="F490" s="405"/>
      <c r="G490" s="405"/>
      <c r="H490" s="405"/>
    </row>
    <row r="491" spans="1:8" s="354" customFormat="1" ht="17.100000000000001" customHeight="1">
      <c r="A491" s="911" t="s">
        <v>263</v>
      </c>
      <c r="B491" s="911"/>
      <c r="C491" s="911"/>
      <c r="D491" s="911"/>
      <c r="E491" s="911"/>
      <c r="F491" s="911"/>
      <c r="G491" s="911"/>
      <c r="H491" s="911"/>
    </row>
    <row r="492" spans="1:8" s="354" customFormat="1" ht="17.100000000000001" customHeight="1">
      <c r="A492" s="889" t="s">
        <v>181</v>
      </c>
      <c r="B492" s="889" t="s">
        <v>3</v>
      </c>
      <c r="C492" s="889" t="s">
        <v>4</v>
      </c>
      <c r="D492" s="569" t="s">
        <v>5</v>
      </c>
      <c r="E492" s="50" t="s">
        <v>6</v>
      </c>
      <c r="F492" s="49" t="s">
        <v>7</v>
      </c>
      <c r="G492" s="49" t="s">
        <v>8</v>
      </c>
      <c r="H492" s="50" t="s">
        <v>9</v>
      </c>
    </row>
    <row r="493" spans="1:8" s="354" customFormat="1" ht="17.100000000000001" customHeight="1">
      <c r="A493" s="890"/>
      <c r="B493" s="890"/>
      <c r="C493" s="890"/>
      <c r="D493" s="344" t="s">
        <v>77</v>
      </c>
      <c r="E493" s="344" t="s">
        <v>78</v>
      </c>
      <c r="F493" s="52" t="s">
        <v>79</v>
      </c>
      <c r="G493" s="52" t="s">
        <v>79</v>
      </c>
      <c r="H493" s="54" t="s">
        <v>12</v>
      </c>
    </row>
    <row r="494" spans="1:8" s="354" customFormat="1" ht="17.100000000000001" customHeight="1">
      <c r="A494" s="220">
        <v>1</v>
      </c>
      <c r="B494" s="62" t="s">
        <v>61</v>
      </c>
      <c r="C494" s="218">
        <f>'Office Minor'!C676</f>
        <v>83</v>
      </c>
      <c r="D494" s="218">
        <f>'Office Minor'!D676</f>
        <v>90.11</v>
      </c>
      <c r="E494" s="218">
        <f>'Office Minor'!E676</f>
        <v>820068</v>
      </c>
      <c r="F494" s="218">
        <f>'Office Minor'!F676</f>
        <v>787265280</v>
      </c>
      <c r="G494" s="218">
        <f>'Office Minor'!G676</f>
        <v>84350000</v>
      </c>
      <c r="H494" s="218">
        <f>'Office Minor'!H676</f>
        <v>450</v>
      </c>
    </row>
    <row r="495" spans="1:8" s="354" customFormat="1" ht="17.100000000000001" customHeight="1">
      <c r="A495" s="144">
        <f>+A494+1</f>
        <v>2</v>
      </c>
      <c r="B495" s="62" t="s">
        <v>57</v>
      </c>
      <c r="C495" s="218">
        <f>'Office Minor'!C677</f>
        <v>61</v>
      </c>
      <c r="D495" s="218">
        <f>'Office Minor'!D677</f>
        <v>136.16</v>
      </c>
      <c r="E495" s="218">
        <f>'Office Minor'!E677</f>
        <v>796060</v>
      </c>
      <c r="F495" s="218">
        <f>'Office Minor'!F677</f>
        <v>724414600</v>
      </c>
      <c r="G495" s="218">
        <f>'Office Minor'!G677</f>
        <v>133946000</v>
      </c>
      <c r="H495" s="218">
        <f>'Office Minor'!H677</f>
        <v>745</v>
      </c>
    </row>
    <row r="496" spans="1:8" s="354" customFormat="1" ht="17.100000000000001" customHeight="1">
      <c r="A496" s="144">
        <f>+A495+1</f>
        <v>3</v>
      </c>
      <c r="B496" s="62" t="s">
        <v>206</v>
      </c>
      <c r="C496" s="218">
        <f>'Office Minor'!C678</f>
        <v>7</v>
      </c>
      <c r="D496" s="218">
        <f>'Office Minor'!D678</f>
        <v>12.72</v>
      </c>
      <c r="E496" s="218">
        <f>'Office Minor'!E678</f>
        <v>7100</v>
      </c>
      <c r="F496" s="218">
        <f>'Office Minor'!F678</f>
        <v>1136000</v>
      </c>
      <c r="G496" s="218">
        <f>'Office Minor'!G678</f>
        <v>656000</v>
      </c>
      <c r="H496" s="218">
        <f>'Office Minor'!H678</f>
        <v>156</v>
      </c>
    </row>
    <row r="497" spans="1:8" s="354" customFormat="1" ht="17.100000000000001" customHeight="1">
      <c r="A497" s="144">
        <f>+A496+1</f>
        <v>4</v>
      </c>
      <c r="B497" s="62" t="s">
        <v>207</v>
      </c>
      <c r="C497" s="218">
        <f>'Office Minor'!C679</f>
        <v>27</v>
      </c>
      <c r="D497" s="218">
        <f>'Office Minor'!D679</f>
        <v>26.18</v>
      </c>
      <c r="E497" s="218">
        <f>'Office Minor'!E679</f>
        <v>310500</v>
      </c>
      <c r="F497" s="218">
        <f>'Office Minor'!F679</f>
        <v>40365000</v>
      </c>
      <c r="G497" s="218">
        <f>'Office Minor'!G679</f>
        <v>7290000</v>
      </c>
      <c r="H497" s="218">
        <f>'Office Minor'!H679</f>
        <v>760</v>
      </c>
    </row>
    <row r="498" spans="1:8" s="354" customFormat="1" ht="17.100000000000001" customHeight="1">
      <c r="A498" s="144">
        <f>+A497+1</f>
        <v>5</v>
      </c>
      <c r="B498" s="62" t="s">
        <v>188</v>
      </c>
      <c r="C498" s="218">
        <f>'Office Minor'!C680</f>
        <v>92</v>
      </c>
      <c r="D498" s="218">
        <f>'Office Minor'!D680</f>
        <v>91.88</v>
      </c>
      <c r="E498" s="218">
        <f>'Office Minor'!E680</f>
        <v>520700</v>
      </c>
      <c r="F498" s="218">
        <f>'Office Minor'!F680</f>
        <v>83312000</v>
      </c>
      <c r="G498" s="218">
        <f>'Office Minor'!G680</f>
        <v>12917000</v>
      </c>
      <c r="H498" s="218">
        <f>'Office Minor'!H680</f>
        <v>510</v>
      </c>
    </row>
    <row r="499" spans="1:8" s="354" customFormat="1" ht="17.100000000000001" customHeight="1">
      <c r="A499" s="144">
        <v>6</v>
      </c>
      <c r="B499" s="62" t="s">
        <v>58</v>
      </c>
      <c r="C499" s="218">
        <f>'Office Minor'!C681</f>
        <v>0</v>
      </c>
      <c r="D499" s="218">
        <f>'Office Minor'!D681</f>
        <v>0</v>
      </c>
      <c r="E499" s="218">
        <f>'Office Minor'!E681</f>
        <v>691267</v>
      </c>
      <c r="F499" s="218">
        <f>'Office Minor'!F681</f>
        <v>152078740</v>
      </c>
      <c r="G499" s="218">
        <f>'Office Minor'!G681</f>
        <v>51052000</v>
      </c>
      <c r="H499" s="218">
        <f>'Office Minor'!H681</f>
        <v>600</v>
      </c>
    </row>
    <row r="500" spans="1:8" s="354" customFormat="1" ht="17.100000000000001" customHeight="1">
      <c r="A500" s="144">
        <v>7</v>
      </c>
      <c r="B500" s="286" t="s">
        <v>24</v>
      </c>
      <c r="C500" s="218">
        <f>'Office Minor'!C682</f>
        <v>5</v>
      </c>
      <c r="D500" s="218">
        <f>'Office Minor'!D682</f>
        <v>216.03</v>
      </c>
      <c r="E500" s="218">
        <f>'Office Minor'!E682</f>
        <v>42850</v>
      </c>
      <c r="F500" s="218">
        <f>'Office Minor'!F682</f>
        <v>39850500</v>
      </c>
      <c r="G500" s="218">
        <f>'Office Minor'!G682</f>
        <v>4228000</v>
      </c>
      <c r="H500" s="218">
        <f>'Office Minor'!H682</f>
        <v>150</v>
      </c>
    </row>
    <row r="501" spans="1:8" s="354" customFormat="1" ht="17.100000000000001" customHeight="1">
      <c r="A501" s="144">
        <v>8</v>
      </c>
      <c r="B501" s="286" t="s">
        <v>169</v>
      </c>
      <c r="C501" s="218">
        <f>'Office Minor'!C683</f>
        <v>19</v>
      </c>
      <c r="D501" s="218">
        <f>'Office Minor'!D683</f>
        <v>86.6</v>
      </c>
      <c r="E501" s="218">
        <f>'Office Minor'!E683</f>
        <v>21500</v>
      </c>
      <c r="F501" s="218">
        <f>'Office Minor'!F683</f>
        <v>5590000</v>
      </c>
      <c r="G501" s="218">
        <f>'Office Minor'!G683</f>
        <v>2017000</v>
      </c>
      <c r="H501" s="218">
        <f>'Office Minor'!H683</f>
        <v>220</v>
      </c>
    </row>
    <row r="502" spans="1:8" s="354" customFormat="1" ht="17.100000000000001" customHeight="1">
      <c r="A502" s="144"/>
      <c r="B502" s="62" t="s">
        <v>74</v>
      </c>
      <c r="C502" s="218">
        <f>'Office Minor'!C684</f>
        <v>0</v>
      </c>
      <c r="D502" s="218">
        <f>'Office Minor'!D684</f>
        <v>0</v>
      </c>
      <c r="E502" s="218">
        <f>'Office Minor'!E684</f>
        <v>0</v>
      </c>
      <c r="F502" s="218">
        <f>'Office Minor'!F684</f>
        <v>0</v>
      </c>
      <c r="G502" s="218">
        <f>'Office Minor'!G684</f>
        <v>31994000</v>
      </c>
      <c r="H502" s="218">
        <f>'Office Minor'!H684</f>
        <v>0</v>
      </c>
    </row>
    <row r="503" spans="1:8" s="354" customFormat="1" ht="17.100000000000001" customHeight="1">
      <c r="A503" s="144"/>
      <c r="B503" s="62" t="s">
        <v>48</v>
      </c>
      <c r="C503" s="218">
        <f>'Office Minor'!C685</f>
        <v>0</v>
      </c>
      <c r="D503" s="218">
        <f>'Office Minor'!D685</f>
        <v>0</v>
      </c>
      <c r="E503" s="218">
        <f>'Office Minor'!E685</f>
        <v>0</v>
      </c>
      <c r="F503" s="218">
        <f>'Office Minor'!F685</f>
        <v>0</v>
      </c>
      <c r="G503" s="218">
        <f>'Office Minor'!G685</f>
        <v>13636984</v>
      </c>
      <c r="H503" s="218">
        <f>'Office Minor'!H685</f>
        <v>0</v>
      </c>
    </row>
    <row r="504" spans="1:8" s="354" customFormat="1" ht="17.100000000000001" customHeight="1">
      <c r="A504" s="960" t="s">
        <v>49</v>
      </c>
      <c r="B504" s="961"/>
      <c r="C504" s="313">
        <f t="shared" ref="C504:H504" si="32">SUM(C494:C503)</f>
        <v>294</v>
      </c>
      <c r="D504" s="312">
        <f t="shared" si="32"/>
        <v>659.68</v>
      </c>
      <c r="E504" s="542">
        <f t="shared" si="32"/>
        <v>3210045</v>
      </c>
      <c r="F504" s="539">
        <f t="shared" si="32"/>
        <v>1834012120</v>
      </c>
      <c r="G504" s="594">
        <f t="shared" si="32"/>
        <v>342086984</v>
      </c>
      <c r="H504" s="313">
        <f t="shared" si="32"/>
        <v>3591</v>
      </c>
    </row>
    <row r="505" spans="1:8" s="354" customFormat="1" ht="17.100000000000001" customHeight="1">
      <c r="A505" s="405"/>
      <c r="B505" s="405"/>
      <c r="C505" s="405"/>
      <c r="D505" s="405"/>
      <c r="E505" s="405"/>
      <c r="F505" s="405"/>
      <c r="G505" s="405"/>
      <c r="H505" s="405"/>
    </row>
    <row r="506" spans="1:8" s="354" customFormat="1" ht="17.100000000000001" customHeight="1">
      <c r="A506" s="977" t="s">
        <v>264</v>
      </c>
      <c r="B506" s="977"/>
      <c r="C506" s="977"/>
      <c r="D506" s="977"/>
      <c r="E506" s="977"/>
      <c r="F506" s="977"/>
      <c r="G506" s="977"/>
      <c r="H506" s="977"/>
    </row>
    <row r="507" spans="1:8" s="354" customFormat="1" ht="17.100000000000001" customHeight="1">
      <c r="A507" s="889" t="s">
        <v>181</v>
      </c>
      <c r="B507" s="889" t="s">
        <v>3</v>
      </c>
      <c r="C507" s="889" t="s">
        <v>4</v>
      </c>
      <c r="D507" s="569" t="s">
        <v>5</v>
      </c>
      <c r="E507" s="50" t="s">
        <v>6</v>
      </c>
      <c r="F507" s="49" t="s">
        <v>7</v>
      </c>
      <c r="G507" s="49" t="s">
        <v>8</v>
      </c>
      <c r="H507" s="50" t="s">
        <v>9</v>
      </c>
    </row>
    <row r="508" spans="1:8" s="354" customFormat="1" ht="17.100000000000001" customHeight="1">
      <c r="A508" s="890"/>
      <c r="B508" s="890"/>
      <c r="C508" s="890"/>
      <c r="D508" s="344" t="s">
        <v>77</v>
      </c>
      <c r="E508" s="344" t="s">
        <v>78</v>
      </c>
      <c r="F508" s="52" t="s">
        <v>79</v>
      </c>
      <c r="G508" s="52" t="s">
        <v>79</v>
      </c>
      <c r="H508" s="54" t="s">
        <v>12</v>
      </c>
    </row>
    <row r="509" spans="1:8" s="354" customFormat="1" ht="17.100000000000001" customHeight="1">
      <c r="A509" s="220">
        <v>1</v>
      </c>
      <c r="B509" s="62" t="s">
        <v>62</v>
      </c>
      <c r="C509" s="62">
        <f>'Office Minor'!C717</f>
        <v>59</v>
      </c>
      <c r="D509" s="62">
        <f>'Office Minor'!D717</f>
        <v>53.92</v>
      </c>
      <c r="E509" s="62">
        <f>'Office Minor'!E717</f>
        <v>20284</v>
      </c>
      <c r="F509" s="62">
        <f>'Office Minor'!F717</f>
        <v>1014200</v>
      </c>
      <c r="G509" s="62">
        <f>'Office Minor'!G717</f>
        <v>1907000</v>
      </c>
      <c r="H509" s="62">
        <f>'Office Minor'!H717</f>
        <v>155</v>
      </c>
    </row>
    <row r="510" spans="1:8" s="354" customFormat="1" ht="17.100000000000001" customHeight="1">
      <c r="A510" s="144">
        <f>+A509+1</f>
        <v>2</v>
      </c>
      <c r="B510" s="62" t="s">
        <v>66</v>
      </c>
      <c r="C510" s="62">
        <f>'Office Minor'!C718</f>
        <v>20</v>
      </c>
      <c r="D510" s="62">
        <f>'Office Minor'!D718</f>
        <v>21.1</v>
      </c>
      <c r="E510" s="62">
        <f>'Office Minor'!E718</f>
        <v>0</v>
      </c>
      <c r="F510" s="62">
        <f>'Office Minor'!F718</f>
        <v>0</v>
      </c>
      <c r="G510" s="62">
        <f>'Office Minor'!G718</f>
        <v>519000</v>
      </c>
      <c r="H510" s="62">
        <f>'Office Minor'!H718</f>
        <v>85</v>
      </c>
    </row>
    <row r="511" spans="1:8" s="354" customFormat="1" ht="17.100000000000001" customHeight="1">
      <c r="A511" s="144">
        <v>3</v>
      </c>
      <c r="B511" s="62" t="s">
        <v>53</v>
      </c>
      <c r="C511" s="62">
        <f>'Office Minor'!C719</f>
        <v>0</v>
      </c>
      <c r="D511" s="62">
        <f>'Office Minor'!D719</f>
        <v>0</v>
      </c>
      <c r="E511" s="62">
        <f>'Office Minor'!E719</f>
        <v>90825</v>
      </c>
      <c r="F511" s="62">
        <f>'Office Minor'!F719</f>
        <v>90825000</v>
      </c>
      <c r="G511" s="62">
        <f>'Office Minor'!G719</f>
        <v>427000</v>
      </c>
      <c r="H511" s="62">
        <f>'Office Minor'!H719</f>
        <v>225</v>
      </c>
    </row>
    <row r="512" spans="1:8" s="354" customFormat="1" ht="17.100000000000001" customHeight="1">
      <c r="A512" s="144">
        <f>+A511+1</f>
        <v>4</v>
      </c>
      <c r="B512" s="62" t="s">
        <v>72</v>
      </c>
      <c r="C512" s="62">
        <f>'Office Minor'!C720</f>
        <v>2</v>
      </c>
      <c r="D512" s="62">
        <f>'Office Minor'!D720</f>
        <v>1.65</v>
      </c>
      <c r="E512" s="62">
        <f>'Office Minor'!E720</f>
        <v>0</v>
      </c>
      <c r="F512" s="62">
        <f>'Office Minor'!F720</f>
        <v>0</v>
      </c>
      <c r="G512" s="62">
        <f>'Office Minor'!G720</f>
        <v>65000</v>
      </c>
      <c r="H512" s="62">
        <f>'Office Minor'!H720</f>
        <v>3</v>
      </c>
    </row>
    <row r="513" spans="1:8" s="354" customFormat="1" ht="17.100000000000001" customHeight="1">
      <c r="A513" s="144">
        <f>+A512+1</f>
        <v>5</v>
      </c>
      <c r="B513" s="62" t="s">
        <v>58</v>
      </c>
      <c r="C513" s="62">
        <f>'Office Minor'!C721</f>
        <v>0</v>
      </c>
      <c r="D513" s="62">
        <f>'Office Minor'!D721</f>
        <v>0</v>
      </c>
      <c r="E513" s="62">
        <f>'Office Minor'!E721</f>
        <v>8771055</v>
      </c>
      <c r="F513" s="62">
        <f>'Office Minor'!F721</f>
        <v>438552750</v>
      </c>
      <c r="G513" s="62">
        <f>'Office Minor'!G721</f>
        <v>429336000</v>
      </c>
      <c r="H513" s="62">
        <f>'Office Minor'!H721</f>
        <v>1350</v>
      </c>
    </row>
    <row r="514" spans="1:8" s="354" customFormat="1" ht="17.100000000000001" customHeight="1">
      <c r="A514" s="144">
        <v>6</v>
      </c>
      <c r="B514" s="284" t="s">
        <v>39</v>
      </c>
      <c r="C514" s="62">
        <f>'Office Minor'!C722</f>
        <v>59</v>
      </c>
      <c r="D514" s="62">
        <f>'Office Minor'!D722</f>
        <v>302.54750000000001</v>
      </c>
      <c r="E514" s="62">
        <f>'Office Minor'!E722</f>
        <v>254321</v>
      </c>
      <c r="F514" s="62">
        <f>'Office Minor'!F722</f>
        <v>76296300</v>
      </c>
      <c r="G514" s="62">
        <f>'Office Minor'!G722</f>
        <v>14582000</v>
      </c>
      <c r="H514" s="62">
        <f>'Office Minor'!H722</f>
        <v>105</v>
      </c>
    </row>
    <row r="515" spans="1:8" s="354" customFormat="1" ht="17.100000000000001" customHeight="1">
      <c r="A515" s="144">
        <v>7</v>
      </c>
      <c r="B515" s="284" t="s">
        <v>40</v>
      </c>
      <c r="C515" s="62">
        <f>'Office Minor'!C723</f>
        <v>0</v>
      </c>
      <c r="D515" s="62">
        <f>'Office Minor'!D723</f>
        <v>0</v>
      </c>
      <c r="E515" s="62">
        <f>'Office Minor'!E723</f>
        <v>8154</v>
      </c>
      <c r="F515" s="62">
        <f>'Office Minor'!F723</f>
        <v>2446200</v>
      </c>
      <c r="G515" s="62">
        <f>'Office Minor'!G723</f>
        <v>1252000</v>
      </c>
      <c r="H515" s="62">
        <f>'Office Minor'!H723</f>
        <v>0</v>
      </c>
    </row>
    <row r="516" spans="1:8" s="354" customFormat="1" ht="17.100000000000001" customHeight="1">
      <c r="A516" s="144">
        <v>8</v>
      </c>
      <c r="B516" s="284" t="s">
        <v>43</v>
      </c>
      <c r="C516" s="62">
        <f>'Office Minor'!C724</f>
        <v>4</v>
      </c>
      <c r="D516" s="62">
        <f>'Office Minor'!D724</f>
        <v>37.4129</v>
      </c>
      <c r="E516" s="62">
        <f>'Office Minor'!E724</f>
        <v>0</v>
      </c>
      <c r="F516" s="62">
        <f>'Office Minor'!F724</f>
        <v>0</v>
      </c>
      <c r="G516" s="62">
        <f>'Office Minor'!G724</f>
        <v>0</v>
      </c>
      <c r="H516" s="62">
        <f>'Office Minor'!H724</f>
        <v>5</v>
      </c>
    </row>
    <row r="517" spans="1:8" s="354" customFormat="1" ht="17.100000000000001" customHeight="1">
      <c r="A517" s="144"/>
      <c r="B517" s="62" t="s">
        <v>74</v>
      </c>
      <c r="C517" s="62"/>
      <c r="D517" s="62"/>
      <c r="E517" s="62"/>
      <c r="F517" s="62"/>
      <c r="G517" s="62">
        <f>'Office Minor'!G725</f>
        <v>11944000</v>
      </c>
      <c r="H517" s="62"/>
    </row>
    <row r="518" spans="1:8" s="354" customFormat="1" ht="17.100000000000001" customHeight="1">
      <c r="A518" s="37"/>
      <c r="B518" s="11" t="s">
        <v>48</v>
      </c>
      <c r="C518" s="11"/>
      <c r="D518" s="11"/>
      <c r="E518" s="11"/>
      <c r="F518" s="11"/>
      <c r="G518" s="11">
        <f>'Office Minor'!G726</f>
        <v>184736000</v>
      </c>
      <c r="H518" s="11"/>
    </row>
    <row r="519" spans="1:8" s="354" customFormat="1" ht="17.100000000000001" customHeight="1">
      <c r="A519" s="960" t="s">
        <v>49</v>
      </c>
      <c r="B519" s="972"/>
      <c r="C519" s="266">
        <f t="shared" ref="C519:H519" si="33">SUM(C509:C518)</f>
        <v>144</v>
      </c>
      <c r="D519" s="267">
        <f t="shared" si="33"/>
        <v>416.63040000000001</v>
      </c>
      <c r="E519" s="265">
        <f t="shared" si="33"/>
        <v>9144639</v>
      </c>
      <c r="F519" s="484">
        <f t="shared" si="33"/>
        <v>609134450</v>
      </c>
      <c r="G519" s="268">
        <f t="shared" si="33"/>
        <v>644768000</v>
      </c>
      <c r="H519" s="266">
        <f t="shared" si="33"/>
        <v>1928</v>
      </c>
    </row>
    <row r="520" spans="1:8" s="354" customFormat="1" ht="17.100000000000001" customHeight="1">
      <c r="A520" s="405"/>
      <c r="B520" s="405"/>
      <c r="C520" s="405"/>
      <c r="D520" s="405"/>
      <c r="E520" s="405"/>
      <c r="F520" s="405"/>
      <c r="G520" s="405"/>
      <c r="H520" s="405"/>
    </row>
    <row r="521" spans="1:8" s="354" customFormat="1" ht="17.100000000000001" customHeight="1">
      <c r="A521" s="977" t="s">
        <v>265</v>
      </c>
      <c r="B521" s="977"/>
      <c r="C521" s="977"/>
      <c r="D521" s="977"/>
      <c r="E521" s="977"/>
      <c r="F521" s="977"/>
      <c r="G521" s="977"/>
      <c r="H521" s="977"/>
    </row>
    <row r="522" spans="1:8" s="354" customFormat="1" ht="17.100000000000001" customHeight="1">
      <c r="A522" s="889" t="s">
        <v>181</v>
      </c>
      <c r="B522" s="889" t="s">
        <v>3</v>
      </c>
      <c r="C522" s="889" t="s">
        <v>4</v>
      </c>
      <c r="D522" s="569" t="s">
        <v>5</v>
      </c>
      <c r="E522" s="50" t="s">
        <v>6</v>
      </c>
      <c r="F522" s="49" t="s">
        <v>7</v>
      </c>
      <c r="G522" s="49" t="s">
        <v>8</v>
      </c>
      <c r="H522" s="50" t="s">
        <v>9</v>
      </c>
    </row>
    <row r="523" spans="1:8" s="354" customFormat="1" ht="17.100000000000001" customHeight="1">
      <c r="A523" s="890"/>
      <c r="B523" s="890"/>
      <c r="C523" s="890"/>
      <c r="D523" s="344" t="s">
        <v>77</v>
      </c>
      <c r="E523" s="344" t="s">
        <v>78</v>
      </c>
      <c r="F523" s="52" t="s">
        <v>79</v>
      </c>
      <c r="G523" s="52" t="s">
        <v>79</v>
      </c>
      <c r="H523" s="54" t="s">
        <v>12</v>
      </c>
    </row>
    <row r="524" spans="1:8" s="354" customFormat="1" ht="17.100000000000001" customHeight="1">
      <c r="A524" s="220">
        <v>1</v>
      </c>
      <c r="B524" s="62" t="s">
        <v>61</v>
      </c>
      <c r="C524" s="62">
        <v>101</v>
      </c>
      <c r="D524" s="62">
        <v>151.31</v>
      </c>
      <c r="E524" s="62">
        <v>398730</v>
      </c>
      <c r="F524" s="62">
        <v>590508000</v>
      </c>
      <c r="G524" s="62">
        <v>96929163</v>
      </c>
      <c r="H524" s="62">
        <v>1320</v>
      </c>
    </row>
    <row r="525" spans="1:8" s="354" customFormat="1" ht="17.100000000000001" customHeight="1">
      <c r="A525" s="220">
        <v>2</v>
      </c>
      <c r="B525" s="293" t="s">
        <v>23</v>
      </c>
      <c r="C525" s="62">
        <f>'Office Minor'!C733</f>
        <v>1</v>
      </c>
      <c r="D525" s="62">
        <f>'Office Minor'!D733</f>
        <v>31</v>
      </c>
      <c r="E525" s="62">
        <f>'Office Minor'!E733</f>
        <v>2067</v>
      </c>
      <c r="F525" s="62">
        <f>'Office Minor'!F733</f>
        <v>2480400</v>
      </c>
      <c r="G525" s="62">
        <f>'Office Minor'!G733</f>
        <v>124000</v>
      </c>
      <c r="H525" s="62">
        <f>'Office Minor'!H733</f>
        <v>11</v>
      </c>
    </row>
    <row r="526" spans="1:8" s="354" customFormat="1" ht="17.100000000000001" customHeight="1">
      <c r="A526" s="220">
        <v>3</v>
      </c>
      <c r="B526" s="62" t="s">
        <v>53</v>
      </c>
      <c r="C526" s="62">
        <f>'Office Minor'!C739</f>
        <v>0</v>
      </c>
      <c r="D526" s="62">
        <f>'Office Minor'!D739</f>
        <v>0</v>
      </c>
      <c r="E526" s="62">
        <f>'Office Minor'!E739</f>
        <v>16160</v>
      </c>
      <c r="F526" s="62">
        <f>'Office Minor'!F739</f>
        <v>2424000</v>
      </c>
      <c r="G526" s="62">
        <f>'Office Minor'!G739</f>
        <v>604000</v>
      </c>
      <c r="H526" s="62">
        <f>'Office Minor'!H739</f>
        <v>0</v>
      </c>
    </row>
    <row r="527" spans="1:8" s="354" customFormat="1" ht="17.100000000000001" customHeight="1">
      <c r="A527" s="220">
        <v>4</v>
      </c>
      <c r="B527" s="62" t="s">
        <v>57</v>
      </c>
      <c r="C527" s="62">
        <f>'Office Minor'!C734</f>
        <v>3</v>
      </c>
      <c r="D527" s="62">
        <f>'Office Minor'!D734</f>
        <v>6.25</v>
      </c>
      <c r="E527" s="62">
        <f>'Office Minor'!E734</f>
        <v>9716</v>
      </c>
      <c r="F527" s="62">
        <f>'Office Minor'!F734</f>
        <v>17780280</v>
      </c>
      <c r="G527" s="62">
        <f>'Office Minor'!G734</f>
        <v>2089000</v>
      </c>
      <c r="H527" s="62">
        <f>'Office Minor'!H734</f>
        <v>18</v>
      </c>
    </row>
    <row r="528" spans="1:8" s="354" customFormat="1" ht="17.100000000000001" customHeight="1">
      <c r="A528" s="220">
        <v>5</v>
      </c>
      <c r="B528" s="62" t="s">
        <v>145</v>
      </c>
      <c r="C528" s="62">
        <f>'Office Minor'!C586</f>
        <v>0</v>
      </c>
      <c r="D528" s="62">
        <f>'Office Minor'!D586</f>
        <v>0</v>
      </c>
      <c r="E528" s="62">
        <f>'Office Minor'!E586</f>
        <v>0</v>
      </c>
      <c r="F528" s="62">
        <f>'Office Minor'!F586</f>
        <v>0</v>
      </c>
      <c r="G528" s="62">
        <f>'Office Minor'!G586</f>
        <v>0</v>
      </c>
      <c r="H528" s="62">
        <f>'Office Minor'!H586</f>
        <v>0</v>
      </c>
    </row>
    <row r="529" spans="1:8" s="354" customFormat="1" ht="17.100000000000001" customHeight="1">
      <c r="A529" s="220">
        <v>6</v>
      </c>
      <c r="B529" s="62" t="s">
        <v>59</v>
      </c>
      <c r="C529" s="62">
        <f>'Office Minor'!C735</f>
        <v>38</v>
      </c>
      <c r="D529" s="62">
        <f>'Office Minor'!D735</f>
        <v>37.770000000000003</v>
      </c>
      <c r="E529" s="62">
        <f>'Office Minor'!E735</f>
        <v>63900</v>
      </c>
      <c r="F529" s="62">
        <f>'Office Minor'!F735</f>
        <v>22365000</v>
      </c>
      <c r="G529" s="62">
        <f>'Office Minor'!G735</f>
        <v>5751000</v>
      </c>
      <c r="H529" s="62">
        <f>'Office Minor'!H735</f>
        <v>228</v>
      </c>
    </row>
    <row r="530" spans="1:8" s="354" customFormat="1" ht="17.100000000000001" customHeight="1">
      <c r="A530" s="220">
        <v>7</v>
      </c>
      <c r="B530" s="62" t="s">
        <v>62</v>
      </c>
      <c r="C530" s="62">
        <f>'Office Minor'!C736+'Office Minor'!C585+'Office Minor'!C611</f>
        <v>153</v>
      </c>
      <c r="D530" s="62">
        <f>'Office Minor'!D736+'Office Minor'!D585+'Office Minor'!D611</f>
        <v>168.47</v>
      </c>
      <c r="E530" s="62">
        <f>'Office Minor'!E736+'Office Minor'!E585+'Office Minor'!E611</f>
        <v>3187870.33</v>
      </c>
      <c r="F530" s="62">
        <f>'Office Minor'!F736+'Office Minor'!F585+'Office Minor'!F611</f>
        <v>1108591283</v>
      </c>
      <c r="G530" s="62">
        <f>'Office Minor'!G736+'Office Minor'!G585+'Office Minor'!G611</f>
        <v>75064341</v>
      </c>
      <c r="H530" s="62">
        <f>'Office Minor'!H736+'Office Minor'!H585+'Office Minor'!H611</f>
        <v>772</v>
      </c>
    </row>
    <row r="531" spans="1:8" s="354" customFormat="1" ht="17.100000000000001" customHeight="1">
      <c r="A531" s="220">
        <v>8</v>
      </c>
      <c r="B531" s="62" t="s">
        <v>204</v>
      </c>
      <c r="C531" s="62">
        <f>'Office Minor'!C737</f>
        <v>9</v>
      </c>
      <c r="D531" s="62">
        <f>'Office Minor'!D737</f>
        <v>17.739999999999998</v>
      </c>
      <c r="E531" s="62">
        <f>'Office Minor'!E737</f>
        <v>8533</v>
      </c>
      <c r="F531" s="62">
        <f>'Office Minor'!F737</f>
        <v>4266500</v>
      </c>
      <c r="G531" s="62">
        <f>'Office Minor'!G737</f>
        <v>512000</v>
      </c>
      <c r="H531" s="62">
        <f>'Office Minor'!H737</f>
        <v>40</v>
      </c>
    </row>
    <row r="532" spans="1:8" s="354" customFormat="1" ht="17.100000000000001" customHeight="1">
      <c r="A532" s="220">
        <v>9</v>
      </c>
      <c r="B532" s="62" t="s">
        <v>58</v>
      </c>
      <c r="C532" s="62">
        <f>'Office Minor'!C738</f>
        <v>0</v>
      </c>
      <c r="D532" s="62">
        <f>'Office Minor'!D738</f>
        <v>0</v>
      </c>
      <c r="E532" s="62">
        <f>'Office Minor'!E738</f>
        <v>0</v>
      </c>
      <c r="F532" s="62">
        <f>'Office Minor'!F738</f>
        <v>0</v>
      </c>
      <c r="G532" s="62">
        <f>'Office Minor'!G738</f>
        <v>1030389</v>
      </c>
      <c r="H532" s="62">
        <f>'Office Minor'!H738</f>
        <v>0</v>
      </c>
    </row>
    <row r="533" spans="1:8" s="354" customFormat="1" ht="17.100000000000001" customHeight="1">
      <c r="A533" s="220">
        <v>10</v>
      </c>
      <c r="B533" s="62" t="s">
        <v>71</v>
      </c>
      <c r="C533" s="62">
        <f>'Office Minor'!C740+'Office Minor'!C584</f>
        <v>178</v>
      </c>
      <c r="D533" s="62">
        <f>'Office Minor'!D740+'Office Minor'!D584</f>
        <v>212.17</v>
      </c>
      <c r="E533" s="62">
        <f>'Office Minor'!E740+'Office Minor'!E584</f>
        <v>589377.16599999997</v>
      </c>
      <c r="F533" s="62">
        <f>'Office Minor'!F740+'Office Minor'!F584</f>
        <v>883737870</v>
      </c>
      <c r="G533" s="62">
        <f>'Office Minor'!G740+'Office Minor'!G584</f>
        <v>141460400</v>
      </c>
      <c r="H533" s="62">
        <f>'Office Minor'!H740+'Office Minor'!H584</f>
        <v>1280</v>
      </c>
    </row>
    <row r="534" spans="1:8" s="354" customFormat="1" ht="17.100000000000001" customHeight="1">
      <c r="A534" s="220">
        <v>11</v>
      </c>
      <c r="B534" s="62" t="s">
        <v>45</v>
      </c>
      <c r="C534" s="62">
        <v>73</v>
      </c>
      <c r="D534" s="62">
        <v>1822.2180000000001</v>
      </c>
      <c r="E534" s="62">
        <v>196658.71</v>
      </c>
      <c r="F534" s="62">
        <v>95715860</v>
      </c>
      <c r="G534" s="62">
        <v>31692270</v>
      </c>
      <c r="H534" s="62">
        <v>642</v>
      </c>
    </row>
    <row r="535" spans="1:8" s="354" customFormat="1" ht="17.100000000000001" customHeight="1">
      <c r="A535" s="220">
        <v>12</v>
      </c>
      <c r="B535" s="62" t="s">
        <v>26</v>
      </c>
      <c r="C535" s="62">
        <f>'Office Minor'!C742</f>
        <v>4</v>
      </c>
      <c r="D535" s="62">
        <f>'Office Minor'!D742</f>
        <v>559.69000000000005</v>
      </c>
      <c r="E535" s="62">
        <v>242235</v>
      </c>
      <c r="F535" s="62">
        <v>72670500</v>
      </c>
      <c r="G535" s="62">
        <v>21801150</v>
      </c>
      <c r="H535" s="62">
        <v>215</v>
      </c>
    </row>
    <row r="536" spans="1:8" s="354" customFormat="1" ht="17.100000000000001" customHeight="1">
      <c r="A536" s="220">
        <v>13</v>
      </c>
      <c r="B536" s="62" t="s">
        <v>38</v>
      </c>
      <c r="C536" s="62">
        <f>'Office Minor'!C743</f>
        <v>8</v>
      </c>
      <c r="D536" s="62">
        <f>'Office Minor'!D743</f>
        <v>58.66</v>
      </c>
      <c r="E536" s="62">
        <f>'Office Minor'!E743</f>
        <v>4413</v>
      </c>
      <c r="F536" s="62">
        <f>'Office Minor'!F743</f>
        <v>1566615</v>
      </c>
      <c r="G536" s="62">
        <f>'Office Minor'!G743</f>
        <v>321000</v>
      </c>
      <c r="H536" s="62">
        <f>'Office Minor'!H743</f>
        <v>18</v>
      </c>
    </row>
    <row r="537" spans="1:8" s="354" customFormat="1" ht="17.100000000000001" customHeight="1">
      <c r="A537" s="220">
        <v>14</v>
      </c>
      <c r="B537" s="62" t="s">
        <v>176</v>
      </c>
      <c r="C537" s="62">
        <f>'Office Minor'!C744</f>
        <v>2</v>
      </c>
      <c r="D537" s="62">
        <f>'Office Minor'!D744</f>
        <v>49</v>
      </c>
      <c r="E537" s="62">
        <f>'Office Minor'!E744</f>
        <v>51333</v>
      </c>
      <c r="F537" s="62">
        <f>'Office Minor'!F744</f>
        <v>13346580</v>
      </c>
      <c r="G537" s="62">
        <f>'Office Minor'!G744</f>
        <v>1232000</v>
      </c>
      <c r="H537" s="62">
        <f>'Office Minor'!H744</f>
        <v>19</v>
      </c>
    </row>
    <row r="538" spans="1:8" s="354" customFormat="1" ht="17.100000000000001" customHeight="1">
      <c r="A538" s="220">
        <v>15</v>
      </c>
      <c r="B538" s="62" t="s">
        <v>25</v>
      </c>
      <c r="C538" s="62">
        <f>'Office Minor'!C745</f>
        <v>0</v>
      </c>
      <c r="D538" s="62">
        <f>'Office Minor'!D745</f>
        <v>0</v>
      </c>
      <c r="E538" s="62">
        <f>'Office Minor'!E745</f>
        <v>10300</v>
      </c>
      <c r="F538" s="62">
        <f>'Office Minor'!F745</f>
        <v>2472000</v>
      </c>
      <c r="G538" s="62">
        <f>'Office Minor'!G745</f>
        <v>515000</v>
      </c>
      <c r="H538" s="62">
        <f>'Office Minor'!H745</f>
        <v>10</v>
      </c>
    </row>
    <row r="539" spans="1:8" s="354" customFormat="1" ht="17.100000000000001" customHeight="1">
      <c r="A539" s="220">
        <v>16</v>
      </c>
      <c r="B539" s="62" t="s">
        <v>24</v>
      </c>
      <c r="C539" s="62">
        <f>'Office Minor'!C746+'Office Minor'!C616</f>
        <v>12</v>
      </c>
      <c r="D539" s="62">
        <f>'Office Minor'!D746+'Office Minor'!D616</f>
        <v>93.699999999999989</v>
      </c>
      <c r="E539" s="62">
        <f>'Office Minor'!E746+'Office Minor'!E616</f>
        <v>50584</v>
      </c>
      <c r="F539" s="62">
        <f>'Office Minor'!F746+'Office Minor'!F616</f>
        <v>18709640</v>
      </c>
      <c r="G539" s="62">
        <f>'Office Minor'!G746+'Office Minor'!G616</f>
        <v>6070050</v>
      </c>
      <c r="H539" s="62">
        <f>'Office Minor'!H746+'Office Minor'!H616</f>
        <v>57</v>
      </c>
    </row>
    <row r="540" spans="1:8" s="354" customFormat="1" ht="17.100000000000001" customHeight="1">
      <c r="A540" s="220">
        <v>17</v>
      </c>
      <c r="B540" s="62" t="s">
        <v>40</v>
      </c>
      <c r="C540" s="62">
        <f>'Office Minor'!C747</f>
        <v>11</v>
      </c>
      <c r="D540" s="62">
        <f>'Office Minor'!D747</f>
        <v>52.52</v>
      </c>
      <c r="E540" s="62">
        <f>'Office Minor'!E747</f>
        <v>2466333</v>
      </c>
      <c r="F540" s="62">
        <f>'Office Minor'!F747</f>
        <v>616583250</v>
      </c>
      <c r="G540" s="62">
        <f>'Office Minor'!G747</f>
        <v>14823000</v>
      </c>
      <c r="H540" s="62">
        <f>'Office Minor'!H747</f>
        <v>130</v>
      </c>
    </row>
    <row r="541" spans="1:8" s="354" customFormat="1" ht="17.100000000000001" customHeight="1">
      <c r="A541" s="220">
        <v>18</v>
      </c>
      <c r="B541" s="62" t="s">
        <v>39</v>
      </c>
      <c r="C541" s="62">
        <f>'Office Minor'!C748</f>
        <v>102</v>
      </c>
      <c r="D541" s="62">
        <f>'Office Minor'!D748</f>
        <v>402.5</v>
      </c>
      <c r="E541" s="62">
        <f>'Office Minor'!E748</f>
        <v>12016</v>
      </c>
      <c r="F541" s="62">
        <f>'Office Minor'!F748</f>
        <v>3004000</v>
      </c>
      <c r="G541" s="62">
        <f>'Office Minor'!G748</f>
        <v>846000</v>
      </c>
      <c r="H541" s="62">
        <f>'Office Minor'!H748</f>
        <v>185</v>
      </c>
    </row>
    <row r="542" spans="1:8" s="354" customFormat="1" ht="17.100000000000001" customHeight="1">
      <c r="A542" s="220">
        <v>19</v>
      </c>
      <c r="B542" s="284" t="s">
        <v>43</v>
      </c>
      <c r="C542" s="62">
        <f>'Office Minor'!C749</f>
        <v>2</v>
      </c>
      <c r="D542" s="62">
        <f>'Office Minor'!D749</f>
        <v>14</v>
      </c>
      <c r="E542" s="62">
        <f>'Office Minor'!E749</f>
        <v>714</v>
      </c>
      <c r="F542" s="62">
        <f>'Office Minor'!F749</f>
        <v>214200</v>
      </c>
      <c r="G542" s="62">
        <f>'Office Minor'!G749</f>
        <v>50000</v>
      </c>
      <c r="H542" s="62">
        <f>'Office Minor'!H749</f>
        <v>2</v>
      </c>
    </row>
    <row r="543" spans="1:8" s="354" customFormat="1" ht="17.100000000000001" customHeight="1">
      <c r="A543" s="220">
        <v>20</v>
      </c>
      <c r="B543" s="62" t="s">
        <v>67</v>
      </c>
      <c r="C543" s="62">
        <f>'Office Minor'!C610</f>
        <v>1</v>
      </c>
      <c r="D543" s="62">
        <f>'Office Minor'!D610</f>
        <v>1</v>
      </c>
      <c r="E543" s="62">
        <f>'Office Minor'!E610</f>
        <v>210</v>
      </c>
      <c r="F543" s="62">
        <f>'Office Minor'!F610</f>
        <v>17500</v>
      </c>
      <c r="G543" s="62">
        <f>'Office Minor'!G610</f>
        <v>12600</v>
      </c>
      <c r="H543" s="62">
        <f>'Office Minor'!H610</f>
        <v>2</v>
      </c>
    </row>
    <row r="544" spans="1:8" s="354" customFormat="1" ht="17.100000000000001" customHeight="1">
      <c r="A544" s="220"/>
      <c r="B544" s="62" t="s">
        <v>74</v>
      </c>
      <c r="C544" s="62"/>
      <c r="D544" s="288"/>
      <c r="E544" s="231"/>
      <c r="F544" s="660"/>
      <c r="G544" s="320">
        <v>61688668</v>
      </c>
      <c r="H544" s="232"/>
    </row>
    <row r="545" spans="1:8" s="354" customFormat="1" ht="17.100000000000001" customHeight="1">
      <c r="A545" s="144"/>
      <c r="B545" s="62" t="s">
        <v>48</v>
      </c>
      <c r="C545" s="62"/>
      <c r="D545" s="285"/>
      <c r="E545" s="325"/>
      <c r="F545" s="172"/>
      <c r="G545" s="320">
        <v>29092450</v>
      </c>
      <c r="H545" s="311"/>
    </row>
    <row r="546" spans="1:8" ht="17.100000000000001" customHeight="1">
      <c r="A546" s="973" t="s">
        <v>49</v>
      </c>
      <c r="B546" s="974"/>
      <c r="C546" s="282">
        <f>SUM(C524:C545)</f>
        <v>698</v>
      </c>
      <c r="D546" s="282">
        <f t="shared" ref="D546:H546" si="34">SUM(D524:D545)</f>
        <v>3677.9979999999996</v>
      </c>
      <c r="E546" s="282">
        <f t="shared" si="34"/>
        <v>7311150.2060000002</v>
      </c>
      <c r="F546" s="282">
        <f t="shared" si="34"/>
        <v>3456453478</v>
      </c>
      <c r="G546" s="282">
        <f t="shared" si="34"/>
        <v>491708481</v>
      </c>
      <c r="H546" s="282">
        <f t="shared" si="34"/>
        <v>4949</v>
      </c>
    </row>
    <row r="547" spans="1:8">
      <c r="A547" s="145"/>
      <c r="B547" s="145"/>
      <c r="C547" s="145"/>
      <c r="D547" s="145"/>
      <c r="E547" s="145"/>
      <c r="F547" s="145"/>
      <c r="G547" s="145"/>
      <c r="H547" s="145"/>
    </row>
    <row r="548" spans="1:8" ht="30.75">
      <c r="A548" s="978" t="s">
        <v>266</v>
      </c>
      <c r="B548" s="978"/>
      <c r="C548" s="978"/>
      <c r="D548" s="978"/>
      <c r="E548" s="978"/>
      <c r="F548" s="978"/>
      <c r="G548" s="978"/>
      <c r="H548" s="978"/>
    </row>
    <row r="549" spans="1:8" ht="22.5">
      <c r="A549" s="947" t="s">
        <v>287</v>
      </c>
      <c r="B549" s="947"/>
      <c r="C549" s="947"/>
      <c r="D549" s="947"/>
      <c r="E549" s="947"/>
      <c r="F549" s="947"/>
      <c r="G549" s="947"/>
      <c r="H549" s="947"/>
    </row>
    <row r="550" spans="1:8" ht="20.25">
      <c r="A550" s="970" t="s">
        <v>436</v>
      </c>
      <c r="B550" s="970"/>
      <c r="C550" s="970"/>
      <c r="D550" s="970"/>
      <c r="E550" s="970"/>
      <c r="F550" s="970"/>
      <c r="G550" s="970"/>
      <c r="H550" s="970"/>
    </row>
    <row r="551" spans="1:8" ht="15.75">
      <c r="A551" s="145"/>
      <c r="B551" s="66"/>
      <c r="C551" s="66"/>
      <c r="D551" s="61"/>
      <c r="E551" s="139"/>
      <c r="F551" s="139"/>
      <c r="G551" s="139"/>
      <c r="H551" s="24"/>
    </row>
    <row r="552" spans="1:8">
      <c r="A552" s="900" t="s">
        <v>2</v>
      </c>
      <c r="B552" s="968" t="s">
        <v>268</v>
      </c>
      <c r="C552" s="152" t="s">
        <v>4</v>
      </c>
      <c r="D552" s="153" t="s">
        <v>5</v>
      </c>
      <c r="E552" s="154" t="s">
        <v>6</v>
      </c>
      <c r="F552" s="154" t="s">
        <v>7</v>
      </c>
      <c r="G552" s="154" t="s">
        <v>8</v>
      </c>
      <c r="H552" s="155" t="s">
        <v>9</v>
      </c>
    </row>
    <row r="553" spans="1:8">
      <c r="A553" s="900"/>
      <c r="B553" s="969"/>
      <c r="C553" s="156" t="s">
        <v>178</v>
      </c>
      <c r="D553" s="157" t="s">
        <v>77</v>
      </c>
      <c r="E553" s="158" t="s">
        <v>78</v>
      </c>
      <c r="F553" s="158" t="s">
        <v>79</v>
      </c>
      <c r="G553" s="158" t="s">
        <v>79</v>
      </c>
      <c r="H553" s="159" t="s">
        <v>12</v>
      </c>
    </row>
    <row r="554" spans="1:8" ht="17.100000000000001" customHeight="1">
      <c r="A554" s="611">
        <v>1</v>
      </c>
      <c r="B554" s="612" t="s">
        <v>238</v>
      </c>
      <c r="C554" s="181">
        <f t="shared" ref="C554:H554" si="35">C21</f>
        <v>934</v>
      </c>
      <c r="D554" s="180">
        <f t="shared" si="35"/>
        <v>5238.9100000000008</v>
      </c>
      <c r="E554" s="181">
        <f t="shared" si="35"/>
        <v>8920884.8900000006</v>
      </c>
      <c r="F554" s="181">
        <f t="shared" si="35"/>
        <v>3333977931</v>
      </c>
      <c r="G554" s="181">
        <f t="shared" si="35"/>
        <v>584601435</v>
      </c>
      <c r="H554" s="181">
        <f t="shared" si="35"/>
        <v>4573</v>
      </c>
    </row>
    <row r="555" spans="1:8" ht="17.100000000000001" customHeight="1">
      <c r="A555" s="611">
        <v>2</v>
      </c>
      <c r="B555" s="612" t="s">
        <v>269</v>
      </c>
      <c r="C555" s="181">
        <f t="shared" ref="C555:H555" si="36">C39</f>
        <v>258</v>
      </c>
      <c r="D555" s="180">
        <f t="shared" si="36"/>
        <v>1469.6225999999999</v>
      </c>
      <c r="E555" s="181">
        <f t="shared" si="36"/>
        <v>6005651.9299999997</v>
      </c>
      <c r="F555" s="181">
        <f t="shared" si="36"/>
        <v>4549587772.5</v>
      </c>
      <c r="G555" s="181">
        <f t="shared" si="36"/>
        <v>448487000</v>
      </c>
      <c r="H555" s="181">
        <f t="shared" si="36"/>
        <v>3664</v>
      </c>
    </row>
    <row r="556" spans="1:8" ht="17.100000000000001" customHeight="1">
      <c r="A556" s="611">
        <v>3</v>
      </c>
      <c r="B556" s="612" t="s">
        <v>240</v>
      </c>
      <c r="C556" s="181">
        <f t="shared" ref="C556:H556" si="37">C53</f>
        <v>119</v>
      </c>
      <c r="D556" s="180">
        <f t="shared" si="37"/>
        <v>301.78000000000003</v>
      </c>
      <c r="E556" s="181">
        <f t="shared" si="37"/>
        <v>1432419.33</v>
      </c>
      <c r="F556" s="181">
        <f t="shared" si="37"/>
        <v>875880430</v>
      </c>
      <c r="G556" s="181">
        <f t="shared" si="37"/>
        <v>256395000</v>
      </c>
      <c r="H556" s="181">
        <f t="shared" si="37"/>
        <v>1340</v>
      </c>
    </row>
    <row r="557" spans="1:8" ht="17.100000000000001" customHeight="1">
      <c r="A557" s="611">
        <v>4</v>
      </c>
      <c r="B557" s="612" t="s">
        <v>279</v>
      </c>
      <c r="C557" s="181">
        <f t="shared" ref="C557:H557" si="38">C81</f>
        <v>42</v>
      </c>
      <c r="D557" s="180">
        <f t="shared" si="38"/>
        <v>200.27</v>
      </c>
      <c r="E557" s="181">
        <f t="shared" si="38"/>
        <v>1504656</v>
      </c>
      <c r="F557" s="181">
        <f t="shared" si="38"/>
        <v>299273690</v>
      </c>
      <c r="G557" s="181">
        <f t="shared" si="38"/>
        <v>31870579</v>
      </c>
      <c r="H557" s="181">
        <f t="shared" si="38"/>
        <v>520</v>
      </c>
    </row>
    <row r="558" spans="1:8" ht="17.100000000000001" customHeight="1">
      <c r="A558" s="611">
        <v>5</v>
      </c>
      <c r="B558" s="612" t="s">
        <v>241</v>
      </c>
      <c r="C558" s="181">
        <f t="shared" ref="C558:H558" si="39">C69</f>
        <v>536</v>
      </c>
      <c r="D558" s="180">
        <f t="shared" si="39"/>
        <v>28443.7209</v>
      </c>
      <c r="E558" s="181">
        <f t="shared" si="39"/>
        <v>6906290</v>
      </c>
      <c r="F558" s="181">
        <f t="shared" si="39"/>
        <v>3423400000</v>
      </c>
      <c r="G558" s="181">
        <f t="shared" si="39"/>
        <v>634975379</v>
      </c>
      <c r="H558" s="181">
        <f t="shared" si="39"/>
        <v>4408</v>
      </c>
    </row>
    <row r="559" spans="1:8" ht="17.100000000000001" customHeight="1">
      <c r="A559" s="611">
        <v>6</v>
      </c>
      <c r="B559" s="612" t="s">
        <v>242</v>
      </c>
      <c r="C559" s="181">
        <f t="shared" ref="C559:H559" si="40">C96</f>
        <v>636</v>
      </c>
      <c r="D559" s="180">
        <f t="shared" si="40"/>
        <v>2336.1364600000002</v>
      </c>
      <c r="E559" s="181">
        <f t="shared" si="40"/>
        <v>20433839</v>
      </c>
      <c r="F559" s="181">
        <f t="shared" si="40"/>
        <v>611208866</v>
      </c>
      <c r="G559" s="181">
        <f t="shared" si="40"/>
        <v>649726546</v>
      </c>
      <c r="H559" s="181">
        <f t="shared" si="40"/>
        <v>3148</v>
      </c>
    </row>
    <row r="560" spans="1:8" ht="17.100000000000001" customHeight="1">
      <c r="A560" s="611">
        <v>7</v>
      </c>
      <c r="B560" s="612" t="s">
        <v>243</v>
      </c>
      <c r="C560" s="181">
        <f t="shared" ref="C560:H560" si="41">C120</f>
        <v>1139</v>
      </c>
      <c r="D560" s="180">
        <f t="shared" si="41"/>
        <v>15917.461499999998</v>
      </c>
      <c r="E560" s="181">
        <f t="shared" si="41"/>
        <v>11395913</v>
      </c>
      <c r="F560" s="181">
        <f t="shared" si="41"/>
        <v>5896475450</v>
      </c>
      <c r="G560" s="181">
        <f t="shared" si="41"/>
        <v>977418080</v>
      </c>
      <c r="H560" s="181">
        <f t="shared" si="41"/>
        <v>26304</v>
      </c>
    </row>
    <row r="561" spans="1:8" ht="17.100000000000001" customHeight="1">
      <c r="A561" s="611">
        <v>8</v>
      </c>
      <c r="B561" s="612" t="s">
        <v>244</v>
      </c>
      <c r="C561" s="181">
        <f t="shared" ref="C561:H561" si="42">C135</f>
        <v>238</v>
      </c>
      <c r="D561" s="180">
        <f t="shared" si="42"/>
        <v>11239.73</v>
      </c>
      <c r="E561" s="181">
        <f t="shared" si="42"/>
        <v>12671240</v>
      </c>
      <c r="F561" s="181">
        <f t="shared" si="42"/>
        <v>4218978265</v>
      </c>
      <c r="G561" s="181">
        <f t="shared" si="42"/>
        <v>755706719</v>
      </c>
      <c r="H561" s="181">
        <f t="shared" si="42"/>
        <v>2988</v>
      </c>
    </row>
    <row r="562" spans="1:8" ht="17.100000000000001" customHeight="1">
      <c r="A562" s="611">
        <v>9</v>
      </c>
      <c r="B562" s="612" t="s">
        <v>245</v>
      </c>
      <c r="C562" s="180">
        <f t="shared" ref="C562:H562" si="43">C150</f>
        <v>911</v>
      </c>
      <c r="D562" s="180">
        <f t="shared" si="43"/>
        <v>2267.4757</v>
      </c>
      <c r="E562" s="180">
        <f t="shared" si="43"/>
        <v>3181588</v>
      </c>
      <c r="F562" s="180">
        <f t="shared" si="43"/>
        <v>1600337850</v>
      </c>
      <c r="G562" s="180">
        <f t="shared" si="43"/>
        <v>492925060</v>
      </c>
      <c r="H562" s="180">
        <f t="shared" si="43"/>
        <v>10160</v>
      </c>
    </row>
    <row r="563" spans="1:8" ht="17.100000000000001" customHeight="1">
      <c r="A563" s="611">
        <v>10</v>
      </c>
      <c r="B563" s="612" t="s">
        <v>246</v>
      </c>
      <c r="C563" s="180">
        <f t="shared" ref="C563:H563" si="44">C176</f>
        <v>155</v>
      </c>
      <c r="D563" s="180">
        <f t="shared" si="44"/>
        <v>1150.9821999999999</v>
      </c>
      <c r="E563" s="180">
        <f t="shared" si="44"/>
        <v>6056639.4500000002</v>
      </c>
      <c r="F563" s="180">
        <f t="shared" si="44"/>
        <v>884769962.5</v>
      </c>
      <c r="G563" s="180">
        <f t="shared" si="44"/>
        <v>292028872</v>
      </c>
      <c r="H563" s="180">
        <f t="shared" si="44"/>
        <v>3850</v>
      </c>
    </row>
    <row r="564" spans="1:8" ht="17.100000000000001" customHeight="1">
      <c r="A564" s="611">
        <v>11</v>
      </c>
      <c r="B564" s="612" t="s">
        <v>281</v>
      </c>
      <c r="C564" s="180">
        <f t="shared" ref="C564:H564" si="45">C187</f>
        <v>215</v>
      </c>
      <c r="D564" s="180">
        <f t="shared" si="45"/>
        <v>244.07580000000002</v>
      </c>
      <c r="E564" s="180">
        <f t="shared" si="45"/>
        <v>4923955</v>
      </c>
      <c r="F564" s="180">
        <f t="shared" si="45"/>
        <v>1380827680</v>
      </c>
      <c r="G564" s="180">
        <f t="shared" si="45"/>
        <v>166629172</v>
      </c>
      <c r="H564" s="180">
        <f t="shared" si="45"/>
        <v>36</v>
      </c>
    </row>
    <row r="565" spans="1:8" ht="17.100000000000001" customHeight="1">
      <c r="A565" s="611">
        <v>12</v>
      </c>
      <c r="B565" s="612" t="s">
        <v>247</v>
      </c>
      <c r="C565" s="178">
        <f t="shared" ref="C565:H565" si="46">C202</f>
        <v>119</v>
      </c>
      <c r="D565" s="179">
        <f t="shared" si="46"/>
        <v>559.73580000000004</v>
      </c>
      <c r="E565" s="178">
        <f t="shared" si="46"/>
        <v>1340658</v>
      </c>
      <c r="F565" s="178">
        <f t="shared" si="46"/>
        <v>351971600</v>
      </c>
      <c r="G565" s="178">
        <f t="shared" si="46"/>
        <v>73722110</v>
      </c>
      <c r="H565" s="178">
        <f t="shared" si="46"/>
        <v>1242</v>
      </c>
    </row>
    <row r="566" spans="1:8" ht="17.100000000000001" customHeight="1">
      <c r="A566" s="611">
        <v>13</v>
      </c>
      <c r="B566" s="612" t="s">
        <v>282</v>
      </c>
      <c r="C566" s="178">
        <f t="shared" ref="C566:H566" si="47">C213</f>
        <v>162</v>
      </c>
      <c r="D566" s="179">
        <f t="shared" si="47"/>
        <v>1337.18</v>
      </c>
      <c r="E566" s="178">
        <f t="shared" si="47"/>
        <v>845114</v>
      </c>
      <c r="F566" s="178">
        <f t="shared" si="47"/>
        <v>640886750</v>
      </c>
      <c r="G566" s="178">
        <f t="shared" si="47"/>
        <v>207590229</v>
      </c>
      <c r="H566" s="178">
        <f t="shared" si="47"/>
        <v>1675</v>
      </c>
    </row>
    <row r="567" spans="1:8" ht="17.100000000000001" customHeight="1">
      <c r="A567" s="611">
        <v>14</v>
      </c>
      <c r="B567" s="612" t="s">
        <v>248</v>
      </c>
      <c r="C567" s="181">
        <f t="shared" ref="C567:H567" si="48">C227</f>
        <v>152</v>
      </c>
      <c r="D567" s="180">
        <f t="shared" si="48"/>
        <v>1000.3035</v>
      </c>
      <c r="E567" s="181">
        <f t="shared" si="48"/>
        <v>824785.79000000015</v>
      </c>
      <c r="F567" s="181">
        <f t="shared" si="48"/>
        <v>683406733.14999998</v>
      </c>
      <c r="G567" s="181">
        <f t="shared" si="48"/>
        <v>172969410</v>
      </c>
      <c r="H567" s="181">
        <f t="shared" si="48"/>
        <v>1204</v>
      </c>
    </row>
    <row r="568" spans="1:8" ht="17.100000000000001" customHeight="1">
      <c r="A568" s="611">
        <v>15</v>
      </c>
      <c r="B568" s="612" t="s">
        <v>249</v>
      </c>
      <c r="C568" s="180">
        <f t="shared" ref="C568:H568" si="49">C237</f>
        <v>5</v>
      </c>
      <c r="D568" s="180">
        <f t="shared" si="49"/>
        <v>2923.38</v>
      </c>
      <c r="E568" s="180">
        <f t="shared" si="49"/>
        <v>3953200</v>
      </c>
      <c r="F568" s="180">
        <f t="shared" si="49"/>
        <v>3379986000</v>
      </c>
      <c r="G568" s="180">
        <f t="shared" si="49"/>
        <v>141365846</v>
      </c>
      <c r="H568" s="180">
        <f t="shared" si="49"/>
        <v>12</v>
      </c>
    </row>
    <row r="569" spans="1:8" ht="17.100000000000001" customHeight="1">
      <c r="A569" s="611">
        <v>16</v>
      </c>
      <c r="B569" s="612" t="s">
        <v>250</v>
      </c>
      <c r="C569" s="180">
        <f t="shared" ref="C569:H569" si="50">C281</f>
        <v>1139</v>
      </c>
      <c r="D569" s="180">
        <f t="shared" si="50"/>
        <v>4971.9016000000001</v>
      </c>
      <c r="E569" s="180">
        <f t="shared" si="50"/>
        <v>20493699.383000001</v>
      </c>
      <c r="F569" s="180">
        <f t="shared" si="50"/>
        <v>2364130529.6400003</v>
      </c>
      <c r="G569" s="180">
        <f t="shared" si="50"/>
        <v>959080000</v>
      </c>
      <c r="H569" s="180">
        <f t="shared" si="50"/>
        <v>14856</v>
      </c>
    </row>
    <row r="570" spans="1:8" ht="17.100000000000001" customHeight="1">
      <c r="A570" s="611">
        <v>17</v>
      </c>
      <c r="B570" s="612" t="s">
        <v>270</v>
      </c>
      <c r="C570" s="181">
        <f t="shared" ref="C570:H570" si="51">C258</f>
        <v>567</v>
      </c>
      <c r="D570" s="180">
        <f t="shared" si="51"/>
        <v>1968.3724</v>
      </c>
      <c r="E570" s="181">
        <f t="shared" si="51"/>
        <v>2105075.9780000001</v>
      </c>
      <c r="F570" s="181">
        <f t="shared" si="51"/>
        <v>1072291831.4</v>
      </c>
      <c r="G570" s="181">
        <f t="shared" si="51"/>
        <v>251856206</v>
      </c>
      <c r="H570" s="181">
        <f t="shared" si="51"/>
        <v>3945</v>
      </c>
    </row>
    <row r="571" spans="1:8" ht="17.100000000000001" customHeight="1">
      <c r="A571" s="611">
        <v>18</v>
      </c>
      <c r="B571" s="612" t="s">
        <v>253</v>
      </c>
      <c r="C571" s="181">
        <f t="shared" ref="C571:H571" si="52">C294</f>
        <v>448</v>
      </c>
      <c r="D571" s="180">
        <f t="shared" si="52"/>
        <v>24536.97</v>
      </c>
      <c r="E571" s="181">
        <f t="shared" si="52"/>
        <v>7390680</v>
      </c>
      <c r="F571" s="181">
        <f t="shared" si="52"/>
        <v>6364792760</v>
      </c>
      <c r="G571" s="181">
        <f t="shared" si="52"/>
        <v>400390904</v>
      </c>
      <c r="H571" s="181">
        <f t="shared" si="52"/>
        <v>3872</v>
      </c>
    </row>
    <row r="572" spans="1:8" ht="17.100000000000001" customHeight="1">
      <c r="A572" s="611">
        <v>19</v>
      </c>
      <c r="B572" s="612" t="s">
        <v>283</v>
      </c>
      <c r="C572" s="181">
        <f t="shared" ref="C572:H572" si="53">C309</f>
        <v>114</v>
      </c>
      <c r="D572" s="180">
        <f t="shared" si="53"/>
        <v>3173.357</v>
      </c>
      <c r="E572" s="181">
        <f t="shared" si="53"/>
        <v>5273730</v>
      </c>
      <c r="F572" s="181">
        <f t="shared" si="53"/>
        <v>2012848540</v>
      </c>
      <c r="G572" s="181">
        <f t="shared" si="53"/>
        <v>145550000</v>
      </c>
      <c r="H572" s="181">
        <f t="shared" si="53"/>
        <v>4711</v>
      </c>
    </row>
    <row r="573" spans="1:8" ht="17.100000000000001" customHeight="1">
      <c r="A573" s="611">
        <v>20</v>
      </c>
      <c r="B573" s="612" t="s">
        <v>254</v>
      </c>
      <c r="C573" s="181">
        <f t="shared" ref="C573:H573" si="54">C328</f>
        <v>472</v>
      </c>
      <c r="D573" s="180">
        <f t="shared" si="54"/>
        <v>1005.3320000000001</v>
      </c>
      <c r="E573" s="181">
        <f t="shared" si="54"/>
        <v>16200469</v>
      </c>
      <c r="F573" s="181">
        <f t="shared" si="54"/>
        <v>3206105480</v>
      </c>
      <c r="G573" s="181">
        <f t="shared" si="54"/>
        <v>787376000</v>
      </c>
      <c r="H573" s="181">
        <f t="shared" si="54"/>
        <v>4778</v>
      </c>
    </row>
    <row r="574" spans="1:8" ht="17.100000000000001" customHeight="1">
      <c r="A574" s="611">
        <v>21</v>
      </c>
      <c r="B574" s="612" t="s">
        <v>255</v>
      </c>
      <c r="C574" s="181">
        <f t="shared" ref="C574:H574" si="55">C344</f>
        <v>488</v>
      </c>
      <c r="D574" s="180">
        <f t="shared" si="55"/>
        <v>8963.89</v>
      </c>
      <c r="E574" s="181">
        <f t="shared" si="55"/>
        <v>15300579</v>
      </c>
      <c r="F574" s="181">
        <f t="shared" si="55"/>
        <v>4024310665</v>
      </c>
      <c r="G574" s="181">
        <f t="shared" si="55"/>
        <v>1462603300</v>
      </c>
      <c r="H574" s="181">
        <f t="shared" si="55"/>
        <v>40857</v>
      </c>
    </row>
    <row r="575" spans="1:8" ht="17.100000000000001" customHeight="1">
      <c r="A575" s="611">
        <v>22</v>
      </c>
      <c r="B575" s="612" t="s">
        <v>271</v>
      </c>
      <c r="C575" s="181">
        <f t="shared" ref="C575:H575" si="56">C362</f>
        <v>272</v>
      </c>
      <c r="D575" s="180">
        <f t="shared" si="56"/>
        <v>3823.0978999999993</v>
      </c>
      <c r="E575" s="181">
        <f t="shared" si="56"/>
        <v>2058817</v>
      </c>
      <c r="F575" s="181">
        <f t="shared" si="56"/>
        <v>705845180</v>
      </c>
      <c r="G575" s="181">
        <f t="shared" si="56"/>
        <v>213365000</v>
      </c>
      <c r="H575" s="181">
        <f t="shared" si="56"/>
        <v>3165</v>
      </c>
    </row>
    <row r="576" spans="1:8" ht="17.100000000000001" customHeight="1">
      <c r="A576" s="611">
        <v>23</v>
      </c>
      <c r="B576" s="612" t="s">
        <v>272</v>
      </c>
      <c r="C576" s="180">
        <f t="shared" ref="C576:H576" si="57">C373</f>
        <v>112</v>
      </c>
      <c r="D576" s="180">
        <f t="shared" si="57"/>
        <v>1557.8999999999999</v>
      </c>
      <c r="E576" s="180">
        <f t="shared" si="57"/>
        <v>4313936.5600000005</v>
      </c>
      <c r="F576" s="180">
        <f t="shared" si="57"/>
        <v>3823906862</v>
      </c>
      <c r="G576" s="180">
        <f t="shared" si="57"/>
        <v>704221000</v>
      </c>
      <c r="H576" s="180">
        <f t="shared" si="57"/>
        <v>330</v>
      </c>
    </row>
    <row r="577" spans="1:8" ht="17.100000000000001" customHeight="1">
      <c r="A577" s="611">
        <v>24</v>
      </c>
      <c r="B577" s="612" t="s">
        <v>257</v>
      </c>
      <c r="C577" s="181">
        <f t="shared" ref="C577:H577" si="58">C390</f>
        <v>928</v>
      </c>
      <c r="D577" s="180">
        <f t="shared" si="58"/>
        <v>9814.0207000000009</v>
      </c>
      <c r="E577" s="181">
        <f t="shared" si="58"/>
        <v>9697474.7100000009</v>
      </c>
      <c r="F577" s="181">
        <f t="shared" si="58"/>
        <v>6259838458</v>
      </c>
      <c r="G577" s="181">
        <f t="shared" si="58"/>
        <v>1281403000</v>
      </c>
      <c r="H577" s="181">
        <f t="shared" si="58"/>
        <v>21557</v>
      </c>
    </row>
    <row r="578" spans="1:8" ht="17.100000000000001" customHeight="1">
      <c r="A578" s="611">
        <v>25</v>
      </c>
      <c r="B578" s="612" t="s">
        <v>258</v>
      </c>
      <c r="C578" s="181">
        <f t="shared" ref="C578:H578" si="59">C408</f>
        <v>475</v>
      </c>
      <c r="D578" s="180">
        <f t="shared" si="59"/>
        <v>23297.7</v>
      </c>
      <c r="E578" s="181">
        <f t="shared" si="59"/>
        <v>20797355</v>
      </c>
      <c r="F578" s="181">
        <f t="shared" si="59"/>
        <v>2985669130</v>
      </c>
      <c r="G578" s="181">
        <f t="shared" si="59"/>
        <v>660638051</v>
      </c>
      <c r="H578" s="181">
        <f t="shared" si="59"/>
        <v>5391</v>
      </c>
    </row>
    <row r="579" spans="1:8" ht="17.100000000000001" customHeight="1">
      <c r="A579" s="611">
        <v>26</v>
      </c>
      <c r="B579" s="612" t="s">
        <v>259</v>
      </c>
      <c r="C579" s="180">
        <f t="shared" ref="C579:H579" si="60">C427</f>
        <v>105</v>
      </c>
      <c r="D579" s="180">
        <f t="shared" si="60"/>
        <v>1700.85</v>
      </c>
      <c r="E579" s="180">
        <f t="shared" si="60"/>
        <v>644046.61899999995</v>
      </c>
      <c r="F579" s="180">
        <f t="shared" si="60"/>
        <v>221600887.90000001</v>
      </c>
      <c r="G579" s="180">
        <f t="shared" si="60"/>
        <v>92439000</v>
      </c>
      <c r="H579" s="180">
        <f t="shared" si="60"/>
        <v>410</v>
      </c>
    </row>
    <row r="580" spans="1:8" ht="17.100000000000001" customHeight="1">
      <c r="A580" s="611">
        <v>27</v>
      </c>
      <c r="B580" s="612" t="s">
        <v>273</v>
      </c>
      <c r="C580" s="181">
        <f t="shared" ref="C580:H580" si="61">C446</f>
        <v>2087</v>
      </c>
      <c r="D580" s="180">
        <f t="shared" si="61"/>
        <v>7965.6055999999999</v>
      </c>
      <c r="E580" s="181">
        <f t="shared" si="61"/>
        <v>10219941.91</v>
      </c>
      <c r="F580" s="181">
        <f t="shared" si="61"/>
        <v>9122488068.2999992</v>
      </c>
      <c r="G580" s="181">
        <f t="shared" si="61"/>
        <v>1741316000</v>
      </c>
      <c r="H580" s="181">
        <f t="shared" si="61"/>
        <v>19904</v>
      </c>
    </row>
    <row r="581" spans="1:8" ht="17.100000000000001" customHeight="1">
      <c r="A581" s="611">
        <v>28</v>
      </c>
      <c r="B581" s="613" t="s">
        <v>274</v>
      </c>
      <c r="C581" s="181">
        <f t="shared" ref="C581:H581" si="62">C458</f>
        <v>139</v>
      </c>
      <c r="D581" s="180">
        <f t="shared" si="62"/>
        <v>3851.9284000000002</v>
      </c>
      <c r="E581" s="181">
        <f t="shared" si="62"/>
        <v>3095731</v>
      </c>
      <c r="F581" s="181">
        <f t="shared" si="62"/>
        <v>928719300</v>
      </c>
      <c r="G581" s="181">
        <f t="shared" si="62"/>
        <v>175045000</v>
      </c>
      <c r="H581" s="181">
        <f t="shared" si="62"/>
        <v>2400</v>
      </c>
    </row>
    <row r="582" spans="1:8" ht="17.100000000000001" customHeight="1">
      <c r="A582" s="611">
        <v>29</v>
      </c>
      <c r="B582" s="612" t="s">
        <v>275</v>
      </c>
      <c r="C582" s="180">
        <f t="shared" ref="C582:H582" si="63">C467</f>
        <v>13</v>
      </c>
      <c r="D582" s="180">
        <f t="shared" si="63"/>
        <v>1824.8</v>
      </c>
      <c r="E582" s="180">
        <f t="shared" si="63"/>
        <v>4705837.22</v>
      </c>
      <c r="F582" s="180">
        <f t="shared" si="63"/>
        <v>3925181111</v>
      </c>
      <c r="G582" s="180">
        <f t="shared" si="63"/>
        <v>193920000</v>
      </c>
      <c r="H582" s="180">
        <f t="shared" si="63"/>
        <v>138</v>
      </c>
    </row>
    <row r="583" spans="1:8" ht="17.100000000000001" customHeight="1">
      <c r="A583" s="611">
        <v>30</v>
      </c>
      <c r="B583" s="612" t="s">
        <v>262</v>
      </c>
      <c r="C583" s="181">
        <f t="shared" ref="C583:H583" si="64">C489</f>
        <v>629</v>
      </c>
      <c r="D583" s="180">
        <f t="shared" si="64"/>
        <v>2088.0491999999999</v>
      </c>
      <c r="E583" s="181">
        <f t="shared" si="64"/>
        <v>10530123</v>
      </c>
      <c r="F583" s="181">
        <f t="shared" si="64"/>
        <v>2545076990</v>
      </c>
      <c r="G583" s="181">
        <f t="shared" si="64"/>
        <v>414931334</v>
      </c>
      <c r="H583" s="181">
        <f t="shared" si="64"/>
        <v>4073</v>
      </c>
    </row>
    <row r="584" spans="1:8" ht="17.100000000000001" customHeight="1">
      <c r="A584" s="611">
        <v>31</v>
      </c>
      <c r="B584" s="612" t="s">
        <v>263</v>
      </c>
      <c r="C584" s="181">
        <f t="shared" ref="C584:H584" si="65">C504</f>
        <v>294</v>
      </c>
      <c r="D584" s="180">
        <f t="shared" si="65"/>
        <v>659.68</v>
      </c>
      <c r="E584" s="181">
        <f t="shared" si="65"/>
        <v>3210045</v>
      </c>
      <c r="F584" s="181">
        <f t="shared" si="65"/>
        <v>1834012120</v>
      </c>
      <c r="G584" s="181">
        <f t="shared" si="65"/>
        <v>342086984</v>
      </c>
      <c r="H584" s="181">
        <f t="shared" si="65"/>
        <v>3591</v>
      </c>
    </row>
    <row r="585" spans="1:8" ht="17.100000000000001" customHeight="1">
      <c r="A585" s="611">
        <v>32</v>
      </c>
      <c r="B585" s="612" t="s">
        <v>276</v>
      </c>
      <c r="C585" s="181">
        <f t="shared" ref="C585:H585" si="66">C519</f>
        <v>144</v>
      </c>
      <c r="D585" s="180">
        <f t="shared" si="66"/>
        <v>416.63040000000001</v>
      </c>
      <c r="E585" s="181">
        <f t="shared" si="66"/>
        <v>9144639</v>
      </c>
      <c r="F585" s="181">
        <f t="shared" si="66"/>
        <v>609134450</v>
      </c>
      <c r="G585" s="181">
        <f t="shared" si="66"/>
        <v>644768000</v>
      </c>
      <c r="H585" s="181">
        <f t="shared" si="66"/>
        <v>1928</v>
      </c>
    </row>
    <row r="586" spans="1:8" ht="17.100000000000001" customHeight="1">
      <c r="A586" s="611">
        <v>33</v>
      </c>
      <c r="B586" s="612" t="s">
        <v>265</v>
      </c>
      <c r="C586" s="181">
        <f t="shared" ref="C586:H586" si="67">C546</f>
        <v>698</v>
      </c>
      <c r="D586" s="180">
        <f t="shared" si="67"/>
        <v>3677.9979999999996</v>
      </c>
      <c r="E586" s="181">
        <f t="shared" si="67"/>
        <v>7311150.2060000002</v>
      </c>
      <c r="F586" s="181">
        <f t="shared" si="67"/>
        <v>3456453478</v>
      </c>
      <c r="G586" s="181">
        <f t="shared" si="67"/>
        <v>491708481</v>
      </c>
      <c r="H586" s="181">
        <f t="shared" si="67"/>
        <v>4949</v>
      </c>
    </row>
    <row r="587" spans="1:8">
      <c r="A587" s="975" t="s">
        <v>236</v>
      </c>
      <c r="B587" s="976"/>
      <c r="C587" s="341">
        <f t="shared" ref="C587:H587" si="68">SUM(C554:C586)</f>
        <v>14745</v>
      </c>
      <c r="D587" s="342">
        <f t="shared" si="68"/>
        <v>179928.84765999997</v>
      </c>
      <c r="E587" s="341">
        <f t="shared" si="68"/>
        <v>242890164.97600001</v>
      </c>
      <c r="F587" s="341">
        <f>SUM(F554:F586)</f>
        <v>87593374821.389999</v>
      </c>
      <c r="G587" s="341">
        <f>SUM(G554:G586)</f>
        <v>16849109697</v>
      </c>
      <c r="H587" s="341">
        <f t="shared" si="68"/>
        <v>205979</v>
      </c>
    </row>
  </sheetData>
  <mergeCells count="175">
    <mergeCell ref="B507:B508"/>
    <mergeCell ref="C507:C508"/>
    <mergeCell ref="A461:A462"/>
    <mergeCell ref="B461:B462"/>
    <mergeCell ref="C461:C462"/>
    <mergeCell ref="A470:A471"/>
    <mergeCell ref="B470:B471"/>
    <mergeCell ref="A344:B344"/>
    <mergeCell ref="A362:B362"/>
    <mergeCell ref="A373:B373"/>
    <mergeCell ref="A390:B390"/>
    <mergeCell ref="A408:B408"/>
    <mergeCell ref="C470:C471"/>
    <mergeCell ref="A430:A431"/>
    <mergeCell ref="B430:B431"/>
    <mergeCell ref="C430:C431"/>
    <mergeCell ref="A449:A450"/>
    <mergeCell ref="B449:B450"/>
    <mergeCell ref="C449:C450"/>
    <mergeCell ref="A460:H460"/>
    <mergeCell ref="A448:H448"/>
    <mergeCell ref="A469:H469"/>
    <mergeCell ref="A392:H392"/>
    <mergeCell ref="A411:A412"/>
    <mergeCell ref="B411:B412"/>
    <mergeCell ref="C411:C412"/>
    <mergeCell ref="A365:A366"/>
    <mergeCell ref="B365:B366"/>
    <mergeCell ref="C365:C366"/>
    <mergeCell ref="A376:A377"/>
    <mergeCell ref="B376:B377"/>
    <mergeCell ref="C376:C377"/>
    <mergeCell ref="A284:A285"/>
    <mergeCell ref="B284:B285"/>
    <mergeCell ref="C284:C285"/>
    <mergeCell ref="C312:C313"/>
    <mergeCell ref="A393:A394"/>
    <mergeCell ref="B393:B394"/>
    <mergeCell ref="C393:C394"/>
    <mergeCell ref="A122:H122"/>
    <mergeCell ref="A123:A124"/>
    <mergeCell ref="B123:B124"/>
    <mergeCell ref="C123:C124"/>
    <mergeCell ref="A137:H137"/>
    <mergeCell ref="A138:A139"/>
    <mergeCell ref="B138:B139"/>
    <mergeCell ref="C138:C139"/>
    <mergeCell ref="A190:A191"/>
    <mergeCell ref="B190:B191"/>
    <mergeCell ref="C190:C191"/>
    <mergeCell ref="A135:B135"/>
    <mergeCell ref="A176:B176"/>
    <mergeCell ref="A150:B150"/>
    <mergeCell ref="A187:B187"/>
    <mergeCell ref="A261:A262"/>
    <mergeCell ref="B261:B262"/>
    <mergeCell ref="C261:C262"/>
    <mergeCell ref="A216:A217"/>
    <mergeCell ref="B216:B217"/>
    <mergeCell ref="C216:C217"/>
    <mergeCell ref="A230:A231"/>
    <mergeCell ref="B230:B231"/>
    <mergeCell ref="C230:C231"/>
    <mergeCell ref="A229:H229"/>
    <mergeCell ref="A238:B238"/>
    <mergeCell ref="A241:A242"/>
    <mergeCell ref="B241:B242"/>
    <mergeCell ref="C241:C242"/>
    <mergeCell ref="A260:H260"/>
    <mergeCell ref="A240:H240"/>
    <mergeCell ref="A1:H1"/>
    <mergeCell ref="A2:H2"/>
    <mergeCell ref="A3:H3"/>
    <mergeCell ref="A5:H5"/>
    <mergeCell ref="A6:A7"/>
    <mergeCell ref="B6:B7"/>
    <mergeCell ref="C6:C7"/>
    <mergeCell ref="A83:H83"/>
    <mergeCell ref="A84:A85"/>
    <mergeCell ref="B84:B85"/>
    <mergeCell ref="C84:C85"/>
    <mergeCell ref="A23:H23"/>
    <mergeCell ref="A24:A25"/>
    <mergeCell ref="B24:B25"/>
    <mergeCell ref="C24:C25"/>
    <mergeCell ref="A41:H41"/>
    <mergeCell ref="A42:A43"/>
    <mergeCell ref="B42:B43"/>
    <mergeCell ref="C42:C43"/>
    <mergeCell ref="A55:H55"/>
    <mergeCell ref="A21:B21"/>
    <mergeCell ref="A39:B39"/>
    <mergeCell ref="A53:B53"/>
    <mergeCell ref="A56:A57"/>
    <mergeCell ref="A281:B281"/>
    <mergeCell ref="A294:B294"/>
    <mergeCell ref="A309:B309"/>
    <mergeCell ref="A328:B328"/>
    <mergeCell ref="A429:H429"/>
    <mergeCell ref="A410:H410"/>
    <mergeCell ref="A364:H364"/>
    <mergeCell ref="A375:H375"/>
    <mergeCell ref="A346:H346"/>
    <mergeCell ref="A330:H330"/>
    <mergeCell ref="A311:H311"/>
    <mergeCell ref="A296:H296"/>
    <mergeCell ref="A283:H283"/>
    <mergeCell ref="A331:A332"/>
    <mergeCell ref="B331:B332"/>
    <mergeCell ref="C331:C332"/>
    <mergeCell ref="A347:A348"/>
    <mergeCell ref="B347:B348"/>
    <mergeCell ref="C347:C348"/>
    <mergeCell ref="A297:A298"/>
    <mergeCell ref="B297:B298"/>
    <mergeCell ref="C297:C298"/>
    <mergeCell ref="A312:A313"/>
    <mergeCell ref="B312:B313"/>
    <mergeCell ref="A202:B202"/>
    <mergeCell ref="A213:B213"/>
    <mergeCell ref="A227:B227"/>
    <mergeCell ref="A237:B237"/>
    <mergeCell ref="A258:B258"/>
    <mergeCell ref="A189:H189"/>
    <mergeCell ref="A152:H152"/>
    <mergeCell ref="A153:A154"/>
    <mergeCell ref="B153:B154"/>
    <mergeCell ref="C153:C154"/>
    <mergeCell ref="A178:H178"/>
    <mergeCell ref="A179:A180"/>
    <mergeCell ref="B179:B180"/>
    <mergeCell ref="C179:C180"/>
    <mergeCell ref="A215:H215"/>
    <mergeCell ref="A204:H204"/>
    <mergeCell ref="A205:A206"/>
    <mergeCell ref="B205:B206"/>
    <mergeCell ref="C205:C206"/>
    <mergeCell ref="B56:B57"/>
    <mergeCell ref="C56:C57"/>
    <mergeCell ref="A69:B69"/>
    <mergeCell ref="A81:B81"/>
    <mergeCell ref="A120:B120"/>
    <mergeCell ref="A96:B96"/>
    <mergeCell ref="B99:B100"/>
    <mergeCell ref="C99:C100"/>
    <mergeCell ref="A71:H71"/>
    <mergeCell ref="A72:A73"/>
    <mergeCell ref="B72:B73"/>
    <mergeCell ref="C72:C73"/>
    <mergeCell ref="A98:H98"/>
    <mergeCell ref="A99:A100"/>
    <mergeCell ref="A427:B427"/>
    <mergeCell ref="A446:B446"/>
    <mergeCell ref="A458:B458"/>
    <mergeCell ref="A467:B467"/>
    <mergeCell ref="A489:B489"/>
    <mergeCell ref="A504:B504"/>
    <mergeCell ref="A519:B519"/>
    <mergeCell ref="A546:B546"/>
    <mergeCell ref="A587:B587"/>
    <mergeCell ref="A521:H521"/>
    <mergeCell ref="A506:H506"/>
    <mergeCell ref="A491:H491"/>
    <mergeCell ref="A550:H550"/>
    <mergeCell ref="A552:A553"/>
    <mergeCell ref="B552:B553"/>
    <mergeCell ref="A522:A523"/>
    <mergeCell ref="B522:B523"/>
    <mergeCell ref="C522:C523"/>
    <mergeCell ref="A548:H548"/>
    <mergeCell ref="A549:H549"/>
    <mergeCell ref="A492:A493"/>
    <mergeCell ref="B492:B493"/>
    <mergeCell ref="C492:C493"/>
    <mergeCell ref="A507:A508"/>
  </mergeCells>
  <pageMargins left="0.7" right="0.39" top="0.75" bottom="0.75" header="0.3" footer="0.3"/>
  <pageSetup scale="70" orientation="portrait" r:id="rId1"/>
  <rowBreaks count="12" manualBreakCount="12">
    <brk id="40" max="7" man="1"/>
    <brk id="82" max="7" man="1"/>
    <brk id="121" max="7" man="1"/>
    <brk id="151" max="7" man="1"/>
    <brk id="202" max="7" man="1"/>
    <brk id="258" max="7" man="1"/>
    <brk id="310" max="7" man="1"/>
    <brk id="363" max="7" man="1"/>
    <brk id="409" max="7" man="1"/>
    <brk id="468" max="7" man="1"/>
    <brk id="520" max="7" man="1"/>
    <brk id="547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H237"/>
  <sheetViews>
    <sheetView topLeftCell="A217" workbookViewId="0">
      <selection activeCell="K237" sqref="K237"/>
    </sheetView>
  </sheetViews>
  <sheetFormatPr defaultRowHeight="15"/>
  <cols>
    <col min="1" max="1" width="9.28515625" style="118" bestFit="1" customWidth="1"/>
    <col min="2" max="2" width="19" style="118" customWidth="1"/>
    <col min="3" max="3" width="9.42578125" style="118" customWidth="1"/>
    <col min="4" max="4" width="10.85546875" style="118" customWidth="1"/>
    <col min="5" max="5" width="12.140625" style="118" customWidth="1"/>
    <col min="6" max="6" width="16.42578125" style="118" customWidth="1"/>
    <col min="7" max="7" width="14.5703125" style="118" customWidth="1"/>
    <col min="8" max="8" width="12.85546875" style="118" bestFit="1" customWidth="1"/>
    <col min="9" max="16384" width="9.140625" style="118"/>
  </cols>
  <sheetData>
    <row r="1" spans="1:8" ht="30.75">
      <c r="A1" s="867" t="s">
        <v>0</v>
      </c>
      <c r="B1" s="867"/>
      <c r="C1" s="867"/>
      <c r="D1" s="867"/>
      <c r="E1" s="867"/>
      <c r="F1" s="867"/>
      <c r="G1" s="867"/>
      <c r="H1" s="867"/>
    </row>
    <row r="2" spans="1:8" ht="26.25" customHeight="1">
      <c r="A2" s="868" t="s">
        <v>428</v>
      </c>
      <c r="B2" s="868"/>
      <c r="C2" s="868"/>
      <c r="D2" s="868"/>
      <c r="E2" s="868"/>
      <c r="F2" s="868"/>
      <c r="G2" s="868"/>
      <c r="H2" s="868"/>
    </row>
    <row r="3" spans="1:8" ht="22.5">
      <c r="A3" s="869" t="s">
        <v>432</v>
      </c>
      <c r="B3" s="869"/>
      <c r="C3" s="869"/>
      <c r="D3" s="869"/>
      <c r="E3" s="869"/>
      <c r="F3" s="869"/>
      <c r="G3" s="869"/>
      <c r="H3" s="869"/>
    </row>
    <row r="4" spans="1:8" s="780" customFormat="1" ht="13.5" customHeight="1">
      <c r="A4" s="728"/>
      <c r="B4" s="728"/>
      <c r="C4" s="728"/>
      <c r="D4" s="728"/>
      <c r="E4" s="728"/>
      <c r="F4" s="728"/>
      <c r="G4" s="728"/>
      <c r="H4" s="728"/>
    </row>
    <row r="5" spans="1:8" s="780" customFormat="1" ht="14.25" customHeight="1">
      <c r="A5" s="838" t="s">
        <v>452</v>
      </c>
      <c r="B5" s="838"/>
      <c r="C5" s="838"/>
      <c r="D5" s="838"/>
      <c r="E5" s="838"/>
      <c r="F5" s="838"/>
      <c r="G5" s="838"/>
      <c r="H5" s="838"/>
    </row>
    <row r="6" spans="1:8" s="780" customFormat="1" ht="11.25" customHeight="1">
      <c r="A6" s="131"/>
      <c r="B6" s="131"/>
      <c r="C6" s="132"/>
      <c r="D6" s="133"/>
      <c r="E6" s="131"/>
      <c r="F6" s="131"/>
      <c r="G6" s="131"/>
      <c r="H6" s="131"/>
    </row>
    <row r="7" spans="1:8" s="780" customFormat="1">
      <c r="A7" s="839" t="s">
        <v>2</v>
      </c>
      <c r="B7" s="841" t="s">
        <v>76</v>
      </c>
      <c r="C7" s="731" t="s">
        <v>4</v>
      </c>
      <c r="D7" s="731" t="s">
        <v>5</v>
      </c>
      <c r="E7" s="731" t="s">
        <v>6</v>
      </c>
      <c r="F7" s="731" t="s">
        <v>7</v>
      </c>
      <c r="G7" s="731" t="s">
        <v>8</v>
      </c>
      <c r="H7" s="731" t="s">
        <v>9</v>
      </c>
    </row>
    <row r="8" spans="1:8" s="780" customFormat="1">
      <c r="A8" s="840"/>
      <c r="B8" s="842"/>
      <c r="C8" s="1" t="s">
        <v>10</v>
      </c>
      <c r="D8" s="1" t="s">
        <v>77</v>
      </c>
      <c r="E8" s="1" t="s">
        <v>78</v>
      </c>
      <c r="F8" s="52" t="s">
        <v>79</v>
      </c>
      <c r="G8" s="52" t="s">
        <v>79</v>
      </c>
      <c r="H8" s="1" t="s">
        <v>12</v>
      </c>
    </row>
    <row r="9" spans="1:8" s="780" customFormat="1">
      <c r="A9" s="172">
        <v>1</v>
      </c>
      <c r="B9" s="18" t="s">
        <v>80</v>
      </c>
      <c r="C9" s="172">
        <f>Distt.Major!C45</f>
        <v>0</v>
      </c>
      <c r="D9" s="172">
        <f>Distt.Major!D45</f>
        <v>0</v>
      </c>
      <c r="E9" s="172">
        <f>Distt.Major!E45</f>
        <v>0</v>
      </c>
      <c r="F9" s="172">
        <f>Distt.Major!F45</f>
        <v>0</v>
      </c>
      <c r="G9" s="172">
        <f>Distt.Major!G45</f>
        <v>0</v>
      </c>
      <c r="H9" s="172">
        <f>Distt.Major!H45</f>
        <v>0</v>
      </c>
    </row>
    <row r="10" spans="1:8" s="780" customFormat="1">
      <c r="A10" s="843" t="s">
        <v>49</v>
      </c>
      <c r="B10" s="843"/>
      <c r="C10" s="266">
        <f t="shared" ref="C10:H10" si="0">SUM(C8:C9)</f>
        <v>0</v>
      </c>
      <c r="D10" s="267">
        <f t="shared" si="0"/>
        <v>0</v>
      </c>
      <c r="E10" s="460">
        <f t="shared" si="0"/>
        <v>0</v>
      </c>
      <c r="F10" s="268">
        <f t="shared" si="0"/>
        <v>0</v>
      </c>
      <c r="G10" s="268">
        <f t="shared" si="0"/>
        <v>0</v>
      </c>
      <c r="H10" s="266">
        <f t="shared" si="0"/>
        <v>0</v>
      </c>
    </row>
    <row r="11" spans="1:8" ht="15.75" customHeight="1"/>
    <row r="12" spans="1:8" ht="12.75" customHeight="1">
      <c r="A12" s="838" t="s">
        <v>449</v>
      </c>
      <c r="B12" s="838"/>
      <c r="C12" s="838"/>
      <c r="D12" s="838"/>
      <c r="E12" s="838"/>
      <c r="F12" s="838"/>
      <c r="G12" s="838"/>
      <c r="H12" s="838"/>
    </row>
    <row r="13" spans="1:8" ht="16.5" customHeight="1">
      <c r="A13" s="131"/>
      <c r="B13" s="131"/>
      <c r="C13" s="132"/>
      <c r="D13" s="133"/>
      <c r="E13" s="131"/>
      <c r="F13" s="131"/>
      <c r="G13" s="131"/>
      <c r="H13" s="131"/>
    </row>
    <row r="14" spans="1:8">
      <c r="A14" s="839" t="s">
        <v>2</v>
      </c>
      <c r="B14" s="841" t="s">
        <v>76</v>
      </c>
      <c r="C14" s="731" t="s">
        <v>4</v>
      </c>
      <c r="D14" s="731" t="s">
        <v>5</v>
      </c>
      <c r="E14" s="731" t="s">
        <v>6</v>
      </c>
      <c r="F14" s="731" t="s">
        <v>7</v>
      </c>
      <c r="G14" s="731" t="s">
        <v>8</v>
      </c>
      <c r="H14" s="731" t="s">
        <v>9</v>
      </c>
    </row>
    <row r="15" spans="1:8">
      <c r="A15" s="840"/>
      <c r="B15" s="842"/>
      <c r="C15" s="1" t="s">
        <v>10</v>
      </c>
      <c r="D15" s="1" t="s">
        <v>77</v>
      </c>
      <c r="E15" s="1" t="s">
        <v>78</v>
      </c>
      <c r="F15" s="52" t="s">
        <v>79</v>
      </c>
      <c r="G15" s="52" t="s">
        <v>79</v>
      </c>
      <c r="H15" s="1" t="s">
        <v>12</v>
      </c>
    </row>
    <row r="16" spans="1:8">
      <c r="A16" s="172">
        <v>1</v>
      </c>
      <c r="B16" s="18" t="s">
        <v>91</v>
      </c>
      <c r="C16" s="172">
        <f>Distt.Major!C9</f>
        <v>3</v>
      </c>
      <c r="D16" s="172">
        <f>Distt.Major!D9</f>
        <v>14.3346</v>
      </c>
      <c r="E16" s="172">
        <f>Distt.Major!E9</f>
        <v>0</v>
      </c>
      <c r="F16" s="172">
        <f>Distt.Major!F9</f>
        <v>0</v>
      </c>
      <c r="G16" s="172">
        <f>Distt.Major!G9</f>
        <v>76194</v>
      </c>
      <c r="H16" s="172">
        <f>Distt.Major!H9</f>
        <v>0</v>
      </c>
    </row>
    <row r="17" spans="1:8">
      <c r="A17" s="843" t="s">
        <v>49</v>
      </c>
      <c r="B17" s="843"/>
      <c r="C17" s="266">
        <f t="shared" ref="C17:H17" si="1">SUM(C15:C16)</f>
        <v>3</v>
      </c>
      <c r="D17" s="267">
        <f t="shared" si="1"/>
        <v>14.3346</v>
      </c>
      <c r="E17" s="460">
        <f t="shared" si="1"/>
        <v>0</v>
      </c>
      <c r="F17" s="268">
        <f t="shared" si="1"/>
        <v>0</v>
      </c>
      <c r="G17" s="268">
        <f t="shared" si="1"/>
        <v>76194</v>
      </c>
      <c r="H17" s="266">
        <f t="shared" si="1"/>
        <v>0</v>
      </c>
    </row>
    <row r="18" spans="1:8">
      <c r="A18" s="703"/>
      <c r="B18" s="703"/>
      <c r="C18" s="462"/>
      <c r="D18" s="463"/>
      <c r="E18" s="464"/>
      <c r="F18" s="465"/>
      <c r="G18" s="465"/>
      <c r="H18" s="462"/>
    </row>
    <row r="19" spans="1:8" ht="18.75">
      <c r="A19" s="855" t="s">
        <v>453</v>
      </c>
      <c r="B19" s="855"/>
      <c r="C19" s="855"/>
      <c r="D19" s="855"/>
      <c r="E19" s="855"/>
      <c r="F19" s="855"/>
      <c r="G19" s="855"/>
      <c r="H19" s="855"/>
    </row>
    <row r="20" spans="1:8">
      <c r="A20" s="839" t="s">
        <v>2</v>
      </c>
      <c r="B20" s="841" t="s">
        <v>76</v>
      </c>
      <c r="C20" s="731" t="s">
        <v>4</v>
      </c>
      <c r="D20" s="731" t="s">
        <v>5</v>
      </c>
      <c r="E20" s="731" t="s">
        <v>6</v>
      </c>
      <c r="F20" s="731" t="s">
        <v>7</v>
      </c>
      <c r="G20" s="731" t="s">
        <v>8</v>
      </c>
      <c r="H20" s="731" t="s">
        <v>9</v>
      </c>
    </row>
    <row r="21" spans="1:8">
      <c r="A21" s="840"/>
      <c r="B21" s="842"/>
      <c r="C21" s="1" t="s">
        <v>10</v>
      </c>
      <c r="D21" s="1" t="s">
        <v>77</v>
      </c>
      <c r="E21" s="1" t="s">
        <v>78</v>
      </c>
      <c r="F21" s="52" t="s">
        <v>79</v>
      </c>
      <c r="G21" s="52" t="s">
        <v>79</v>
      </c>
      <c r="H21" s="1" t="s">
        <v>12</v>
      </c>
    </row>
    <row r="22" spans="1:8">
      <c r="A22" s="172">
        <v>1</v>
      </c>
      <c r="B22" s="18" t="s">
        <v>250</v>
      </c>
      <c r="C22" s="258">
        <f>Distt.Major!C90</f>
        <v>1</v>
      </c>
      <c r="D22" s="264">
        <f>Distt.Major!D90</f>
        <v>5</v>
      </c>
      <c r="E22" s="258">
        <f>Distt.Major!E90</f>
        <v>0</v>
      </c>
      <c r="F22" s="258">
        <f>Distt.Major!F90</f>
        <v>0</v>
      </c>
      <c r="G22" s="258">
        <f>Distt.Major!G90</f>
        <v>0</v>
      </c>
      <c r="H22" s="258">
        <f>Distt.Major!H90</f>
        <v>0</v>
      </c>
    </row>
    <row r="23" spans="1:8">
      <c r="A23" s="853" t="s">
        <v>49</v>
      </c>
      <c r="B23" s="854"/>
      <c r="C23" s="266">
        <f t="shared" ref="C23:H23" si="2">SUM(C22:C22)</f>
        <v>1</v>
      </c>
      <c r="D23" s="267">
        <f t="shared" si="2"/>
        <v>5</v>
      </c>
      <c r="E23" s="268">
        <f t="shared" si="2"/>
        <v>0</v>
      </c>
      <c r="F23" s="268">
        <f t="shared" si="2"/>
        <v>0</v>
      </c>
      <c r="G23" s="268">
        <f t="shared" si="2"/>
        <v>0</v>
      </c>
      <c r="H23" s="266">
        <f t="shared" si="2"/>
        <v>0</v>
      </c>
    </row>
    <row r="24" spans="1:8">
      <c r="A24" s="703"/>
      <c r="B24" s="703"/>
      <c r="C24" s="462"/>
      <c r="D24" s="463"/>
      <c r="E24" s="464"/>
      <c r="F24" s="465"/>
      <c r="G24" s="465"/>
      <c r="H24" s="462"/>
    </row>
    <row r="25" spans="1:8" ht="18.75">
      <c r="A25" s="855" t="s">
        <v>451</v>
      </c>
      <c r="B25" s="855"/>
      <c r="C25" s="855"/>
      <c r="D25" s="855"/>
      <c r="E25" s="855"/>
      <c r="F25" s="855"/>
      <c r="G25" s="855"/>
      <c r="H25" s="855"/>
    </row>
    <row r="26" spans="1:8">
      <c r="A26" s="839" t="s">
        <v>2</v>
      </c>
      <c r="B26" s="841" t="s">
        <v>76</v>
      </c>
      <c r="C26" s="731" t="s">
        <v>4</v>
      </c>
      <c r="D26" s="731" t="s">
        <v>5</v>
      </c>
      <c r="E26" s="731" t="s">
        <v>6</v>
      </c>
      <c r="F26" s="731" t="s">
        <v>7</v>
      </c>
      <c r="G26" s="731" t="s">
        <v>8</v>
      </c>
      <c r="H26" s="731" t="s">
        <v>9</v>
      </c>
    </row>
    <row r="27" spans="1:8">
      <c r="A27" s="840"/>
      <c r="B27" s="842"/>
      <c r="C27" s="1" t="s">
        <v>10</v>
      </c>
      <c r="D27" s="1" t="s">
        <v>77</v>
      </c>
      <c r="E27" s="1" t="s">
        <v>78</v>
      </c>
      <c r="F27" s="52" t="s">
        <v>79</v>
      </c>
      <c r="G27" s="52" t="s">
        <v>79</v>
      </c>
      <c r="H27" s="1" t="s">
        <v>12</v>
      </c>
    </row>
    <row r="28" spans="1:8">
      <c r="A28" s="172">
        <v>1</v>
      </c>
      <c r="B28" s="18" t="s">
        <v>91</v>
      </c>
      <c r="C28" s="218">
        <f>Distt.Major!C10</f>
        <v>1</v>
      </c>
      <c r="D28" s="218">
        <f>Distt.Major!D10</f>
        <v>46.32</v>
      </c>
      <c r="E28" s="218">
        <f>Distt.Major!E10</f>
        <v>0</v>
      </c>
      <c r="F28" s="218">
        <f>Distt.Major!F10</f>
        <v>0</v>
      </c>
      <c r="G28" s="218">
        <f>Distt.Major!G10</f>
        <v>559773</v>
      </c>
      <c r="H28" s="218">
        <f>Distt.Major!H10</f>
        <v>8</v>
      </c>
    </row>
    <row r="29" spans="1:8">
      <c r="A29" s="843" t="s">
        <v>49</v>
      </c>
      <c r="B29" s="843"/>
      <c r="C29" s="266">
        <f t="shared" ref="C29:H29" si="3">SUM(C28:C28)</f>
        <v>1</v>
      </c>
      <c r="D29" s="267">
        <f t="shared" si="3"/>
        <v>46.32</v>
      </c>
      <c r="E29" s="268">
        <f t="shared" si="3"/>
        <v>0</v>
      </c>
      <c r="F29" s="268">
        <f t="shared" si="3"/>
        <v>0</v>
      </c>
      <c r="G29" s="268">
        <f t="shared" si="3"/>
        <v>559773</v>
      </c>
      <c r="H29" s="266">
        <f t="shared" si="3"/>
        <v>8</v>
      </c>
    </row>
    <row r="32" spans="1:8" ht="18.75">
      <c r="A32" s="995" t="s">
        <v>390</v>
      </c>
      <c r="B32" s="995"/>
      <c r="C32" s="995"/>
      <c r="D32" s="995"/>
      <c r="E32" s="995"/>
      <c r="F32" s="995"/>
      <c r="G32" s="995"/>
      <c r="H32" s="995"/>
    </row>
    <row r="33" spans="1:8" s="354" customFormat="1" ht="17.100000000000001" customHeight="1">
      <c r="A33" s="839" t="s">
        <v>2</v>
      </c>
      <c r="B33" s="841" t="s">
        <v>76</v>
      </c>
      <c r="C33" s="731" t="s">
        <v>4</v>
      </c>
      <c r="D33" s="731" t="s">
        <v>5</v>
      </c>
      <c r="E33" s="731" t="s">
        <v>6</v>
      </c>
      <c r="F33" s="731" t="s">
        <v>7</v>
      </c>
      <c r="G33" s="731" t="s">
        <v>8</v>
      </c>
      <c r="H33" s="731" t="s">
        <v>9</v>
      </c>
    </row>
    <row r="34" spans="1:8" s="354" customFormat="1" ht="17.100000000000001" customHeight="1">
      <c r="A34" s="840"/>
      <c r="B34" s="842"/>
      <c r="C34" s="1" t="s">
        <v>10</v>
      </c>
      <c r="D34" s="1" t="s">
        <v>77</v>
      </c>
      <c r="E34" s="1" t="s">
        <v>78</v>
      </c>
      <c r="F34" s="52" t="s">
        <v>79</v>
      </c>
      <c r="G34" s="52" t="s">
        <v>79</v>
      </c>
      <c r="H34" s="1" t="s">
        <v>12</v>
      </c>
    </row>
    <row r="35" spans="1:8" s="354" customFormat="1" ht="17.100000000000001" customHeight="1">
      <c r="A35" s="172">
        <v>1</v>
      </c>
      <c r="B35" s="18" t="s">
        <v>82</v>
      </c>
      <c r="C35" s="172">
        <f>Distt.Major!C177</f>
        <v>1</v>
      </c>
      <c r="D35" s="172">
        <f>Distt.Major!D177</f>
        <v>123.5</v>
      </c>
      <c r="E35" s="172">
        <f>Distt.Major!E177</f>
        <v>0</v>
      </c>
      <c r="F35" s="172">
        <f>Distt.Major!F177</f>
        <v>0</v>
      </c>
      <c r="G35" s="172">
        <f>Distt.Major!G177</f>
        <v>123200</v>
      </c>
      <c r="H35" s="172">
        <f>Distt.Major!H177</f>
        <v>1</v>
      </c>
    </row>
    <row r="36" spans="1:8" s="354" customFormat="1" ht="17.100000000000001" customHeight="1">
      <c r="A36" s="843" t="s">
        <v>49</v>
      </c>
      <c r="B36" s="843"/>
      <c r="C36" s="266">
        <f t="shared" ref="C36:H36" si="4">SUM(C34:C35)</f>
        <v>1</v>
      </c>
      <c r="D36" s="267">
        <f t="shared" si="4"/>
        <v>123.5</v>
      </c>
      <c r="E36" s="460">
        <f t="shared" si="4"/>
        <v>0</v>
      </c>
      <c r="F36" s="268">
        <f t="shared" si="4"/>
        <v>0</v>
      </c>
      <c r="G36" s="268">
        <f t="shared" si="4"/>
        <v>123200</v>
      </c>
      <c r="H36" s="266">
        <f t="shared" si="4"/>
        <v>1</v>
      </c>
    </row>
    <row r="37" spans="1:8" s="354" customFormat="1" ht="17.100000000000001" customHeight="1"/>
    <row r="38" spans="1:8" s="354" customFormat="1" ht="17.100000000000001" customHeight="1">
      <c r="A38" s="855" t="s">
        <v>14</v>
      </c>
      <c r="B38" s="855"/>
      <c r="C38" s="855"/>
      <c r="D38" s="855"/>
      <c r="E38" s="855"/>
      <c r="F38" s="855"/>
      <c r="G38" s="855"/>
      <c r="H38" s="855"/>
    </row>
    <row r="39" spans="1:8" s="354" customFormat="1" ht="17.100000000000001" customHeight="1">
      <c r="A39" s="839" t="s">
        <v>2</v>
      </c>
      <c r="B39" s="841" t="s">
        <v>268</v>
      </c>
      <c r="C39" s="731" t="s">
        <v>4</v>
      </c>
      <c r="D39" s="731" t="s">
        <v>5</v>
      </c>
      <c r="E39" s="731" t="s">
        <v>6</v>
      </c>
      <c r="F39" s="731" t="s">
        <v>7</v>
      </c>
      <c r="G39" s="731" t="s">
        <v>8</v>
      </c>
      <c r="H39" s="731" t="s">
        <v>9</v>
      </c>
    </row>
    <row r="40" spans="1:8" s="354" customFormat="1" ht="17.100000000000001" customHeight="1">
      <c r="A40" s="840"/>
      <c r="B40" s="842"/>
      <c r="C40" s="1" t="s">
        <v>10</v>
      </c>
      <c r="D40" s="1" t="s">
        <v>77</v>
      </c>
      <c r="E40" s="1" t="s">
        <v>78</v>
      </c>
      <c r="F40" s="52" t="s">
        <v>79</v>
      </c>
      <c r="G40" s="52" t="s">
        <v>79</v>
      </c>
      <c r="H40" s="1" t="s">
        <v>12</v>
      </c>
    </row>
    <row r="41" spans="1:8" s="354" customFormat="1" ht="17.100000000000001" customHeight="1">
      <c r="A41" s="172">
        <v>1</v>
      </c>
      <c r="B41" s="18" t="s">
        <v>243</v>
      </c>
      <c r="C41" s="289">
        <f>Distt.Major!C51</f>
        <v>0</v>
      </c>
      <c r="D41" s="289">
        <f>Distt.Major!D51</f>
        <v>0</v>
      </c>
      <c r="E41" s="289">
        <f>Distt.Major!E51</f>
        <v>33.112000000000002</v>
      </c>
      <c r="F41" s="289">
        <f>Distt.Major!F51</f>
        <v>4362506</v>
      </c>
      <c r="G41" s="289">
        <f>Distt.Major!G51</f>
        <v>639260</v>
      </c>
      <c r="H41" s="289">
        <f>Distt.Major!H51</f>
        <v>0</v>
      </c>
    </row>
    <row r="42" spans="1:8" s="354" customFormat="1" ht="17.100000000000001" customHeight="1">
      <c r="A42" s="172">
        <v>2</v>
      </c>
      <c r="B42" s="18" t="s">
        <v>400</v>
      </c>
      <c r="C42" s="289">
        <f>Distt.Major!C144</f>
        <v>0</v>
      </c>
      <c r="D42" s="289">
        <f>Distt.Major!D144</f>
        <v>0</v>
      </c>
      <c r="E42" s="289">
        <f>Distt.Major!E144</f>
        <v>65.984999999999999</v>
      </c>
      <c r="F42" s="289">
        <f>Distt.Major!F144</f>
        <v>8486087</v>
      </c>
      <c r="G42" s="289">
        <f>Distt.Major!G144</f>
        <v>1272959</v>
      </c>
      <c r="H42" s="289">
        <f>Distt.Major!H144</f>
        <v>0</v>
      </c>
    </row>
    <row r="43" spans="1:8" s="354" customFormat="1" ht="17.100000000000001" customHeight="1">
      <c r="A43" s="172">
        <v>3</v>
      </c>
      <c r="B43" s="18" t="s">
        <v>265</v>
      </c>
      <c r="C43" s="172">
        <f>Distt.Major!C178</f>
        <v>0</v>
      </c>
      <c r="D43" s="172">
        <f>Distt.Major!D178</f>
        <v>0</v>
      </c>
      <c r="E43" s="172">
        <f>Distt.Major!E178</f>
        <v>0</v>
      </c>
      <c r="F43" s="172">
        <f>Distt.Major!F178</f>
        <v>0</v>
      </c>
      <c r="G43" s="172">
        <f>Distt.Major!G178</f>
        <v>0</v>
      </c>
      <c r="H43" s="172">
        <f>Distt.Major!H178</f>
        <v>0</v>
      </c>
    </row>
    <row r="44" spans="1:8" s="354" customFormat="1" ht="17.100000000000001" customHeight="1">
      <c r="A44" s="853" t="s">
        <v>49</v>
      </c>
      <c r="B44" s="854"/>
      <c r="C44" s="266">
        <f t="shared" ref="C44:H44" si="5">SUM(C41:C43)</f>
        <v>0</v>
      </c>
      <c r="D44" s="267">
        <f t="shared" si="5"/>
        <v>0</v>
      </c>
      <c r="E44" s="460">
        <f t="shared" si="5"/>
        <v>99.097000000000008</v>
      </c>
      <c r="F44" s="268">
        <f t="shared" si="5"/>
        <v>12848593</v>
      </c>
      <c r="G44" s="268">
        <f t="shared" si="5"/>
        <v>1912219</v>
      </c>
      <c r="H44" s="266">
        <f t="shared" si="5"/>
        <v>0</v>
      </c>
    </row>
    <row r="45" spans="1:8" s="354" customFormat="1" ht="17.100000000000001" customHeight="1">
      <c r="A45" s="131"/>
      <c r="B45" s="131"/>
      <c r="C45" s="132"/>
      <c r="D45" s="133"/>
      <c r="E45" s="131"/>
      <c r="F45" s="131"/>
      <c r="G45" s="131"/>
      <c r="H45" s="131"/>
    </row>
    <row r="46" spans="1:8" s="354" customFormat="1" ht="17.100000000000001" customHeight="1">
      <c r="A46" s="855" t="s">
        <v>15</v>
      </c>
      <c r="B46" s="855"/>
      <c r="C46" s="855"/>
      <c r="D46" s="855"/>
      <c r="E46" s="855"/>
      <c r="F46" s="855"/>
      <c r="G46" s="855"/>
      <c r="H46" s="855"/>
    </row>
    <row r="47" spans="1:8" s="354" customFormat="1" ht="17.100000000000001" customHeight="1">
      <c r="A47" s="839" t="s">
        <v>2</v>
      </c>
      <c r="B47" s="841" t="s">
        <v>268</v>
      </c>
      <c r="C47" s="731" t="s">
        <v>4</v>
      </c>
      <c r="D47" s="731" t="s">
        <v>5</v>
      </c>
      <c r="E47" s="731" t="s">
        <v>6</v>
      </c>
      <c r="F47" s="731" t="s">
        <v>7</v>
      </c>
      <c r="G47" s="731" t="s">
        <v>8</v>
      </c>
      <c r="H47" s="731" t="s">
        <v>9</v>
      </c>
    </row>
    <row r="48" spans="1:8" s="354" customFormat="1" ht="17.100000000000001" customHeight="1">
      <c r="A48" s="840"/>
      <c r="B48" s="842"/>
      <c r="C48" s="1" t="s">
        <v>10</v>
      </c>
      <c r="D48" s="1" t="s">
        <v>77</v>
      </c>
      <c r="E48" s="1" t="s">
        <v>78</v>
      </c>
      <c r="F48" s="52" t="s">
        <v>79</v>
      </c>
      <c r="G48" s="52" t="s">
        <v>79</v>
      </c>
      <c r="H48" s="1" t="s">
        <v>12</v>
      </c>
    </row>
    <row r="49" spans="1:8" s="354" customFormat="1" ht="17.100000000000001" customHeight="1">
      <c r="A49" s="172">
        <v>1</v>
      </c>
      <c r="B49" s="229" t="s">
        <v>254</v>
      </c>
      <c r="C49" s="218">
        <f>Distt.Major!C110</f>
        <v>3</v>
      </c>
      <c r="D49" s="218">
        <f>Distt.Major!D110</f>
        <v>706.75</v>
      </c>
      <c r="E49" s="218">
        <f>Distt.Major!E110</f>
        <v>1055287</v>
      </c>
      <c r="F49" s="218">
        <f>Distt.Major!F110</f>
        <v>2110574000</v>
      </c>
      <c r="G49" s="218">
        <f>Distt.Major!G110</f>
        <v>158293000</v>
      </c>
      <c r="H49" s="218">
        <f>Distt.Major!H110</f>
        <v>1890</v>
      </c>
    </row>
    <row r="50" spans="1:8" s="354" customFormat="1" ht="17.100000000000001" customHeight="1">
      <c r="A50" s="853" t="s">
        <v>49</v>
      </c>
      <c r="B50" s="854"/>
      <c r="C50" s="266">
        <f t="shared" ref="C50:H50" si="6">SUM(C49:C49)</f>
        <v>3</v>
      </c>
      <c r="D50" s="267">
        <f t="shared" si="6"/>
        <v>706.75</v>
      </c>
      <c r="E50" s="268">
        <f t="shared" si="6"/>
        <v>1055287</v>
      </c>
      <c r="F50" s="268">
        <f t="shared" si="6"/>
        <v>2110574000</v>
      </c>
      <c r="G50" s="268">
        <f t="shared" si="6"/>
        <v>158293000</v>
      </c>
      <c r="H50" s="266">
        <f t="shared" si="6"/>
        <v>1890</v>
      </c>
    </row>
    <row r="51" spans="1:8" s="354" customFormat="1" ht="17.100000000000001" customHeight="1">
      <c r="A51" s="131"/>
      <c r="B51" s="131"/>
      <c r="C51" s="132"/>
      <c r="D51" s="133"/>
      <c r="E51" s="131"/>
      <c r="F51" s="131"/>
      <c r="G51" s="131"/>
      <c r="H51" s="131"/>
    </row>
    <row r="52" spans="1:8" s="354" customFormat="1" ht="17.100000000000001" customHeight="1">
      <c r="A52" s="855" t="s">
        <v>84</v>
      </c>
      <c r="B52" s="855"/>
      <c r="C52" s="855"/>
      <c r="D52" s="855"/>
      <c r="E52" s="855"/>
      <c r="F52" s="855"/>
      <c r="G52" s="855"/>
      <c r="H52" s="855"/>
    </row>
    <row r="53" spans="1:8" s="354" customFormat="1" ht="17.100000000000001" customHeight="1">
      <c r="A53" s="839" t="s">
        <v>2</v>
      </c>
      <c r="B53" s="841" t="s">
        <v>268</v>
      </c>
      <c r="C53" s="731" t="s">
        <v>4</v>
      </c>
      <c r="D53" s="731" t="s">
        <v>5</v>
      </c>
      <c r="E53" s="731" t="s">
        <v>6</v>
      </c>
      <c r="F53" s="731" t="s">
        <v>7</v>
      </c>
      <c r="G53" s="731" t="s">
        <v>8</v>
      </c>
      <c r="H53" s="731" t="s">
        <v>9</v>
      </c>
    </row>
    <row r="54" spans="1:8" s="354" customFormat="1" ht="17.100000000000001" customHeight="1">
      <c r="A54" s="840"/>
      <c r="B54" s="842"/>
      <c r="C54" s="1" t="s">
        <v>10</v>
      </c>
      <c r="D54" s="1" t="s">
        <v>77</v>
      </c>
      <c r="E54" s="1" t="s">
        <v>78</v>
      </c>
      <c r="F54" s="52" t="s">
        <v>79</v>
      </c>
      <c r="G54" s="52" t="s">
        <v>79</v>
      </c>
      <c r="H54" s="1" t="s">
        <v>12</v>
      </c>
    </row>
    <row r="55" spans="1:8" s="354" customFormat="1" ht="17.100000000000001" customHeight="1">
      <c r="A55" s="172">
        <v>1</v>
      </c>
      <c r="B55" s="229" t="s">
        <v>239</v>
      </c>
      <c r="C55" s="172">
        <f>Distt.Major!C22</f>
        <v>4</v>
      </c>
      <c r="D55" s="172">
        <f>Distt.Major!D22</f>
        <v>83.81280000000001</v>
      </c>
      <c r="E55" s="172">
        <f>Distt.Major!E22</f>
        <v>166000</v>
      </c>
      <c r="F55" s="172">
        <f>Distt.Major!F22</f>
        <v>47144000</v>
      </c>
      <c r="G55" s="172">
        <f>Distt.Major!G22</f>
        <v>4999000</v>
      </c>
      <c r="H55" s="172">
        <f>Distt.Major!H22</f>
        <v>16</v>
      </c>
    </row>
    <row r="56" spans="1:8" s="354" customFormat="1" ht="17.100000000000001" customHeight="1">
      <c r="A56" s="172">
        <v>2</v>
      </c>
      <c r="B56" s="229" t="s">
        <v>243</v>
      </c>
      <c r="C56" s="172">
        <f>Distt.Major!C53</f>
        <v>2</v>
      </c>
      <c r="D56" s="172">
        <f>Distt.Major!D53</f>
        <v>1989.2844</v>
      </c>
      <c r="E56" s="172">
        <f>Distt.Major!E53</f>
        <v>3312056</v>
      </c>
      <c r="F56" s="172">
        <f>Distt.Major!F53</f>
        <v>7286523200</v>
      </c>
      <c r="G56" s="172">
        <f>Distt.Major!G53</f>
        <v>314968560</v>
      </c>
      <c r="H56" s="172">
        <f>Distt.Major!H53</f>
        <v>868</v>
      </c>
    </row>
    <row r="57" spans="1:8" s="354" customFormat="1" ht="17.100000000000001" customHeight="1">
      <c r="A57" s="172">
        <v>3</v>
      </c>
      <c r="B57" s="229" t="s">
        <v>250</v>
      </c>
      <c r="C57" s="172">
        <f>Distt.Major!C91</f>
        <v>3</v>
      </c>
      <c r="D57" s="172">
        <f>Distt.Major!D91</f>
        <v>34.481999999999999</v>
      </c>
      <c r="E57" s="172">
        <f>Distt.Major!E91</f>
        <v>440</v>
      </c>
      <c r="F57" s="172">
        <f>Distt.Major!F91</f>
        <v>154000</v>
      </c>
      <c r="G57" s="172">
        <f>Distt.Major!G91</f>
        <v>60000</v>
      </c>
      <c r="H57" s="172">
        <f>Distt.Major!H91</f>
        <v>4</v>
      </c>
    </row>
    <row r="58" spans="1:8" s="354" customFormat="1" ht="17.100000000000001" customHeight="1">
      <c r="A58" s="172">
        <v>4</v>
      </c>
      <c r="B58" s="229" t="s">
        <v>262</v>
      </c>
      <c r="C58" s="172">
        <f>Distt.Major!C152</f>
        <v>2</v>
      </c>
      <c r="D58" s="172">
        <f>Distt.Major!D152</f>
        <v>29.56</v>
      </c>
      <c r="E58" s="172">
        <f>Distt.Major!E152</f>
        <v>41500</v>
      </c>
      <c r="F58" s="172">
        <f>Distt.Major!F152</f>
        <v>83000000</v>
      </c>
      <c r="G58" s="172">
        <f>Distt.Major!G152</f>
        <v>366000</v>
      </c>
      <c r="H58" s="172">
        <f>Distt.Major!H152</f>
        <v>0</v>
      </c>
    </row>
    <row r="59" spans="1:8" s="354" customFormat="1" ht="17.100000000000001" customHeight="1">
      <c r="A59" s="172">
        <v>5</v>
      </c>
      <c r="B59" s="18" t="s">
        <v>254</v>
      </c>
      <c r="C59" s="218">
        <f>Distt.Major!C111</f>
        <v>7</v>
      </c>
      <c r="D59" s="218">
        <f>Distt.Major!D111</f>
        <v>102.96</v>
      </c>
      <c r="E59" s="218">
        <f>Distt.Major!E111</f>
        <v>42680</v>
      </c>
      <c r="F59" s="218">
        <f>Distt.Major!F111</f>
        <v>21340000</v>
      </c>
      <c r="G59" s="218">
        <f>Distt.Major!G111</f>
        <v>2134000</v>
      </c>
      <c r="H59" s="218">
        <f>Distt.Major!H111</f>
        <v>11</v>
      </c>
    </row>
    <row r="60" spans="1:8" s="354" customFormat="1" ht="17.100000000000001" customHeight="1">
      <c r="A60" s="853" t="s">
        <v>49</v>
      </c>
      <c r="B60" s="854"/>
      <c r="C60" s="266">
        <f t="shared" ref="C60:H60" si="7">SUM(C55:C59)</f>
        <v>18</v>
      </c>
      <c r="D60" s="267">
        <f t="shared" si="7"/>
        <v>2240.0992000000001</v>
      </c>
      <c r="E60" s="268">
        <f t="shared" si="7"/>
        <v>3562676</v>
      </c>
      <c r="F60" s="268">
        <f t="shared" si="7"/>
        <v>7438161200</v>
      </c>
      <c r="G60" s="268">
        <f t="shared" si="7"/>
        <v>322527560</v>
      </c>
      <c r="H60" s="266">
        <f t="shared" si="7"/>
        <v>899</v>
      </c>
    </row>
    <row r="61" spans="1:8" s="354" customFormat="1" ht="17.100000000000001" customHeight="1">
      <c r="A61" s="466"/>
      <c r="B61" s="467"/>
      <c r="C61" s="468"/>
      <c r="D61" s="469"/>
      <c r="E61" s="470"/>
      <c r="F61" s="470"/>
      <c r="G61" s="470"/>
      <c r="H61" s="468"/>
    </row>
    <row r="62" spans="1:8" s="354" customFormat="1" ht="17.100000000000001" customHeight="1">
      <c r="A62" s="855" t="s">
        <v>377</v>
      </c>
      <c r="B62" s="855"/>
      <c r="C62" s="855"/>
      <c r="D62" s="855"/>
      <c r="E62" s="855"/>
      <c r="F62" s="855"/>
      <c r="G62" s="855"/>
      <c r="H62" s="855"/>
    </row>
    <row r="63" spans="1:8" s="354" customFormat="1" ht="17.100000000000001" customHeight="1">
      <c r="A63" s="839" t="s">
        <v>2</v>
      </c>
      <c r="B63" s="841" t="s">
        <v>268</v>
      </c>
      <c r="C63" s="731" t="s">
        <v>4</v>
      </c>
      <c r="D63" s="731" t="s">
        <v>5</v>
      </c>
      <c r="E63" s="731" t="s">
        <v>6</v>
      </c>
      <c r="F63" s="731" t="s">
        <v>7</v>
      </c>
      <c r="G63" s="731" t="s">
        <v>8</v>
      </c>
      <c r="H63" s="731" t="s">
        <v>9</v>
      </c>
    </row>
    <row r="64" spans="1:8" s="354" customFormat="1" ht="17.100000000000001" customHeight="1">
      <c r="A64" s="840"/>
      <c r="B64" s="842"/>
      <c r="C64" s="1" t="s">
        <v>10</v>
      </c>
      <c r="D64" s="1" t="s">
        <v>77</v>
      </c>
      <c r="E64" s="1" t="s">
        <v>78</v>
      </c>
      <c r="F64" s="52" t="s">
        <v>79</v>
      </c>
      <c r="G64" s="52" t="s">
        <v>79</v>
      </c>
      <c r="H64" s="1" t="s">
        <v>12</v>
      </c>
    </row>
    <row r="65" spans="1:8" s="354" customFormat="1" ht="17.100000000000001" customHeight="1">
      <c r="A65" s="172">
        <v>1</v>
      </c>
      <c r="B65" s="229" t="s">
        <v>238</v>
      </c>
      <c r="C65" s="62">
        <f>Distt.Major!C12</f>
        <v>1</v>
      </c>
      <c r="D65" s="62">
        <f>Distt.Major!D12</f>
        <v>480.45</v>
      </c>
      <c r="E65" s="62">
        <f>Distt.Major!E12</f>
        <v>999000</v>
      </c>
      <c r="F65" s="62">
        <f>Distt.Major!F12</f>
        <v>2097900000</v>
      </c>
      <c r="G65" s="62">
        <f>Distt.Major!G12</f>
        <v>1608043600</v>
      </c>
      <c r="H65" s="62">
        <f>Distt.Major!H12</f>
        <v>380</v>
      </c>
    </row>
    <row r="66" spans="1:8" s="354" customFormat="1" ht="17.100000000000001" customHeight="1">
      <c r="A66" s="172">
        <v>2</v>
      </c>
      <c r="B66" s="229" t="s">
        <v>243</v>
      </c>
      <c r="C66" s="147">
        <f>Distt.Major!C47</f>
        <v>1</v>
      </c>
      <c r="D66" s="147">
        <f>Distt.Major!D47</f>
        <v>1200</v>
      </c>
      <c r="E66" s="147">
        <f>Distt.Major!E47</f>
        <v>3686969</v>
      </c>
      <c r="F66" s="147">
        <f>Distt.Major!F47</f>
        <v>8480028700</v>
      </c>
      <c r="G66" s="147">
        <f>Distt.Major!G47</f>
        <v>680457251</v>
      </c>
      <c r="H66" s="147">
        <f>Distt.Major!H47</f>
        <v>2655</v>
      </c>
    </row>
    <row r="67" spans="1:8" s="354" customFormat="1" ht="17.100000000000001" customHeight="1">
      <c r="A67" s="172">
        <v>3</v>
      </c>
      <c r="B67" s="229" t="s">
        <v>273</v>
      </c>
      <c r="C67" s="136">
        <f>Distt.Major!C140</f>
        <v>1</v>
      </c>
      <c r="D67" s="136">
        <f>Distt.Major!D140</f>
        <v>383.78</v>
      </c>
      <c r="E67" s="136">
        <f>Distt.Major!E140</f>
        <v>0</v>
      </c>
      <c r="F67" s="136">
        <f>Distt.Major!F140</f>
        <v>0</v>
      </c>
      <c r="G67" s="136">
        <f>Distt.Major!G140</f>
        <v>2303000</v>
      </c>
      <c r="H67" s="136">
        <f>Distt.Major!H140</f>
        <v>0</v>
      </c>
    </row>
    <row r="68" spans="1:8" s="354" customFormat="1" ht="17.100000000000001" customHeight="1">
      <c r="A68" s="172">
        <v>4</v>
      </c>
      <c r="B68" s="229" t="s">
        <v>263</v>
      </c>
      <c r="C68" s="218">
        <f>Distt.Major!C160</f>
        <v>2</v>
      </c>
      <c r="D68" s="218">
        <f>Distt.Major!D160</f>
        <v>115</v>
      </c>
      <c r="E68" s="218">
        <f>Distt.Major!E160</f>
        <v>0</v>
      </c>
      <c r="F68" s="218">
        <f>Distt.Major!F160</f>
        <v>0</v>
      </c>
      <c r="G68" s="218">
        <f>Distt.Major!G160</f>
        <v>571000</v>
      </c>
      <c r="H68" s="218">
        <f>Distt.Major!H160</f>
        <v>0</v>
      </c>
    </row>
    <row r="69" spans="1:8" s="354" customFormat="1" ht="17.100000000000001" customHeight="1">
      <c r="A69" s="172">
        <v>5</v>
      </c>
      <c r="B69" s="229" t="s">
        <v>265</v>
      </c>
      <c r="C69" s="144">
        <f>Distt.Major!C174</f>
        <v>0</v>
      </c>
      <c r="D69" s="144">
        <f>Distt.Major!D174</f>
        <v>0</v>
      </c>
      <c r="E69" s="144">
        <f>Distt.Major!E174</f>
        <v>0</v>
      </c>
      <c r="F69" s="144">
        <f>Distt.Major!F174</f>
        <v>0</v>
      </c>
      <c r="G69" s="144">
        <f>Distt.Major!G174</f>
        <v>0</v>
      </c>
      <c r="H69" s="144">
        <f>Distt.Major!H174</f>
        <v>0</v>
      </c>
    </row>
    <row r="70" spans="1:8" s="354" customFormat="1" ht="17.100000000000001" customHeight="1">
      <c r="A70" s="853" t="s">
        <v>49</v>
      </c>
      <c r="B70" s="854"/>
      <c r="C70" s="266">
        <f t="shared" ref="C70:H70" si="8">SUM(C65:C69)</f>
        <v>5</v>
      </c>
      <c r="D70" s="267">
        <f t="shared" si="8"/>
        <v>2179.23</v>
      </c>
      <c r="E70" s="266">
        <f t="shared" si="8"/>
        <v>4685969</v>
      </c>
      <c r="F70" s="268">
        <f t="shared" si="8"/>
        <v>10577928700</v>
      </c>
      <c r="G70" s="268">
        <f t="shared" si="8"/>
        <v>2291374851</v>
      </c>
      <c r="H70" s="266">
        <f t="shared" si="8"/>
        <v>3035</v>
      </c>
    </row>
    <row r="71" spans="1:8" s="354" customFormat="1" ht="17.100000000000001" customHeight="1">
      <c r="A71" s="466"/>
      <c r="B71" s="467"/>
      <c r="C71" s="468"/>
      <c r="D71" s="469"/>
      <c r="E71" s="470"/>
      <c r="F71" s="470"/>
      <c r="G71" s="470"/>
      <c r="H71" s="468"/>
    </row>
    <row r="72" spans="1:8" s="354" customFormat="1" ht="17.100000000000001" customHeight="1">
      <c r="A72" s="862" t="s">
        <v>392</v>
      </c>
      <c r="B72" s="862"/>
      <c r="C72" s="862"/>
      <c r="D72" s="862"/>
      <c r="E72" s="862"/>
      <c r="F72" s="862"/>
      <c r="G72" s="862"/>
      <c r="H72" s="862"/>
    </row>
    <row r="73" spans="1:8" s="354" customFormat="1" ht="17.100000000000001" customHeight="1">
      <c r="A73" s="471"/>
      <c r="B73" s="472"/>
      <c r="C73" s="473"/>
      <c r="D73" s="474"/>
      <c r="E73" s="475"/>
      <c r="F73" s="475"/>
      <c r="G73" s="475"/>
      <c r="H73" s="473"/>
    </row>
    <row r="74" spans="1:8" s="354" customFormat="1" ht="17.100000000000001" customHeight="1">
      <c r="A74" s="839" t="s">
        <v>2</v>
      </c>
      <c r="B74" s="841" t="s">
        <v>76</v>
      </c>
      <c r="C74" s="731" t="s">
        <v>4</v>
      </c>
      <c r="D74" s="731" t="s">
        <v>5</v>
      </c>
      <c r="E74" s="731" t="s">
        <v>6</v>
      </c>
      <c r="F74" s="731" t="s">
        <v>7</v>
      </c>
      <c r="G74" s="731" t="s">
        <v>8</v>
      </c>
      <c r="H74" s="731" t="s">
        <v>9</v>
      </c>
    </row>
    <row r="75" spans="1:8" s="354" customFormat="1" ht="17.100000000000001" customHeight="1">
      <c r="A75" s="840"/>
      <c r="B75" s="842"/>
      <c r="C75" s="1" t="s">
        <v>10</v>
      </c>
      <c r="D75" s="1" t="s">
        <v>77</v>
      </c>
      <c r="E75" s="1" t="s">
        <v>78</v>
      </c>
      <c r="F75" s="52" t="s">
        <v>79</v>
      </c>
      <c r="G75" s="52" t="s">
        <v>79</v>
      </c>
      <c r="H75" s="1" t="s">
        <v>12</v>
      </c>
    </row>
    <row r="76" spans="1:8" s="354" customFormat="1" ht="17.100000000000001" customHeight="1">
      <c r="A76" s="172">
        <v>1</v>
      </c>
      <c r="B76" s="229" t="s">
        <v>243</v>
      </c>
      <c r="C76" s="62">
        <f>Distt.Major!C48</f>
        <v>0</v>
      </c>
      <c r="D76" s="62">
        <f>Distt.Major!D48</f>
        <v>0</v>
      </c>
      <c r="E76" s="62">
        <f>Distt.Major!E48</f>
        <v>74295</v>
      </c>
      <c r="F76" s="62">
        <f>Distt.Major!F48</f>
        <v>148949587.79999998</v>
      </c>
      <c r="G76" s="62">
        <f>Distt.Major!G48</f>
        <v>932633356</v>
      </c>
      <c r="H76" s="62">
        <f>Distt.Major!H48</f>
        <v>0</v>
      </c>
    </row>
    <row r="77" spans="1:8" s="354" customFormat="1" ht="17.100000000000001" customHeight="1">
      <c r="A77" s="172">
        <v>2</v>
      </c>
      <c r="B77" s="229" t="s">
        <v>273</v>
      </c>
      <c r="C77" s="147">
        <f>Distt.Major!C141</f>
        <v>2</v>
      </c>
      <c r="D77" s="147">
        <f>Distt.Major!D141</f>
        <v>1342.04</v>
      </c>
      <c r="E77" s="147">
        <f>Distt.Major!E141</f>
        <v>110387</v>
      </c>
      <c r="F77" s="147">
        <f>Distt.Major!F141</f>
        <v>0</v>
      </c>
      <c r="G77" s="147">
        <f>Distt.Major!G141</f>
        <v>1178153021</v>
      </c>
      <c r="H77" s="147">
        <f>Distt.Major!H141</f>
        <v>1935</v>
      </c>
    </row>
    <row r="78" spans="1:8" s="354" customFormat="1" ht="17.100000000000001" customHeight="1">
      <c r="A78" s="172">
        <v>3</v>
      </c>
      <c r="B78" s="229" t="s">
        <v>265</v>
      </c>
      <c r="C78" s="136">
        <f>Distt.Major!C172</f>
        <v>1</v>
      </c>
      <c r="D78" s="136">
        <f>Distt.Major!D172</f>
        <v>3443.7</v>
      </c>
      <c r="E78" s="136">
        <f>Distt.Major!E172</f>
        <v>28219.21</v>
      </c>
      <c r="F78" s="136">
        <f>Distt.Major!F172</f>
        <v>645961129</v>
      </c>
      <c r="G78" s="136">
        <f>Distt.Major!G172</f>
        <v>607878246</v>
      </c>
      <c r="H78" s="136">
        <f>Distt.Major!H172</f>
        <v>2123</v>
      </c>
    </row>
    <row r="79" spans="1:8" s="354" customFormat="1" ht="17.100000000000001" customHeight="1">
      <c r="A79" s="853" t="s">
        <v>49</v>
      </c>
      <c r="B79" s="854"/>
      <c r="C79" s="266">
        <f t="shared" ref="C79:H79" si="9">SUM(C76:C78)</f>
        <v>3</v>
      </c>
      <c r="D79" s="267">
        <f t="shared" si="9"/>
        <v>4785.74</v>
      </c>
      <c r="E79" s="266">
        <f t="shared" si="9"/>
        <v>212901.21</v>
      </c>
      <c r="F79" s="268">
        <f t="shared" si="9"/>
        <v>794910716.79999995</v>
      </c>
      <c r="G79" s="268">
        <f t="shared" si="9"/>
        <v>2718664623</v>
      </c>
      <c r="H79" s="266">
        <f t="shared" si="9"/>
        <v>4058</v>
      </c>
    </row>
    <row r="80" spans="1:8" s="354" customFormat="1" ht="17.100000000000001" customHeight="1">
      <c r="A80" s="471"/>
      <c r="B80" s="472"/>
      <c r="C80" s="473"/>
      <c r="D80" s="474"/>
      <c r="E80" s="475"/>
      <c r="F80" s="475"/>
      <c r="G80" s="475"/>
      <c r="H80" s="473"/>
    </row>
    <row r="81" spans="1:8" s="354" customFormat="1" ht="17.100000000000001" customHeight="1">
      <c r="A81" s="863" t="s">
        <v>406</v>
      </c>
      <c r="B81" s="863"/>
      <c r="C81" s="863"/>
      <c r="D81" s="863"/>
      <c r="E81" s="863"/>
      <c r="F81" s="863"/>
      <c r="G81" s="863"/>
      <c r="H81" s="863"/>
    </row>
    <row r="82" spans="1:8" s="354" customFormat="1" ht="17.100000000000001" customHeight="1">
      <c r="A82" s="839" t="s">
        <v>2</v>
      </c>
      <c r="B82" s="841" t="s">
        <v>76</v>
      </c>
      <c r="C82" s="731" t="s">
        <v>4</v>
      </c>
      <c r="D82" s="731" t="s">
        <v>5</v>
      </c>
      <c r="E82" s="731" t="s">
        <v>6</v>
      </c>
      <c r="F82" s="731" t="s">
        <v>7</v>
      </c>
      <c r="G82" s="731" t="s">
        <v>8</v>
      </c>
      <c r="H82" s="731" t="s">
        <v>9</v>
      </c>
    </row>
    <row r="83" spans="1:8" s="354" customFormat="1" ht="17.100000000000001" customHeight="1">
      <c r="A83" s="840"/>
      <c r="B83" s="842"/>
      <c r="C83" s="1" t="s">
        <v>10</v>
      </c>
      <c r="D83" s="1" t="s">
        <v>77</v>
      </c>
      <c r="E83" s="1" t="s">
        <v>78</v>
      </c>
      <c r="F83" s="52" t="s">
        <v>79</v>
      </c>
      <c r="G83" s="52" t="s">
        <v>79</v>
      </c>
      <c r="H83" s="1" t="s">
        <v>12</v>
      </c>
    </row>
    <row r="84" spans="1:8" s="354" customFormat="1" ht="17.100000000000001" customHeight="1">
      <c r="A84" s="172">
        <v>1</v>
      </c>
      <c r="B84" s="229" t="s">
        <v>243</v>
      </c>
      <c r="C84" s="62">
        <f>Distt.Major!C49</f>
        <v>0</v>
      </c>
      <c r="D84" s="62">
        <f>Distt.Major!D49</f>
        <v>0</v>
      </c>
      <c r="E84" s="62">
        <f>Distt.Major!E49</f>
        <v>937405</v>
      </c>
      <c r="F84" s="62">
        <f>Distt.Major!F49</f>
        <v>2221106155.0999999</v>
      </c>
      <c r="G84" s="62">
        <f>Distt.Major!G49</f>
        <v>8101743237</v>
      </c>
      <c r="H84" s="62">
        <f>Distt.Major!H49</f>
        <v>0</v>
      </c>
    </row>
    <row r="85" spans="1:8" s="354" customFormat="1" ht="17.100000000000001" customHeight="1">
      <c r="A85" s="172">
        <v>2</v>
      </c>
      <c r="B85" s="229" t="s">
        <v>273</v>
      </c>
      <c r="C85" s="147">
        <f>Distt.Major!C142</f>
        <v>0</v>
      </c>
      <c r="D85" s="147">
        <f>Distt.Major!D142</f>
        <v>0</v>
      </c>
      <c r="E85" s="147">
        <f>Distt.Major!E142</f>
        <v>263119</v>
      </c>
      <c r="F85" s="147">
        <f>Distt.Major!F142</f>
        <v>0</v>
      </c>
      <c r="G85" s="147">
        <f>Distt.Major!G142</f>
        <v>2114827196</v>
      </c>
      <c r="H85" s="147">
        <f>Distt.Major!H142</f>
        <v>0</v>
      </c>
    </row>
    <row r="86" spans="1:8" s="354" customFormat="1" ht="17.100000000000001" customHeight="1">
      <c r="A86" s="172">
        <v>3</v>
      </c>
      <c r="B86" s="229" t="s">
        <v>265</v>
      </c>
      <c r="C86" s="136">
        <f>Distt.Major!C173</f>
        <v>0</v>
      </c>
      <c r="D86" s="136">
        <f>Distt.Major!D173</f>
        <v>0</v>
      </c>
      <c r="E86" s="136">
        <f>Distt.Major!E173</f>
        <v>36742.660000000003</v>
      </c>
      <c r="F86" s="136">
        <f>Distt.Major!F173</f>
        <v>969206854</v>
      </c>
      <c r="G86" s="136">
        <f>Distt.Major!G173</f>
        <v>620999000</v>
      </c>
      <c r="H86" s="136">
        <f>Distt.Major!H173</f>
        <v>0</v>
      </c>
    </row>
    <row r="87" spans="1:8" s="354" customFormat="1" ht="17.100000000000001" customHeight="1">
      <c r="A87" s="853" t="s">
        <v>49</v>
      </c>
      <c r="B87" s="854"/>
      <c r="C87" s="266">
        <f t="shared" ref="C87:H87" si="10">SUM(C84:C86)</f>
        <v>0</v>
      </c>
      <c r="D87" s="267">
        <f t="shared" si="10"/>
        <v>0</v>
      </c>
      <c r="E87" s="266">
        <f t="shared" si="10"/>
        <v>1237266.6599999999</v>
      </c>
      <c r="F87" s="268">
        <f t="shared" si="10"/>
        <v>3190313009.0999999</v>
      </c>
      <c r="G87" s="268">
        <f t="shared" si="10"/>
        <v>10837569433</v>
      </c>
      <c r="H87" s="266">
        <f t="shared" si="10"/>
        <v>0</v>
      </c>
    </row>
    <row r="88" spans="1:8" s="354" customFormat="1" ht="17.100000000000001" customHeight="1">
      <c r="A88" s="471"/>
      <c r="B88" s="472"/>
      <c r="C88" s="473"/>
      <c r="D88" s="474"/>
      <c r="E88" s="475"/>
      <c r="F88" s="475"/>
      <c r="G88" s="475"/>
      <c r="H88" s="473"/>
    </row>
    <row r="89" spans="1:8" s="354" customFormat="1" ht="17.100000000000001" customHeight="1">
      <c r="A89" s="855" t="s">
        <v>20</v>
      </c>
      <c r="B89" s="855"/>
      <c r="C89" s="855"/>
      <c r="D89" s="855"/>
      <c r="E89" s="855"/>
      <c r="F89" s="855"/>
      <c r="G89" s="855"/>
      <c r="H89" s="855"/>
    </row>
    <row r="90" spans="1:8" s="354" customFormat="1" ht="17.100000000000001" customHeight="1">
      <c r="A90" s="839" t="s">
        <v>2</v>
      </c>
      <c r="B90" s="841" t="s">
        <v>268</v>
      </c>
      <c r="C90" s="731" t="s">
        <v>4</v>
      </c>
      <c r="D90" s="731" t="s">
        <v>5</v>
      </c>
      <c r="E90" s="731" t="s">
        <v>6</v>
      </c>
      <c r="F90" s="731" t="s">
        <v>7</v>
      </c>
      <c r="G90" s="731" t="s">
        <v>8</v>
      </c>
      <c r="H90" s="731" t="s">
        <v>9</v>
      </c>
    </row>
    <row r="91" spans="1:8" s="354" customFormat="1" ht="17.100000000000001" customHeight="1">
      <c r="A91" s="840"/>
      <c r="B91" s="842"/>
      <c r="C91" s="1" t="s">
        <v>10</v>
      </c>
      <c r="D91" s="1" t="s">
        <v>77</v>
      </c>
      <c r="E91" s="1" t="s">
        <v>78</v>
      </c>
      <c r="F91" s="52" t="s">
        <v>79</v>
      </c>
      <c r="G91" s="52" t="s">
        <v>79</v>
      </c>
      <c r="H91" s="1" t="s">
        <v>12</v>
      </c>
    </row>
    <row r="92" spans="1:8" s="354" customFormat="1" ht="17.100000000000001" customHeight="1">
      <c r="A92" s="172">
        <v>1</v>
      </c>
      <c r="B92" s="18" t="s">
        <v>240</v>
      </c>
      <c r="C92" s="172">
        <f>Distt.Major!C29</f>
        <v>1</v>
      </c>
      <c r="D92" s="172">
        <f>Distt.Major!D29</f>
        <v>18.898</v>
      </c>
      <c r="E92" s="172">
        <f>Distt.Major!E29</f>
        <v>2545</v>
      </c>
      <c r="F92" s="172">
        <f>Distt.Major!F29</f>
        <v>4072000</v>
      </c>
      <c r="G92" s="172">
        <f>Distt.Major!G29</f>
        <v>689000</v>
      </c>
      <c r="H92" s="172">
        <f>Distt.Major!H29</f>
        <v>70</v>
      </c>
    </row>
    <row r="93" spans="1:8" s="354" customFormat="1" ht="17.100000000000001" customHeight="1">
      <c r="A93" s="853" t="s">
        <v>49</v>
      </c>
      <c r="B93" s="854"/>
      <c r="C93" s="266">
        <f t="shared" ref="C93:H93" si="11">SUM(C92)</f>
        <v>1</v>
      </c>
      <c r="D93" s="267">
        <f t="shared" si="11"/>
        <v>18.898</v>
      </c>
      <c r="E93" s="268">
        <f t="shared" si="11"/>
        <v>2545</v>
      </c>
      <c r="F93" s="268">
        <f t="shared" si="11"/>
        <v>4072000</v>
      </c>
      <c r="G93" s="268">
        <f t="shared" si="11"/>
        <v>689000</v>
      </c>
      <c r="H93" s="266">
        <f t="shared" si="11"/>
        <v>70</v>
      </c>
    </row>
    <row r="94" spans="1:8" s="354" customFormat="1" ht="17.100000000000001" customHeight="1">
      <c r="A94" s="466"/>
      <c r="B94" s="131"/>
      <c r="C94" s="468"/>
      <c r="D94" s="469"/>
      <c r="E94" s="470"/>
      <c r="F94" s="470"/>
      <c r="G94" s="470"/>
      <c r="H94" s="468"/>
    </row>
    <row r="95" spans="1:8" s="354" customFormat="1" ht="17.100000000000001" customHeight="1">
      <c r="A95" s="471"/>
      <c r="B95" s="131"/>
      <c r="C95" s="473"/>
      <c r="D95" s="855" t="s">
        <v>92</v>
      </c>
      <c r="E95" s="855"/>
      <c r="F95" s="475"/>
      <c r="G95" s="475"/>
      <c r="H95" s="473"/>
    </row>
    <row r="96" spans="1:8" s="354" customFormat="1" ht="17.100000000000001" customHeight="1">
      <c r="A96" s="839" t="s">
        <v>2</v>
      </c>
      <c r="B96" s="841" t="s">
        <v>268</v>
      </c>
      <c r="C96" s="731" t="s">
        <v>4</v>
      </c>
      <c r="D96" s="731" t="s">
        <v>5</v>
      </c>
      <c r="E96" s="731" t="s">
        <v>6</v>
      </c>
      <c r="F96" s="731" t="s">
        <v>7</v>
      </c>
      <c r="G96" s="731" t="s">
        <v>8</v>
      </c>
      <c r="H96" s="731" t="s">
        <v>9</v>
      </c>
    </row>
    <row r="97" spans="1:8" s="354" customFormat="1" ht="17.100000000000001" customHeight="1">
      <c r="A97" s="840"/>
      <c r="B97" s="842"/>
      <c r="C97" s="1" t="s">
        <v>10</v>
      </c>
      <c r="D97" s="1" t="s">
        <v>77</v>
      </c>
      <c r="E97" s="1" t="s">
        <v>78</v>
      </c>
      <c r="F97" s="52" t="s">
        <v>79</v>
      </c>
      <c r="G97" s="52" t="s">
        <v>79</v>
      </c>
      <c r="H97" s="1" t="s">
        <v>12</v>
      </c>
    </row>
    <row r="98" spans="1:8" s="354" customFormat="1" ht="17.100000000000001" customHeight="1">
      <c r="A98" s="172">
        <v>1</v>
      </c>
      <c r="B98" s="229" t="s">
        <v>243</v>
      </c>
      <c r="C98" s="289">
        <f>Distt.Major!C50</f>
        <v>0</v>
      </c>
      <c r="D98" s="289">
        <f>Distt.Major!D50</f>
        <v>0</v>
      </c>
      <c r="E98" s="289">
        <f>Distt.Major!E50</f>
        <v>101.17100000000001</v>
      </c>
      <c r="F98" s="289">
        <f>Distt.Major!F50</f>
        <v>3893628286.6873007</v>
      </c>
      <c r="G98" s="289">
        <f>Distt.Major!G50</f>
        <v>264210715</v>
      </c>
      <c r="H98" s="289">
        <f>Distt.Major!H50</f>
        <v>0</v>
      </c>
    </row>
    <row r="99" spans="1:8" s="354" customFormat="1" ht="17.100000000000001" customHeight="1">
      <c r="A99" s="172">
        <v>2</v>
      </c>
      <c r="B99" s="229" t="s">
        <v>400</v>
      </c>
      <c r="C99" s="289">
        <f>Distt.Major!C143</f>
        <v>0</v>
      </c>
      <c r="D99" s="289">
        <f>Distt.Major!D143</f>
        <v>0</v>
      </c>
      <c r="E99" s="289">
        <f>Distt.Major!E143</f>
        <v>313.661</v>
      </c>
      <c r="F99" s="289">
        <f>Distt.Major!F143</f>
        <v>12161067310</v>
      </c>
      <c r="G99" s="289">
        <f>Distt.Major!G143</f>
        <v>845749645</v>
      </c>
      <c r="H99" s="289">
        <f>Distt.Major!H143</f>
        <v>0</v>
      </c>
    </row>
    <row r="100" spans="1:8" s="354" customFormat="1" ht="17.100000000000001" customHeight="1">
      <c r="A100" s="172">
        <v>2</v>
      </c>
      <c r="B100" s="229" t="s">
        <v>405</v>
      </c>
      <c r="C100" s="172">
        <f>Distt.Major!C175</f>
        <v>0</v>
      </c>
      <c r="D100" s="172">
        <f>Distt.Major!D175</f>
        <v>0</v>
      </c>
      <c r="E100" s="172">
        <f>Distt.Major!E175</f>
        <v>41.61</v>
      </c>
      <c r="F100" s="172">
        <f>Distt.Major!F175</f>
        <v>1614063580.6862001</v>
      </c>
      <c r="G100" s="172">
        <f>Distt.Major!G175</f>
        <v>112985995</v>
      </c>
      <c r="H100" s="172">
        <f>Distt.Major!H175</f>
        <v>0</v>
      </c>
    </row>
    <row r="101" spans="1:8" s="354" customFormat="1" ht="17.100000000000001" customHeight="1">
      <c r="A101" s="853" t="s">
        <v>49</v>
      </c>
      <c r="B101" s="854"/>
      <c r="C101" s="266">
        <f t="shared" ref="C101:H101" si="12">SUM(C98:C100)</f>
        <v>0</v>
      </c>
      <c r="D101" s="267">
        <f t="shared" si="12"/>
        <v>0</v>
      </c>
      <c r="E101" s="268">
        <f t="shared" si="12"/>
        <v>456.44200000000001</v>
      </c>
      <c r="F101" s="268">
        <f t="shared" si="12"/>
        <v>17668759177.373501</v>
      </c>
      <c r="G101" s="268">
        <f t="shared" si="12"/>
        <v>1222946355</v>
      </c>
      <c r="H101" s="266">
        <f t="shared" si="12"/>
        <v>0</v>
      </c>
    </row>
    <row r="102" spans="1:8" s="354" customFormat="1" ht="17.100000000000001" customHeight="1">
      <c r="A102" s="466"/>
      <c r="B102" s="467"/>
      <c r="C102" s="468"/>
      <c r="D102" s="469"/>
      <c r="E102" s="470"/>
      <c r="F102" s="470"/>
      <c r="G102" s="470"/>
      <c r="H102" s="468"/>
    </row>
    <row r="103" spans="1:8" s="354" customFormat="1" ht="17.100000000000001" customHeight="1">
      <c r="A103" s="471"/>
      <c r="B103" s="472"/>
      <c r="C103" s="473"/>
      <c r="D103" s="855" t="s">
        <v>28</v>
      </c>
      <c r="E103" s="855"/>
      <c r="F103" s="475"/>
      <c r="G103" s="475"/>
      <c r="H103" s="473"/>
    </row>
    <row r="104" spans="1:8" s="354" customFormat="1" ht="17.100000000000001" customHeight="1">
      <c r="A104" s="839" t="s">
        <v>2</v>
      </c>
      <c r="B104" s="841" t="s">
        <v>268</v>
      </c>
      <c r="C104" s="731" t="s">
        <v>4</v>
      </c>
      <c r="D104" s="731" t="s">
        <v>5</v>
      </c>
      <c r="E104" s="731" t="s">
        <v>6</v>
      </c>
      <c r="F104" s="731" t="s">
        <v>7</v>
      </c>
      <c r="G104" s="731" t="s">
        <v>8</v>
      </c>
      <c r="H104" s="731" t="s">
        <v>9</v>
      </c>
    </row>
    <row r="105" spans="1:8" s="354" customFormat="1" ht="17.100000000000001" customHeight="1">
      <c r="A105" s="840"/>
      <c r="B105" s="842"/>
      <c r="C105" s="1" t="s">
        <v>10</v>
      </c>
      <c r="D105" s="1" t="s">
        <v>77</v>
      </c>
      <c r="E105" s="1" t="s">
        <v>78</v>
      </c>
      <c r="F105" s="52" t="s">
        <v>79</v>
      </c>
      <c r="G105" s="52" t="s">
        <v>79</v>
      </c>
      <c r="H105" s="1" t="s">
        <v>12</v>
      </c>
    </row>
    <row r="106" spans="1:8" s="354" customFormat="1" ht="17.100000000000001" customHeight="1">
      <c r="A106" s="172">
        <v>1</v>
      </c>
      <c r="B106" s="18" t="s">
        <v>404</v>
      </c>
      <c r="C106" s="172">
        <f>Distt.Major!C84</f>
        <v>2</v>
      </c>
      <c r="D106" s="172">
        <f>Distt.Major!D84</f>
        <v>9.9499999999999993</v>
      </c>
      <c r="E106" s="172">
        <f>Distt.Major!E84</f>
        <v>0</v>
      </c>
      <c r="F106" s="172">
        <f>Distt.Major!F84</f>
        <v>0</v>
      </c>
      <c r="G106" s="172">
        <f>Distt.Major!G84</f>
        <v>0</v>
      </c>
      <c r="H106" s="172">
        <f>Distt.Major!H84</f>
        <v>0</v>
      </c>
    </row>
    <row r="107" spans="1:8" s="354" customFormat="1" ht="17.100000000000001" customHeight="1">
      <c r="A107" s="172">
        <v>2</v>
      </c>
      <c r="B107" s="18" t="s">
        <v>253</v>
      </c>
      <c r="C107" s="144">
        <f>Distt.Major!C104</f>
        <v>5</v>
      </c>
      <c r="D107" s="144">
        <f>Distt.Major!D104</f>
        <v>983</v>
      </c>
      <c r="E107" s="144">
        <f>Distt.Major!E104</f>
        <v>0</v>
      </c>
      <c r="F107" s="144">
        <f>Distt.Major!F104</f>
        <v>0</v>
      </c>
      <c r="G107" s="144">
        <f>Distt.Major!G104</f>
        <v>12000</v>
      </c>
      <c r="H107" s="144">
        <f>Distt.Major!H104</f>
        <v>2</v>
      </c>
    </row>
    <row r="108" spans="1:8" s="354" customFormat="1" ht="17.100000000000001" customHeight="1">
      <c r="A108" s="853" t="s">
        <v>49</v>
      </c>
      <c r="B108" s="854"/>
      <c r="C108" s="266">
        <f t="shared" ref="C108:H108" si="13">SUM(C106:C107)</f>
        <v>7</v>
      </c>
      <c r="D108" s="267">
        <f t="shared" si="13"/>
        <v>992.95</v>
      </c>
      <c r="E108" s="268">
        <f t="shared" si="13"/>
        <v>0</v>
      </c>
      <c r="F108" s="268">
        <f t="shared" si="13"/>
        <v>0</v>
      </c>
      <c r="G108" s="268">
        <f t="shared" si="13"/>
        <v>12000</v>
      </c>
      <c r="H108" s="268">
        <f t="shared" si="13"/>
        <v>2</v>
      </c>
    </row>
    <row r="109" spans="1:8" s="354" customFormat="1" ht="17.100000000000001" customHeight="1"/>
    <row r="110" spans="1:8" s="354" customFormat="1" ht="17.100000000000001" customHeight="1">
      <c r="A110" s="855" t="s">
        <v>29</v>
      </c>
      <c r="B110" s="855"/>
      <c r="C110" s="855"/>
      <c r="D110" s="855"/>
      <c r="E110" s="855"/>
      <c r="F110" s="855"/>
      <c r="G110" s="855"/>
      <c r="H110" s="855"/>
    </row>
    <row r="111" spans="1:8" s="354" customFormat="1" ht="17.100000000000001" customHeight="1">
      <c r="A111" s="839" t="s">
        <v>2</v>
      </c>
      <c r="B111" s="841" t="s">
        <v>268</v>
      </c>
      <c r="C111" s="731" t="s">
        <v>4</v>
      </c>
      <c r="D111" s="731" t="s">
        <v>5</v>
      </c>
      <c r="E111" s="731" t="s">
        <v>6</v>
      </c>
      <c r="F111" s="731" t="s">
        <v>7</v>
      </c>
      <c r="G111" s="731" t="s">
        <v>8</v>
      </c>
      <c r="H111" s="731" t="s">
        <v>9</v>
      </c>
    </row>
    <row r="112" spans="1:8" s="354" customFormat="1" ht="17.100000000000001" customHeight="1">
      <c r="A112" s="840"/>
      <c r="B112" s="842"/>
      <c r="C112" s="1" t="s">
        <v>10</v>
      </c>
      <c r="D112" s="1" t="s">
        <v>77</v>
      </c>
      <c r="E112" s="1" t="s">
        <v>78</v>
      </c>
      <c r="F112" s="52" t="s">
        <v>79</v>
      </c>
      <c r="G112" s="52" t="s">
        <v>79</v>
      </c>
      <c r="H112" s="1" t="s">
        <v>12</v>
      </c>
    </row>
    <row r="113" spans="1:8" s="354" customFormat="1" ht="17.100000000000001" customHeight="1">
      <c r="A113" s="172">
        <v>1</v>
      </c>
      <c r="B113" s="18" t="s">
        <v>238</v>
      </c>
      <c r="C113" s="144">
        <f>Distt.Major!C13</f>
        <v>8</v>
      </c>
      <c r="D113" s="144">
        <f>Distt.Major!D13</f>
        <v>37.424999999999997</v>
      </c>
      <c r="E113" s="144">
        <f>Distt.Major!E13</f>
        <v>0</v>
      </c>
      <c r="F113" s="144">
        <f>Distt.Major!F13</f>
        <v>0</v>
      </c>
      <c r="G113" s="144">
        <f>Distt.Major!G13</f>
        <v>182500</v>
      </c>
      <c r="H113" s="144">
        <f>Distt.Major!H13</f>
        <v>0</v>
      </c>
    </row>
    <row r="114" spans="1:8" s="354" customFormat="1" ht="17.100000000000001" customHeight="1">
      <c r="A114" s="172">
        <v>2</v>
      </c>
      <c r="B114" s="18" t="s">
        <v>243</v>
      </c>
      <c r="C114" s="172">
        <f>Distt.Major!C52</f>
        <v>2</v>
      </c>
      <c r="D114" s="172">
        <f>Distt.Major!D52</f>
        <v>8.27</v>
      </c>
      <c r="E114" s="172">
        <f>Distt.Major!E52</f>
        <v>1452</v>
      </c>
      <c r="F114" s="172">
        <f>Distt.Major!F52</f>
        <v>1524600</v>
      </c>
      <c r="G114" s="172">
        <f>Distt.Major!G52</f>
        <v>56710</v>
      </c>
      <c r="H114" s="172">
        <f>Distt.Major!H52</f>
        <v>16</v>
      </c>
    </row>
    <row r="115" spans="1:8" s="354" customFormat="1" ht="17.100000000000001" customHeight="1">
      <c r="A115" s="172">
        <v>3</v>
      </c>
      <c r="B115" s="229" t="s">
        <v>400</v>
      </c>
      <c r="C115" s="172">
        <f>Distt.Major!C145</f>
        <v>1</v>
      </c>
      <c r="D115" s="172">
        <f>Distt.Major!D145</f>
        <v>4.3632999999999997</v>
      </c>
      <c r="E115" s="172">
        <f>Distt.Major!E145</f>
        <v>400</v>
      </c>
      <c r="F115" s="172">
        <f>Distt.Major!F145</f>
        <v>320000</v>
      </c>
      <c r="G115" s="172">
        <f>Distt.Major!G145</f>
        <v>18000</v>
      </c>
      <c r="H115" s="172">
        <f>Distt.Major!H145</f>
        <v>5</v>
      </c>
    </row>
    <row r="116" spans="1:8" s="354" customFormat="1" ht="17.100000000000001" customHeight="1">
      <c r="A116" s="172">
        <v>4</v>
      </c>
      <c r="B116" s="18" t="s">
        <v>276</v>
      </c>
      <c r="C116" s="220">
        <f>Distt.Major!C166</f>
        <v>6</v>
      </c>
      <c r="D116" s="220">
        <f>Distt.Major!D166</f>
        <v>29.258299999999998</v>
      </c>
      <c r="E116" s="220">
        <f>Distt.Major!E166</f>
        <v>0</v>
      </c>
      <c r="F116" s="220">
        <f>Distt.Major!F166</f>
        <v>0</v>
      </c>
      <c r="G116" s="220">
        <f>Distt.Major!G166</f>
        <v>0</v>
      </c>
      <c r="H116" s="220">
        <f>Distt.Major!H166</f>
        <v>8</v>
      </c>
    </row>
    <row r="117" spans="1:8" s="354" customFormat="1" ht="17.100000000000001" customHeight="1">
      <c r="A117" s="853" t="s">
        <v>49</v>
      </c>
      <c r="B117" s="854"/>
      <c r="C117" s="266">
        <f t="shared" ref="C117:H117" si="14">SUM(C113:C116)</f>
        <v>17</v>
      </c>
      <c r="D117" s="267">
        <f t="shared" si="14"/>
        <v>79.316599999999994</v>
      </c>
      <c r="E117" s="268">
        <f t="shared" si="14"/>
        <v>1852</v>
      </c>
      <c r="F117" s="268">
        <f t="shared" si="14"/>
        <v>1844600</v>
      </c>
      <c r="G117" s="268">
        <f t="shared" si="14"/>
        <v>257210</v>
      </c>
      <c r="H117" s="266">
        <f t="shared" si="14"/>
        <v>29</v>
      </c>
    </row>
    <row r="118" spans="1:8" s="354" customFormat="1" ht="17.100000000000001" customHeight="1"/>
    <row r="119" spans="1:8" s="354" customFormat="1" ht="17.100000000000001" customHeight="1">
      <c r="A119" s="855" t="s">
        <v>32</v>
      </c>
      <c r="B119" s="855"/>
      <c r="C119" s="855"/>
      <c r="D119" s="855"/>
      <c r="E119" s="855"/>
      <c r="F119" s="855"/>
      <c r="G119" s="855"/>
      <c r="H119" s="855"/>
    </row>
    <row r="120" spans="1:8" s="354" customFormat="1" ht="17.100000000000001" customHeight="1">
      <c r="A120" s="839" t="s">
        <v>2</v>
      </c>
      <c r="B120" s="841" t="s">
        <v>268</v>
      </c>
      <c r="C120" s="731" t="s">
        <v>4</v>
      </c>
      <c r="D120" s="731" t="s">
        <v>5</v>
      </c>
      <c r="E120" s="731" t="s">
        <v>6</v>
      </c>
      <c r="F120" s="731" t="s">
        <v>7</v>
      </c>
      <c r="G120" s="731" t="s">
        <v>8</v>
      </c>
      <c r="H120" s="731" t="s">
        <v>9</v>
      </c>
    </row>
    <row r="121" spans="1:8" s="354" customFormat="1" ht="17.100000000000001" customHeight="1">
      <c r="A121" s="840"/>
      <c r="B121" s="842"/>
      <c r="C121" s="1" t="s">
        <v>10</v>
      </c>
      <c r="D121" s="1" t="s">
        <v>77</v>
      </c>
      <c r="E121" s="1" t="s">
        <v>78</v>
      </c>
      <c r="F121" s="52" t="s">
        <v>79</v>
      </c>
      <c r="G121" s="52" t="s">
        <v>79</v>
      </c>
      <c r="H121" s="1" t="s">
        <v>12</v>
      </c>
    </row>
    <row r="122" spans="1:8" s="354" customFormat="1" ht="17.100000000000001" customHeight="1">
      <c r="A122" s="225">
        <v>1</v>
      </c>
      <c r="B122" s="18" t="s">
        <v>243</v>
      </c>
      <c r="C122" s="197">
        <f>Distt.Major!C46</f>
        <v>3</v>
      </c>
      <c r="D122" s="197">
        <f>Distt.Major!D46</f>
        <v>154</v>
      </c>
      <c r="E122" s="197">
        <f>Distt.Major!E46</f>
        <v>0</v>
      </c>
      <c r="F122" s="197">
        <f>Distt.Major!F46</f>
        <v>0</v>
      </c>
      <c r="G122" s="197">
        <f>Distt.Major!G46</f>
        <v>0</v>
      </c>
      <c r="H122" s="197">
        <f>Distt.Major!H46</f>
        <v>0</v>
      </c>
    </row>
    <row r="123" spans="1:8" s="354" customFormat="1" ht="17.100000000000001" customHeight="1">
      <c r="A123" s="172">
        <v>2</v>
      </c>
      <c r="B123" s="18" t="s">
        <v>265</v>
      </c>
      <c r="C123" s="172">
        <f>Distt.Major!C181</f>
        <v>2</v>
      </c>
      <c r="D123" s="172">
        <f>Distt.Major!D181</f>
        <v>9.91</v>
      </c>
      <c r="E123" s="172">
        <f>Distt.Major!E181</f>
        <v>0</v>
      </c>
      <c r="F123" s="172">
        <f>Distt.Major!F181</f>
        <v>0</v>
      </c>
      <c r="G123" s="172">
        <f>Distt.Major!G181</f>
        <v>20000</v>
      </c>
      <c r="H123" s="172">
        <f>Distt.Major!H181</f>
        <v>0</v>
      </c>
    </row>
    <row r="124" spans="1:8" s="354" customFormat="1" ht="17.100000000000001" customHeight="1">
      <c r="A124" s="853" t="s">
        <v>49</v>
      </c>
      <c r="B124" s="854"/>
      <c r="C124" s="266">
        <f>SUM(C123+C122)</f>
        <v>5</v>
      </c>
      <c r="D124" s="266">
        <f t="shared" ref="D124:H124" si="15">SUM(D123+D122)</f>
        <v>163.91</v>
      </c>
      <c r="E124" s="266">
        <f t="shared" si="15"/>
        <v>0</v>
      </c>
      <c r="F124" s="266">
        <f t="shared" si="15"/>
        <v>0</v>
      </c>
      <c r="G124" s="266">
        <f t="shared" si="15"/>
        <v>20000</v>
      </c>
      <c r="H124" s="266">
        <f t="shared" si="15"/>
        <v>0</v>
      </c>
    </row>
    <row r="125" spans="1:8" s="354" customFormat="1" ht="17.100000000000001" customHeight="1">
      <c r="A125" s="466"/>
      <c r="B125" s="467"/>
      <c r="C125" s="468"/>
      <c r="D125" s="469"/>
      <c r="E125" s="470"/>
      <c r="F125" s="470"/>
      <c r="G125" s="470"/>
      <c r="H125" s="468"/>
    </row>
    <row r="126" spans="1:8" s="354" customFormat="1" ht="17.100000000000001" customHeight="1">
      <c r="A126" s="855" t="s">
        <v>34</v>
      </c>
      <c r="B126" s="855"/>
      <c r="C126" s="855"/>
      <c r="D126" s="855"/>
      <c r="E126" s="855"/>
      <c r="F126" s="855"/>
      <c r="G126" s="855"/>
      <c r="H126" s="855"/>
    </row>
    <row r="127" spans="1:8" s="354" customFormat="1" ht="17.100000000000001" customHeight="1">
      <c r="A127" s="839" t="s">
        <v>2</v>
      </c>
      <c r="B127" s="841" t="s">
        <v>268</v>
      </c>
      <c r="C127" s="731" t="s">
        <v>4</v>
      </c>
      <c r="D127" s="731" t="s">
        <v>5</v>
      </c>
      <c r="E127" s="731" t="s">
        <v>6</v>
      </c>
      <c r="F127" s="731" t="s">
        <v>7</v>
      </c>
      <c r="G127" s="731" t="s">
        <v>8</v>
      </c>
      <c r="H127" s="731" t="s">
        <v>9</v>
      </c>
    </row>
    <row r="128" spans="1:8" s="354" customFormat="1" ht="17.100000000000001" customHeight="1">
      <c r="A128" s="840"/>
      <c r="B128" s="842"/>
      <c r="C128" s="1" t="s">
        <v>10</v>
      </c>
      <c r="D128" s="1" t="s">
        <v>77</v>
      </c>
      <c r="E128" s="1" t="s">
        <v>78</v>
      </c>
      <c r="F128" s="52" t="s">
        <v>79</v>
      </c>
      <c r="G128" s="52" t="s">
        <v>79</v>
      </c>
      <c r="H128" s="1" t="s">
        <v>12</v>
      </c>
    </row>
    <row r="129" spans="1:8" s="354" customFormat="1" ht="17.100000000000001" customHeight="1">
      <c r="A129" s="172">
        <v>1</v>
      </c>
      <c r="B129" s="229" t="s">
        <v>238</v>
      </c>
      <c r="C129" s="146">
        <f>Distt.Major!C15</f>
        <v>2</v>
      </c>
      <c r="D129" s="146">
        <f>Distt.Major!D15</f>
        <v>1304.83</v>
      </c>
      <c r="E129" s="146">
        <f>Distt.Major!E15</f>
        <v>1026110</v>
      </c>
      <c r="F129" s="146">
        <f>Distt.Major!F15</f>
        <v>184699800</v>
      </c>
      <c r="G129" s="146">
        <f>Distt.Major!G15</f>
        <v>78689000</v>
      </c>
      <c r="H129" s="146">
        <f>Distt.Major!H15</f>
        <v>0</v>
      </c>
    </row>
    <row r="130" spans="1:8" s="354" customFormat="1" ht="17.100000000000001" customHeight="1">
      <c r="A130" s="172">
        <v>2</v>
      </c>
      <c r="B130" s="229" t="s">
        <v>269</v>
      </c>
      <c r="C130" s="136">
        <f>Distt.Major!C23</f>
        <v>1</v>
      </c>
      <c r="D130" s="136">
        <f>Distt.Major!D23</f>
        <v>548.78</v>
      </c>
      <c r="E130" s="136">
        <f>Distt.Major!E23</f>
        <v>4634089</v>
      </c>
      <c r="F130" s="136">
        <f>Distt.Major!F23</f>
        <v>1621931150</v>
      </c>
      <c r="G130" s="136">
        <f>Distt.Major!G23</f>
        <v>404542000</v>
      </c>
      <c r="H130" s="136">
        <f>Distt.Major!H23</f>
        <v>320</v>
      </c>
    </row>
    <row r="131" spans="1:8" s="354" customFormat="1" ht="17.100000000000001" customHeight="1">
      <c r="A131" s="172">
        <v>3</v>
      </c>
      <c r="B131" s="229" t="s">
        <v>240</v>
      </c>
      <c r="C131" s="172">
        <f>Distt.Major!C30</f>
        <v>1</v>
      </c>
      <c r="D131" s="172">
        <f>Distt.Major!D30</f>
        <v>65.819999999999993</v>
      </c>
      <c r="E131" s="172">
        <f>Distt.Major!E30</f>
        <v>1269436</v>
      </c>
      <c r="F131" s="172">
        <f>Distt.Major!F30</f>
        <v>190415451</v>
      </c>
      <c r="G131" s="172">
        <f>Distt.Major!G30</f>
        <v>102690000</v>
      </c>
      <c r="H131" s="172">
        <f>Distt.Major!H30</f>
        <v>250</v>
      </c>
    </row>
    <row r="132" spans="1:8" s="354" customFormat="1" ht="17.100000000000001" customHeight="1">
      <c r="A132" s="172">
        <v>4</v>
      </c>
      <c r="B132" s="229" t="s">
        <v>257</v>
      </c>
      <c r="C132" s="144">
        <f>Distt.Major!C126</f>
        <v>7</v>
      </c>
      <c r="D132" s="144">
        <f>Distt.Major!D126</f>
        <v>3203.24</v>
      </c>
      <c r="E132" s="144">
        <f>Distt.Major!E126</f>
        <v>1227154.22</v>
      </c>
      <c r="F132" s="144">
        <f>Distt.Major!F126</f>
        <v>287750712.30000001</v>
      </c>
      <c r="G132" s="144">
        <f>Distt.Major!G126</f>
        <v>108025000</v>
      </c>
      <c r="H132" s="144">
        <f>Distt.Major!H126</f>
        <v>140</v>
      </c>
    </row>
    <row r="133" spans="1:8" s="354" customFormat="1" ht="17.100000000000001" customHeight="1">
      <c r="A133" s="172">
        <v>5</v>
      </c>
      <c r="B133" s="229" t="s">
        <v>245</v>
      </c>
      <c r="C133" s="259">
        <f>Distt.Major!C67</f>
        <v>1</v>
      </c>
      <c r="D133" s="259">
        <f>Distt.Major!D67</f>
        <v>3980</v>
      </c>
      <c r="E133" s="259">
        <f>Distt.Major!E67</f>
        <v>710300</v>
      </c>
      <c r="F133" s="259">
        <f>Distt.Major!F67</f>
        <v>156266000</v>
      </c>
      <c r="G133" s="259">
        <f>Distt.Major!G67</f>
        <v>63929300</v>
      </c>
      <c r="H133" s="259">
        <f>Distt.Major!H67</f>
        <v>573</v>
      </c>
    </row>
    <row r="134" spans="1:8" s="354" customFormat="1" ht="17.100000000000001" customHeight="1">
      <c r="A134" s="172">
        <v>6</v>
      </c>
      <c r="B134" s="229" t="s">
        <v>262</v>
      </c>
      <c r="C134" s="147">
        <f>Distt.Major!C151</f>
        <v>2</v>
      </c>
      <c r="D134" s="147">
        <f>Distt.Major!D151</f>
        <v>37.049999999999997</v>
      </c>
      <c r="E134" s="147">
        <f>Distt.Major!E151</f>
        <v>18190</v>
      </c>
      <c r="F134" s="147">
        <f>Distt.Major!F151</f>
        <v>3638000</v>
      </c>
      <c r="G134" s="147">
        <f>Distt.Major!G151</f>
        <v>2960000</v>
      </c>
      <c r="H134" s="147">
        <f>Distt.Major!H151</f>
        <v>0</v>
      </c>
    </row>
    <row r="135" spans="1:8" s="354" customFormat="1" ht="17.100000000000001" customHeight="1">
      <c r="A135" s="172">
        <v>7</v>
      </c>
      <c r="B135" s="229" t="s">
        <v>246</v>
      </c>
      <c r="C135" s="144">
        <f>Distt.Major!C73</f>
        <v>11</v>
      </c>
      <c r="D135" s="144">
        <f>Distt.Major!D73</f>
        <v>5569.5120000000006</v>
      </c>
      <c r="E135" s="144">
        <f>Distt.Major!E73</f>
        <v>21756823.600000001</v>
      </c>
      <c r="F135" s="144">
        <f>Distt.Major!F73</f>
        <v>3143568300</v>
      </c>
      <c r="G135" s="144">
        <f>Distt.Major!G73</f>
        <v>1842000283</v>
      </c>
      <c r="H135" s="144">
        <f>Distt.Major!H73</f>
        <v>2160</v>
      </c>
    </row>
    <row r="136" spans="1:8" s="354" customFormat="1" ht="17.100000000000001" customHeight="1">
      <c r="A136" s="172">
        <v>8</v>
      </c>
      <c r="B136" s="229" t="s">
        <v>272</v>
      </c>
      <c r="C136" s="231">
        <f>Distt.Major!C119</f>
        <v>1</v>
      </c>
      <c r="D136" s="231">
        <f>Distt.Major!D119</f>
        <v>895.42</v>
      </c>
      <c r="E136" s="231">
        <f>Distt.Major!E119</f>
        <v>2515416.7000000002</v>
      </c>
      <c r="F136" s="231">
        <f>Distt.Major!F119</f>
        <v>553391674</v>
      </c>
      <c r="G136" s="231">
        <f>Distt.Major!G119</f>
        <v>218170000</v>
      </c>
      <c r="H136" s="231">
        <f>Distt.Major!H119</f>
        <v>68</v>
      </c>
    </row>
    <row r="137" spans="1:8" s="354" customFormat="1" ht="17.100000000000001" customHeight="1">
      <c r="A137" s="172">
        <v>9</v>
      </c>
      <c r="B137" s="229" t="s">
        <v>263</v>
      </c>
      <c r="C137" s="218">
        <f>Distt.Major!C158</f>
        <v>5</v>
      </c>
      <c r="D137" s="218">
        <f>Distt.Major!D158</f>
        <v>1124.08</v>
      </c>
      <c r="E137" s="218">
        <f>Distt.Major!E158</f>
        <v>11088025</v>
      </c>
      <c r="F137" s="218">
        <f>Distt.Major!F158</f>
        <v>1330563000</v>
      </c>
      <c r="G137" s="218">
        <f>Distt.Major!G158</f>
        <v>920623000</v>
      </c>
      <c r="H137" s="218">
        <f>Distt.Major!H158</f>
        <v>850</v>
      </c>
    </row>
    <row r="138" spans="1:8" s="354" customFormat="1" ht="17.100000000000001" customHeight="1">
      <c r="A138" s="172">
        <v>10</v>
      </c>
      <c r="B138" s="229" t="s">
        <v>258</v>
      </c>
      <c r="C138" s="172">
        <f>Distt.Major!C132</f>
        <v>6</v>
      </c>
      <c r="D138" s="172">
        <f>Distt.Major!D132</f>
        <v>2576</v>
      </c>
      <c r="E138" s="172">
        <f>Distt.Major!E132</f>
        <v>19602154</v>
      </c>
      <c r="F138" s="172">
        <f>Distt.Major!F132</f>
        <v>4900538500</v>
      </c>
      <c r="G138" s="172">
        <f>Distt.Major!G132</f>
        <v>1720385000</v>
      </c>
      <c r="H138" s="172">
        <f>Distt.Major!H132</f>
        <v>350</v>
      </c>
    </row>
    <row r="139" spans="1:8" s="354" customFormat="1" ht="17.100000000000001" customHeight="1">
      <c r="A139" s="172">
        <v>11</v>
      </c>
      <c r="B139" s="229" t="s">
        <v>265</v>
      </c>
      <c r="C139" s="172">
        <f>Distt.Major!C180</f>
        <v>2</v>
      </c>
      <c r="D139" s="172">
        <f>Distt.Major!D180</f>
        <v>916.64</v>
      </c>
      <c r="E139" s="172">
        <f>Distt.Major!E180</f>
        <v>305000</v>
      </c>
      <c r="F139" s="172">
        <f>Distt.Major!F180</f>
        <v>61000000</v>
      </c>
      <c r="G139" s="172">
        <f>Distt.Major!G180</f>
        <v>29421270</v>
      </c>
      <c r="H139" s="172">
        <f>Distt.Major!H180</f>
        <v>117</v>
      </c>
    </row>
    <row r="140" spans="1:8" s="354" customFormat="1" ht="17.100000000000001" customHeight="1">
      <c r="A140" s="172">
        <v>12</v>
      </c>
      <c r="B140" s="229" t="s">
        <v>252</v>
      </c>
      <c r="C140" s="144">
        <f>Distt.Major!C97</f>
        <v>2</v>
      </c>
      <c r="D140" s="144">
        <f>Distt.Major!D97</f>
        <v>1998.325</v>
      </c>
      <c r="E140" s="144">
        <f>Distt.Major!E97</f>
        <v>2153437.5</v>
      </c>
      <c r="F140" s="144">
        <f>Distt.Major!F97</f>
        <v>1313596875</v>
      </c>
      <c r="G140" s="144">
        <f>Distt.Major!G97</f>
        <v>207063100</v>
      </c>
      <c r="H140" s="144">
        <f>Distt.Major!H97</f>
        <v>315</v>
      </c>
    </row>
    <row r="141" spans="1:8" s="354" customFormat="1" ht="17.100000000000001" customHeight="1">
      <c r="A141" s="853" t="s">
        <v>49</v>
      </c>
      <c r="B141" s="854"/>
      <c r="C141" s="266">
        <f>SUM(C129:C140)</f>
        <v>41</v>
      </c>
      <c r="D141" s="267">
        <f t="shared" ref="D141:H141" si="16">SUM(D129:D140)</f>
        <v>22219.697</v>
      </c>
      <c r="E141" s="268">
        <f t="shared" si="16"/>
        <v>66306136.019999996</v>
      </c>
      <c r="F141" s="268">
        <f t="shared" si="16"/>
        <v>13747359462.299999</v>
      </c>
      <c r="G141" s="268">
        <f t="shared" si="16"/>
        <v>5698497953</v>
      </c>
      <c r="H141" s="266">
        <f t="shared" si="16"/>
        <v>5143</v>
      </c>
    </row>
    <row r="142" spans="1:8" s="354" customFormat="1" ht="17.100000000000001" customHeight="1"/>
    <row r="143" spans="1:8" s="354" customFormat="1" ht="17.100000000000001" customHeight="1">
      <c r="A143" s="855" t="s">
        <v>33</v>
      </c>
      <c r="B143" s="855"/>
      <c r="C143" s="855"/>
      <c r="D143" s="855"/>
      <c r="E143" s="855"/>
      <c r="F143" s="855"/>
      <c r="G143" s="855"/>
      <c r="H143" s="855"/>
    </row>
    <row r="144" spans="1:8" s="354" customFormat="1" ht="17.100000000000001" customHeight="1">
      <c r="A144" s="839" t="s">
        <v>2</v>
      </c>
      <c r="B144" s="841" t="s">
        <v>268</v>
      </c>
      <c r="C144" s="731" t="s">
        <v>4</v>
      </c>
      <c r="D144" s="731" t="s">
        <v>5</v>
      </c>
      <c r="E144" s="731" t="s">
        <v>6</v>
      </c>
      <c r="F144" s="731" t="s">
        <v>7</v>
      </c>
      <c r="G144" s="731" t="s">
        <v>8</v>
      </c>
      <c r="H144" s="731" t="s">
        <v>9</v>
      </c>
    </row>
    <row r="145" spans="1:8" s="354" customFormat="1" ht="17.100000000000001" customHeight="1">
      <c r="A145" s="840"/>
      <c r="B145" s="842"/>
      <c r="C145" s="1" t="s">
        <v>10</v>
      </c>
      <c r="D145" s="1" t="s">
        <v>77</v>
      </c>
      <c r="E145" s="1" t="s">
        <v>78</v>
      </c>
      <c r="F145" s="52" t="s">
        <v>79</v>
      </c>
      <c r="G145" s="52" t="s">
        <v>79</v>
      </c>
      <c r="H145" s="1" t="s">
        <v>12</v>
      </c>
    </row>
    <row r="146" spans="1:8" s="354" customFormat="1" ht="17.100000000000001" customHeight="1">
      <c r="A146" s="172">
        <v>1</v>
      </c>
      <c r="B146" s="229" t="s">
        <v>278</v>
      </c>
      <c r="C146" s="172">
        <f>Distt.Major!C36</f>
        <v>4</v>
      </c>
      <c r="D146" s="172">
        <f>Distt.Major!D36</f>
        <v>11358.14</v>
      </c>
      <c r="E146" s="172">
        <f>Distt.Major!E36</f>
        <v>6432998.3300000001</v>
      </c>
      <c r="F146" s="172">
        <f>Distt.Major!F36</f>
        <v>8362897829</v>
      </c>
      <c r="G146" s="172">
        <f>Distt.Major!G36</f>
        <v>617685729</v>
      </c>
      <c r="H146" s="172">
        <f>Distt.Major!H36</f>
        <v>110</v>
      </c>
    </row>
    <row r="147" spans="1:8" s="354" customFormat="1" ht="17.100000000000001" customHeight="1">
      <c r="A147" s="172">
        <v>2</v>
      </c>
      <c r="B147" s="229" t="s">
        <v>244</v>
      </c>
      <c r="C147" s="144">
        <f>Distt.Major!C60</f>
        <v>2</v>
      </c>
      <c r="D147" s="144">
        <f>Distt.Major!D60</f>
        <v>2212.7399999999998</v>
      </c>
      <c r="E147" s="144">
        <f>Distt.Major!E60</f>
        <v>1977989</v>
      </c>
      <c r="F147" s="144">
        <f>Distt.Major!F60</f>
        <v>2966983500</v>
      </c>
      <c r="G147" s="144">
        <f>Distt.Major!G60</f>
        <v>77271669</v>
      </c>
      <c r="H147" s="144">
        <f>Distt.Major!H60</f>
        <v>150</v>
      </c>
    </row>
    <row r="148" spans="1:8" s="354" customFormat="1" ht="17.100000000000001" customHeight="1">
      <c r="A148" s="172">
        <v>3</v>
      </c>
      <c r="B148" s="229" t="s">
        <v>257</v>
      </c>
      <c r="C148" s="209">
        <f>Distt.Major!C125</f>
        <v>1</v>
      </c>
      <c r="D148" s="209">
        <f>Distt.Major!D125</f>
        <v>1063.3499999999999</v>
      </c>
      <c r="E148" s="209">
        <f>Distt.Major!E125</f>
        <v>107188.1</v>
      </c>
      <c r="F148" s="209">
        <f>Distt.Major!F125</f>
        <v>42875240</v>
      </c>
      <c r="G148" s="209">
        <f>Distt.Major!G125</f>
        <v>10000000</v>
      </c>
      <c r="H148" s="209">
        <f>Distt.Major!H125</f>
        <v>70</v>
      </c>
    </row>
    <row r="149" spans="1:8" s="354" customFormat="1" ht="17.100000000000001" customHeight="1">
      <c r="A149" s="853" t="s">
        <v>49</v>
      </c>
      <c r="B149" s="854"/>
      <c r="C149" s="266">
        <f t="shared" ref="C149:H149" si="17">SUM(C146:C148)</f>
        <v>7</v>
      </c>
      <c r="D149" s="267">
        <f t="shared" si="17"/>
        <v>14634.23</v>
      </c>
      <c r="E149" s="268">
        <f t="shared" si="17"/>
        <v>8518175.4299999997</v>
      </c>
      <c r="F149" s="268">
        <f t="shared" si="17"/>
        <v>11372756569</v>
      </c>
      <c r="G149" s="268">
        <f t="shared" si="17"/>
        <v>704957398</v>
      </c>
      <c r="H149" s="266">
        <f t="shared" si="17"/>
        <v>330</v>
      </c>
    </row>
    <row r="150" spans="1:8" s="354" customFormat="1" ht="17.100000000000001" customHeight="1"/>
    <row r="151" spans="1:8" s="354" customFormat="1" ht="17.100000000000001" customHeight="1">
      <c r="A151" s="855" t="s">
        <v>35</v>
      </c>
      <c r="B151" s="855"/>
      <c r="C151" s="855"/>
      <c r="D151" s="855"/>
      <c r="E151" s="855"/>
      <c r="F151" s="855"/>
      <c r="G151" s="855"/>
      <c r="H151" s="855"/>
    </row>
    <row r="152" spans="1:8" s="354" customFormat="1" ht="17.100000000000001" customHeight="1">
      <c r="A152" s="839" t="s">
        <v>2</v>
      </c>
      <c r="B152" s="841" t="s">
        <v>268</v>
      </c>
      <c r="C152" s="731" t="s">
        <v>4</v>
      </c>
      <c r="D152" s="731" t="s">
        <v>5</v>
      </c>
      <c r="E152" s="731" t="s">
        <v>6</v>
      </c>
      <c r="F152" s="731" t="s">
        <v>7</v>
      </c>
      <c r="G152" s="731" t="s">
        <v>8</v>
      </c>
      <c r="H152" s="731" t="s">
        <v>9</v>
      </c>
    </row>
    <row r="153" spans="1:8" s="354" customFormat="1" ht="17.100000000000001" customHeight="1">
      <c r="A153" s="840"/>
      <c r="B153" s="842"/>
      <c r="C153" s="1" t="s">
        <v>10</v>
      </c>
      <c r="D153" s="1" t="s">
        <v>77</v>
      </c>
      <c r="E153" s="1" t="s">
        <v>78</v>
      </c>
      <c r="F153" s="52" t="s">
        <v>79</v>
      </c>
      <c r="G153" s="52" t="s">
        <v>79</v>
      </c>
      <c r="H153" s="1" t="s">
        <v>12</v>
      </c>
    </row>
    <row r="154" spans="1:8" s="354" customFormat="1" ht="17.100000000000001" customHeight="1">
      <c r="A154" s="172">
        <v>1</v>
      </c>
      <c r="B154" s="18" t="s">
        <v>238</v>
      </c>
      <c r="C154" s="144">
        <f>Distt.Major!C11</f>
        <v>2</v>
      </c>
      <c r="D154" s="144">
        <f>Distt.Major!D11</f>
        <v>9.75</v>
      </c>
      <c r="E154" s="144">
        <f>Distt.Major!E11</f>
        <v>0</v>
      </c>
      <c r="F154" s="144">
        <f>Distt.Major!F11</f>
        <v>0</v>
      </c>
      <c r="G154" s="144">
        <f>Distt.Major!G11</f>
        <v>0</v>
      </c>
      <c r="H154" s="144">
        <f>Distt.Major!H11</f>
        <v>0</v>
      </c>
    </row>
    <row r="155" spans="1:8" s="354" customFormat="1" ht="17.100000000000001" customHeight="1">
      <c r="A155" s="172">
        <v>2</v>
      </c>
      <c r="B155" s="18" t="s">
        <v>258</v>
      </c>
      <c r="C155" s="172">
        <f>Distt.Major!C134</f>
        <v>2</v>
      </c>
      <c r="D155" s="172">
        <f>Distt.Major!D134</f>
        <v>10</v>
      </c>
      <c r="E155" s="172">
        <f>Distt.Major!E134</f>
        <v>0</v>
      </c>
      <c r="F155" s="172">
        <f>Distt.Major!F134</f>
        <v>0</v>
      </c>
      <c r="G155" s="172">
        <f>Distt.Major!G134</f>
        <v>0</v>
      </c>
      <c r="H155" s="172">
        <f>Distt.Major!H134</f>
        <v>0</v>
      </c>
    </row>
    <row r="156" spans="1:8" s="354" customFormat="1" ht="17.100000000000001" customHeight="1">
      <c r="A156" s="853" t="s">
        <v>49</v>
      </c>
      <c r="B156" s="854"/>
      <c r="C156" s="266">
        <f t="shared" ref="C156:H156" si="18">SUM(C154:C155)</f>
        <v>4</v>
      </c>
      <c r="D156" s="267">
        <f t="shared" si="18"/>
        <v>19.75</v>
      </c>
      <c r="E156" s="268">
        <f t="shared" si="18"/>
        <v>0</v>
      </c>
      <c r="F156" s="460">
        <f t="shared" si="18"/>
        <v>0</v>
      </c>
      <c r="G156" s="268">
        <f t="shared" si="18"/>
        <v>0</v>
      </c>
      <c r="H156" s="268">
        <f t="shared" si="18"/>
        <v>0</v>
      </c>
    </row>
    <row r="157" spans="1:8" s="354" customFormat="1" ht="17.100000000000001" customHeight="1"/>
    <row r="158" spans="1:8" s="354" customFormat="1" ht="17.100000000000001" customHeight="1">
      <c r="B158" s="471"/>
      <c r="C158" s="19"/>
      <c r="D158" s="855" t="s">
        <v>41</v>
      </c>
      <c r="E158" s="855"/>
      <c r="F158" s="475"/>
      <c r="G158" s="475"/>
      <c r="H158" s="475"/>
    </row>
    <row r="159" spans="1:8" s="354" customFormat="1" ht="17.100000000000001" customHeight="1">
      <c r="A159" s="839" t="s">
        <v>2</v>
      </c>
      <c r="B159" s="841" t="s">
        <v>268</v>
      </c>
      <c r="C159" s="731" t="s">
        <v>4</v>
      </c>
      <c r="D159" s="731" t="s">
        <v>5</v>
      </c>
      <c r="E159" s="731" t="s">
        <v>6</v>
      </c>
      <c r="F159" s="731" t="s">
        <v>7</v>
      </c>
      <c r="G159" s="731" t="s">
        <v>8</v>
      </c>
      <c r="H159" s="731" t="s">
        <v>9</v>
      </c>
    </row>
    <row r="160" spans="1:8" s="354" customFormat="1" ht="17.100000000000001" customHeight="1">
      <c r="A160" s="840"/>
      <c r="B160" s="842"/>
      <c r="C160" s="1" t="s">
        <v>10</v>
      </c>
      <c r="D160" s="1" t="s">
        <v>77</v>
      </c>
      <c r="E160" s="1" t="s">
        <v>78</v>
      </c>
      <c r="F160" s="52" t="s">
        <v>79</v>
      </c>
      <c r="G160" s="52" t="s">
        <v>79</v>
      </c>
      <c r="H160" s="1" t="s">
        <v>12</v>
      </c>
    </row>
    <row r="161" spans="1:8" s="354" customFormat="1" ht="17.100000000000001" customHeight="1">
      <c r="A161" s="172">
        <v>1</v>
      </c>
      <c r="B161" s="18" t="s">
        <v>265</v>
      </c>
      <c r="C161" s="172">
        <f>Distt.Major!C176</f>
        <v>3</v>
      </c>
      <c r="D161" s="172">
        <f>Distt.Major!D176</f>
        <v>1673.38</v>
      </c>
      <c r="E161" s="172">
        <f>Distt.Major!E176</f>
        <v>788451</v>
      </c>
      <c r="F161" s="172">
        <f>Distt.Major!F176</f>
        <v>1576902000</v>
      </c>
      <c r="G161" s="172">
        <f>Distt.Major!G176</f>
        <v>378382076</v>
      </c>
      <c r="H161" s="172">
        <f>Distt.Major!H176</f>
        <v>621</v>
      </c>
    </row>
    <row r="162" spans="1:8" s="354" customFormat="1" ht="17.100000000000001" customHeight="1">
      <c r="A162" s="853" t="s">
        <v>49</v>
      </c>
      <c r="B162" s="854"/>
      <c r="C162" s="266">
        <f t="shared" ref="C162:H162" si="19">SUM(C161)</f>
        <v>3</v>
      </c>
      <c r="D162" s="267">
        <f t="shared" si="19"/>
        <v>1673.38</v>
      </c>
      <c r="E162" s="266">
        <f t="shared" si="19"/>
        <v>788451</v>
      </c>
      <c r="F162" s="266">
        <f t="shared" si="19"/>
        <v>1576902000</v>
      </c>
      <c r="G162" s="266">
        <f t="shared" si="19"/>
        <v>378382076</v>
      </c>
      <c r="H162" s="266">
        <f t="shared" si="19"/>
        <v>621</v>
      </c>
    </row>
    <row r="163" spans="1:8" s="354" customFormat="1" ht="17.100000000000001" customHeight="1">
      <c r="A163" s="466"/>
      <c r="B163" s="467"/>
      <c r="C163" s="468"/>
      <c r="D163" s="469"/>
      <c r="E163" s="470"/>
      <c r="F163" s="470"/>
      <c r="G163" s="470"/>
      <c r="H163" s="468"/>
    </row>
    <row r="164" spans="1:8" s="354" customFormat="1" ht="17.100000000000001" customHeight="1">
      <c r="A164" s="471"/>
      <c r="B164" s="472"/>
      <c r="C164" s="473"/>
      <c r="D164" s="855" t="s">
        <v>42</v>
      </c>
      <c r="E164" s="855"/>
      <c r="F164" s="475"/>
      <c r="G164" s="475"/>
      <c r="H164" s="473"/>
    </row>
    <row r="165" spans="1:8" s="354" customFormat="1" ht="17.100000000000001" customHeight="1">
      <c r="A165" s="839" t="s">
        <v>2</v>
      </c>
      <c r="B165" s="841" t="s">
        <v>268</v>
      </c>
      <c r="C165" s="731" t="s">
        <v>4</v>
      </c>
      <c r="D165" s="731" t="s">
        <v>5</v>
      </c>
      <c r="E165" s="731" t="s">
        <v>6</v>
      </c>
      <c r="F165" s="731" t="s">
        <v>7</v>
      </c>
      <c r="G165" s="731" t="s">
        <v>8</v>
      </c>
      <c r="H165" s="731" t="s">
        <v>9</v>
      </c>
    </row>
    <row r="166" spans="1:8" s="354" customFormat="1" ht="17.100000000000001" customHeight="1">
      <c r="A166" s="840"/>
      <c r="B166" s="842"/>
      <c r="C166" s="1" t="s">
        <v>10</v>
      </c>
      <c r="D166" s="1" t="s">
        <v>77</v>
      </c>
      <c r="E166" s="1" t="s">
        <v>78</v>
      </c>
      <c r="F166" s="52" t="s">
        <v>79</v>
      </c>
      <c r="G166" s="52" t="s">
        <v>79</v>
      </c>
      <c r="H166" s="1" t="s">
        <v>12</v>
      </c>
    </row>
    <row r="167" spans="1:8" s="354" customFormat="1" ht="17.100000000000001" customHeight="1">
      <c r="A167" s="172">
        <v>1</v>
      </c>
      <c r="B167" s="478" t="s">
        <v>241</v>
      </c>
      <c r="C167" s="172">
        <f>Distt.Major!C38</f>
        <v>3</v>
      </c>
      <c r="D167" s="172">
        <f>Distt.Major!D38</f>
        <v>480.35</v>
      </c>
      <c r="E167" s="172">
        <f>Distt.Major!E38</f>
        <v>12902.86</v>
      </c>
      <c r="F167" s="172">
        <f>Distt.Major!F38</f>
        <v>12902860</v>
      </c>
      <c r="G167" s="172">
        <f>Distt.Major!G38</f>
        <v>2877897</v>
      </c>
      <c r="H167" s="172">
        <f>Distt.Major!H38</f>
        <v>25</v>
      </c>
    </row>
    <row r="168" spans="1:8" s="354" customFormat="1" ht="17.100000000000001" customHeight="1">
      <c r="A168" s="172">
        <v>2</v>
      </c>
      <c r="B168" s="18" t="s">
        <v>403</v>
      </c>
      <c r="C168" s="172">
        <f>Distt.Major!C59</f>
        <v>1</v>
      </c>
      <c r="D168" s="172">
        <f>Distt.Major!D59</f>
        <v>531</v>
      </c>
      <c r="E168" s="172">
        <f>Distt.Major!E59</f>
        <v>0</v>
      </c>
      <c r="F168" s="172">
        <f>Distt.Major!F59</f>
        <v>0</v>
      </c>
      <c r="G168" s="172">
        <f>Distt.Major!G59</f>
        <v>290000</v>
      </c>
      <c r="H168" s="172">
        <f>Distt.Major!H59</f>
        <v>3</v>
      </c>
    </row>
    <row r="169" spans="1:8" s="354" customFormat="1" ht="17.100000000000001" customHeight="1">
      <c r="A169" s="172">
        <v>3</v>
      </c>
      <c r="B169" s="18" t="s">
        <v>265</v>
      </c>
      <c r="C169" s="220">
        <f>Distt.Major!C182</f>
        <v>0</v>
      </c>
      <c r="D169" s="220">
        <f>Distt.Major!D182</f>
        <v>4.95</v>
      </c>
      <c r="E169" s="220">
        <f>Distt.Major!E182</f>
        <v>0</v>
      </c>
      <c r="F169" s="220">
        <f>Distt.Major!F182</f>
        <v>0</v>
      </c>
      <c r="G169" s="220">
        <f>Distt.Major!G182</f>
        <v>0</v>
      </c>
      <c r="H169" s="220">
        <f>Distt.Major!H182</f>
        <v>0</v>
      </c>
    </row>
    <row r="170" spans="1:8" s="354" customFormat="1" ht="17.100000000000001" customHeight="1">
      <c r="A170" s="999" t="s">
        <v>49</v>
      </c>
      <c r="B170" s="1000"/>
      <c r="C170" s="266">
        <f>SUM(C167:C169)</f>
        <v>4</v>
      </c>
      <c r="D170" s="267">
        <f t="shared" ref="D170:H170" si="20">SUM(D167:D169)</f>
        <v>1016.3000000000001</v>
      </c>
      <c r="E170" s="268">
        <f t="shared" si="20"/>
        <v>12902.86</v>
      </c>
      <c r="F170" s="268">
        <f t="shared" si="20"/>
        <v>12902860</v>
      </c>
      <c r="G170" s="268">
        <f t="shared" si="20"/>
        <v>3167897</v>
      </c>
      <c r="H170" s="266">
        <f t="shared" si="20"/>
        <v>28</v>
      </c>
    </row>
    <row r="171" spans="1:8" s="354" customFormat="1" ht="17.100000000000001" customHeight="1">
      <c r="A171" s="466"/>
      <c r="B171" s="467"/>
      <c r="C171" s="468"/>
      <c r="D171" s="469"/>
      <c r="E171" s="470"/>
      <c r="F171" s="470"/>
      <c r="G171" s="470"/>
      <c r="H171" s="468"/>
    </row>
    <row r="172" spans="1:8" s="354" customFormat="1" ht="17.100000000000001" customHeight="1"/>
    <row r="173" spans="1:8" s="354" customFormat="1" ht="17.100000000000001" customHeight="1">
      <c r="A173" s="471"/>
      <c r="B173" s="472"/>
      <c r="C173" s="473"/>
      <c r="D173" s="855" t="s">
        <v>125</v>
      </c>
      <c r="E173" s="855"/>
      <c r="F173" s="475"/>
      <c r="G173" s="475"/>
      <c r="H173" s="473"/>
    </row>
    <row r="174" spans="1:8" s="354" customFormat="1" ht="17.100000000000001" customHeight="1">
      <c r="A174" s="839" t="s">
        <v>2</v>
      </c>
      <c r="B174" s="841" t="s">
        <v>268</v>
      </c>
      <c r="C174" s="731" t="s">
        <v>4</v>
      </c>
      <c r="D174" s="731" t="s">
        <v>5</v>
      </c>
      <c r="E174" s="731" t="s">
        <v>6</v>
      </c>
      <c r="F174" s="731" t="s">
        <v>7</v>
      </c>
      <c r="G174" s="731" t="s">
        <v>8</v>
      </c>
      <c r="H174" s="731" t="s">
        <v>9</v>
      </c>
    </row>
    <row r="175" spans="1:8" s="354" customFormat="1" ht="17.100000000000001" customHeight="1">
      <c r="A175" s="840"/>
      <c r="B175" s="842"/>
      <c r="C175" s="1" t="s">
        <v>10</v>
      </c>
      <c r="D175" s="1" t="s">
        <v>77</v>
      </c>
      <c r="E175" s="1" t="s">
        <v>78</v>
      </c>
      <c r="F175" s="52" t="s">
        <v>79</v>
      </c>
      <c r="G175" s="52" t="s">
        <v>79</v>
      </c>
      <c r="H175" s="1" t="s">
        <v>12</v>
      </c>
    </row>
    <row r="176" spans="1:8" s="354" customFormat="1" ht="17.100000000000001" customHeight="1">
      <c r="A176" s="172">
        <v>1</v>
      </c>
      <c r="B176" s="478" t="s">
        <v>278</v>
      </c>
      <c r="C176" s="172">
        <f>Distt.Major!C37</f>
        <v>22</v>
      </c>
      <c r="D176" s="172">
        <f>Distt.Major!D37</f>
        <v>166.03</v>
      </c>
      <c r="E176" s="172">
        <f>Distt.Major!E37</f>
        <v>13145</v>
      </c>
      <c r="F176" s="172">
        <f>Distt.Major!F37</f>
        <v>6572500</v>
      </c>
      <c r="G176" s="172">
        <f>Distt.Major!G37</f>
        <v>1320631</v>
      </c>
      <c r="H176" s="172">
        <f>Distt.Major!H37</f>
        <v>70</v>
      </c>
    </row>
    <row r="177" spans="1:8" s="354" customFormat="1" ht="17.100000000000001" customHeight="1">
      <c r="A177" s="172">
        <v>2</v>
      </c>
      <c r="B177" s="18" t="s">
        <v>252</v>
      </c>
      <c r="C177" s="144">
        <f>Distt.Major!C98</f>
        <v>22</v>
      </c>
      <c r="D177" s="144">
        <f>Distt.Major!D98</f>
        <v>147.91999999999999</v>
      </c>
      <c r="E177" s="144">
        <f>Distt.Major!E98</f>
        <v>16491.75</v>
      </c>
      <c r="F177" s="144">
        <f>Distt.Major!F98</f>
        <v>13193400</v>
      </c>
      <c r="G177" s="144">
        <f>Distt.Major!G98</f>
        <v>2987600</v>
      </c>
      <c r="H177" s="144">
        <f>Distt.Major!H98</f>
        <v>72</v>
      </c>
    </row>
    <row r="178" spans="1:8" s="354" customFormat="1" ht="17.100000000000001" customHeight="1">
      <c r="A178" s="999" t="s">
        <v>49</v>
      </c>
      <c r="B178" s="1000"/>
      <c r="C178" s="266">
        <f t="shared" ref="C178:H178" si="21">SUM(C176:C177)</f>
        <v>44</v>
      </c>
      <c r="D178" s="267">
        <f t="shared" si="21"/>
        <v>313.95</v>
      </c>
      <c r="E178" s="268">
        <f t="shared" si="21"/>
        <v>29636.75</v>
      </c>
      <c r="F178" s="268">
        <f t="shared" si="21"/>
        <v>19765900</v>
      </c>
      <c r="G178" s="268">
        <f t="shared" si="21"/>
        <v>4308231</v>
      </c>
      <c r="H178" s="268">
        <f t="shared" si="21"/>
        <v>142</v>
      </c>
    </row>
    <row r="179" spans="1:8" s="354" customFormat="1" ht="17.100000000000001" customHeight="1">
      <c r="A179" s="369"/>
      <c r="B179" s="479"/>
      <c r="C179" s="473"/>
      <c r="D179" s="480"/>
      <c r="E179" s="481"/>
      <c r="F179" s="481"/>
      <c r="G179" s="481"/>
      <c r="H179" s="481"/>
    </row>
    <row r="180" spans="1:8" s="354" customFormat="1" ht="17.100000000000001" customHeight="1">
      <c r="A180" s="471"/>
      <c r="B180" s="472"/>
      <c r="C180" s="473"/>
      <c r="D180" s="855" t="s">
        <v>46</v>
      </c>
      <c r="E180" s="855"/>
      <c r="F180" s="475"/>
      <c r="G180" s="475"/>
      <c r="H180" s="473"/>
    </row>
    <row r="181" spans="1:8" s="354" customFormat="1" ht="17.100000000000001" customHeight="1">
      <c r="A181" s="839" t="s">
        <v>2</v>
      </c>
      <c r="B181" s="841" t="s">
        <v>268</v>
      </c>
      <c r="C181" s="731" t="s">
        <v>4</v>
      </c>
      <c r="D181" s="731" t="s">
        <v>5</v>
      </c>
      <c r="E181" s="731" t="s">
        <v>6</v>
      </c>
      <c r="F181" s="731" t="s">
        <v>7</v>
      </c>
      <c r="G181" s="731" t="s">
        <v>8</v>
      </c>
      <c r="H181" s="731" t="s">
        <v>9</v>
      </c>
    </row>
    <row r="182" spans="1:8" s="354" customFormat="1" ht="17.100000000000001" customHeight="1">
      <c r="A182" s="840"/>
      <c r="B182" s="842"/>
      <c r="C182" s="1" t="s">
        <v>10</v>
      </c>
      <c r="D182" s="1" t="s">
        <v>77</v>
      </c>
      <c r="E182" s="1" t="s">
        <v>78</v>
      </c>
      <c r="F182" s="52" t="s">
        <v>79</v>
      </c>
      <c r="G182" s="52" t="s">
        <v>79</v>
      </c>
      <c r="H182" s="1" t="s">
        <v>12</v>
      </c>
    </row>
    <row r="183" spans="1:8" s="354" customFormat="1" ht="17.100000000000001" customHeight="1">
      <c r="A183" s="172">
        <v>1</v>
      </c>
      <c r="B183" s="18" t="s">
        <v>401</v>
      </c>
      <c r="C183" s="144">
        <f>Distt.Major!C14</f>
        <v>3</v>
      </c>
      <c r="D183" s="144">
        <f>Distt.Major!D14</f>
        <v>34.630000000000003</v>
      </c>
      <c r="E183" s="144">
        <f>Distt.Major!E14</f>
        <v>0</v>
      </c>
      <c r="F183" s="144">
        <f>Distt.Major!F14</f>
        <v>0</v>
      </c>
      <c r="G183" s="144">
        <f>Distt.Major!G14</f>
        <v>160974</v>
      </c>
      <c r="H183" s="144">
        <f>Distt.Major!H14</f>
        <v>0</v>
      </c>
    </row>
    <row r="184" spans="1:8" s="354" customFormat="1" ht="17.100000000000001" customHeight="1">
      <c r="A184" s="853" t="s">
        <v>49</v>
      </c>
      <c r="B184" s="854"/>
      <c r="C184" s="266">
        <f t="shared" ref="C184:H184" si="22">SUM(C183:C183)</f>
        <v>3</v>
      </c>
      <c r="D184" s="267">
        <f t="shared" si="22"/>
        <v>34.630000000000003</v>
      </c>
      <c r="E184" s="266">
        <f t="shared" si="22"/>
        <v>0</v>
      </c>
      <c r="F184" s="266">
        <f t="shared" si="22"/>
        <v>0</v>
      </c>
      <c r="G184" s="266">
        <f t="shared" si="22"/>
        <v>160974</v>
      </c>
      <c r="H184" s="266">
        <f t="shared" si="22"/>
        <v>0</v>
      </c>
    </row>
    <row r="185" spans="1:8" s="354" customFormat="1" ht="17.100000000000001" customHeight="1"/>
    <row r="186" spans="1:8" s="354" customFormat="1" ht="17.100000000000001" customHeight="1">
      <c r="A186" s="471"/>
      <c r="B186" s="472"/>
      <c r="C186" s="473"/>
      <c r="D186" s="855" t="s">
        <v>47</v>
      </c>
      <c r="E186" s="855"/>
      <c r="F186" s="475"/>
      <c r="G186" s="475"/>
      <c r="H186" s="473"/>
    </row>
    <row r="187" spans="1:8" s="354" customFormat="1" ht="17.100000000000001" customHeight="1">
      <c r="A187" s="839" t="s">
        <v>2</v>
      </c>
      <c r="B187" s="841" t="s">
        <v>268</v>
      </c>
      <c r="C187" s="731" t="s">
        <v>4</v>
      </c>
      <c r="D187" s="731" t="s">
        <v>5</v>
      </c>
      <c r="E187" s="731" t="s">
        <v>6</v>
      </c>
      <c r="F187" s="731" t="s">
        <v>7</v>
      </c>
      <c r="G187" s="731" t="s">
        <v>8</v>
      </c>
      <c r="H187" s="731" t="s">
        <v>9</v>
      </c>
    </row>
    <row r="188" spans="1:8" s="354" customFormat="1" ht="17.100000000000001" customHeight="1">
      <c r="A188" s="840"/>
      <c r="B188" s="842"/>
      <c r="C188" s="1" t="s">
        <v>10</v>
      </c>
      <c r="D188" s="1" t="s">
        <v>77</v>
      </c>
      <c r="E188" s="1" t="s">
        <v>78</v>
      </c>
      <c r="F188" s="52" t="s">
        <v>79</v>
      </c>
      <c r="G188" s="52" t="s">
        <v>79</v>
      </c>
      <c r="H188" s="1" t="s">
        <v>12</v>
      </c>
    </row>
    <row r="189" spans="1:8" s="354" customFormat="1" ht="17.100000000000001" customHeight="1">
      <c r="A189" s="172">
        <v>1</v>
      </c>
      <c r="B189" s="229" t="s">
        <v>238</v>
      </c>
      <c r="C189" s="146">
        <f>Distt.Major!C8</f>
        <v>11</v>
      </c>
      <c r="D189" s="146">
        <f>Distt.Major!D8</f>
        <v>111.56</v>
      </c>
      <c r="E189" s="146">
        <f>Distt.Major!E8</f>
        <v>11000</v>
      </c>
      <c r="F189" s="146">
        <f>Distt.Major!F8</f>
        <v>8800000</v>
      </c>
      <c r="G189" s="146">
        <f>Distt.Major!G8</f>
        <v>1762331</v>
      </c>
      <c r="H189" s="146">
        <f>Distt.Major!H8</f>
        <v>0</v>
      </c>
    </row>
    <row r="190" spans="1:8" s="354" customFormat="1" ht="17.100000000000001" customHeight="1">
      <c r="A190" s="172">
        <v>2</v>
      </c>
      <c r="B190" s="229" t="s">
        <v>402</v>
      </c>
      <c r="C190" s="136">
        <f>Distt.Major!C133</f>
        <v>2</v>
      </c>
      <c r="D190" s="136">
        <f>Distt.Major!D133</f>
        <v>28.81</v>
      </c>
      <c r="E190" s="136">
        <f>Distt.Major!E133</f>
        <v>0</v>
      </c>
      <c r="F190" s="136">
        <f>Distt.Major!F133</f>
        <v>0</v>
      </c>
      <c r="G190" s="136">
        <f>Distt.Major!G133</f>
        <v>99460</v>
      </c>
      <c r="H190" s="136">
        <f>Distt.Major!H133</f>
        <v>0</v>
      </c>
    </row>
    <row r="191" spans="1:8" s="354" customFormat="1" ht="17.100000000000001" customHeight="1">
      <c r="A191" s="172">
        <v>3</v>
      </c>
      <c r="B191" s="229" t="s">
        <v>263</v>
      </c>
      <c r="C191" s="218">
        <f>Distt.Major!C159</f>
        <v>2</v>
      </c>
      <c r="D191" s="218">
        <f>Distt.Major!D159</f>
        <v>49.48</v>
      </c>
      <c r="E191" s="218">
        <f>Distt.Major!E159</f>
        <v>154801</v>
      </c>
      <c r="F191" s="218">
        <f>Distt.Major!F159</f>
        <v>143964930</v>
      </c>
      <c r="G191" s="218">
        <f>Distt.Major!G159</f>
        <v>19700000</v>
      </c>
      <c r="H191" s="218">
        <f>Distt.Major!H159</f>
        <v>177</v>
      </c>
    </row>
    <row r="192" spans="1:8" s="354" customFormat="1" ht="17.100000000000001" customHeight="1">
      <c r="A192" s="172">
        <v>4</v>
      </c>
      <c r="B192" s="229" t="s">
        <v>265</v>
      </c>
      <c r="C192" s="172">
        <f>Distt.Major!C179</f>
        <v>1</v>
      </c>
      <c r="D192" s="172">
        <f>Distt.Major!D179</f>
        <v>112.5</v>
      </c>
      <c r="E192" s="172">
        <f>Distt.Major!E179</f>
        <v>0</v>
      </c>
      <c r="F192" s="172">
        <f>Distt.Major!F179</f>
        <v>0</v>
      </c>
      <c r="G192" s="172">
        <f>Distt.Major!G179</f>
        <v>225000</v>
      </c>
      <c r="H192" s="172">
        <f>Distt.Major!H179</f>
        <v>0</v>
      </c>
    </row>
    <row r="193" spans="1:8" s="354" customFormat="1" ht="17.100000000000001" customHeight="1">
      <c r="A193" s="853" t="s">
        <v>49</v>
      </c>
      <c r="B193" s="854"/>
      <c r="C193" s="266">
        <f>SUM(C189:C192)</f>
        <v>16</v>
      </c>
      <c r="D193" s="267">
        <f t="shared" ref="D193:H193" si="23">SUM(D189:D192)</f>
        <v>302.35000000000002</v>
      </c>
      <c r="E193" s="268">
        <f t="shared" si="23"/>
        <v>165801</v>
      </c>
      <c r="F193" s="268">
        <f t="shared" si="23"/>
        <v>152764930</v>
      </c>
      <c r="G193" s="268">
        <f t="shared" si="23"/>
        <v>21786791</v>
      </c>
      <c r="H193" s="266">
        <f t="shared" si="23"/>
        <v>177</v>
      </c>
    </row>
    <row r="196" spans="1:8" ht="18.75">
      <c r="A196" s="855" t="s">
        <v>445</v>
      </c>
      <c r="B196" s="855"/>
      <c r="C196" s="855"/>
      <c r="D196" s="855"/>
      <c r="E196" s="855"/>
      <c r="F196" s="855"/>
      <c r="G196" s="855"/>
      <c r="H196" s="855"/>
    </row>
    <row r="197" spans="1:8">
      <c r="A197" s="839" t="s">
        <v>2</v>
      </c>
      <c r="B197" s="841" t="s">
        <v>268</v>
      </c>
      <c r="C197" s="731" t="s">
        <v>4</v>
      </c>
      <c r="D197" s="731" t="s">
        <v>5</v>
      </c>
      <c r="E197" s="731" t="s">
        <v>6</v>
      </c>
      <c r="F197" s="731" t="s">
        <v>7</v>
      </c>
      <c r="G197" s="731" t="s">
        <v>8</v>
      </c>
      <c r="H197" s="731" t="s">
        <v>9</v>
      </c>
    </row>
    <row r="198" spans="1:8">
      <c r="A198" s="840"/>
      <c r="B198" s="842"/>
      <c r="C198" s="1" t="s">
        <v>10</v>
      </c>
      <c r="D198" s="1" t="s">
        <v>77</v>
      </c>
      <c r="E198" s="1" t="s">
        <v>78</v>
      </c>
      <c r="F198" s="52" t="s">
        <v>79</v>
      </c>
      <c r="G198" s="52" t="s">
        <v>79</v>
      </c>
      <c r="H198" s="1" t="s">
        <v>12</v>
      </c>
    </row>
    <row r="199" spans="1:8">
      <c r="A199" s="172">
        <v>1</v>
      </c>
      <c r="B199" s="478" t="s">
        <v>238</v>
      </c>
      <c r="C199" s="172">
        <v>0</v>
      </c>
      <c r="D199" s="172">
        <v>0</v>
      </c>
      <c r="E199" s="172">
        <v>0</v>
      </c>
      <c r="F199" s="172">
        <v>0</v>
      </c>
      <c r="G199" s="172">
        <f>Distt.Major!G16</f>
        <v>19750</v>
      </c>
      <c r="H199" s="172">
        <v>0</v>
      </c>
    </row>
    <row r="200" spans="1:8">
      <c r="A200" s="172">
        <v>2</v>
      </c>
      <c r="B200" s="478" t="s">
        <v>247</v>
      </c>
      <c r="C200" s="172"/>
      <c r="D200" s="172"/>
      <c r="E200" s="172"/>
      <c r="F200" s="172"/>
      <c r="G200" s="172">
        <f>Distt.Major!G79</f>
        <v>17000</v>
      </c>
      <c r="H200" s="172"/>
    </row>
    <row r="201" spans="1:8">
      <c r="A201" s="172">
        <v>3</v>
      </c>
      <c r="B201" s="18"/>
      <c r="C201" s="220"/>
      <c r="D201" s="220"/>
      <c r="E201" s="220"/>
      <c r="F201" s="220"/>
      <c r="G201" s="220"/>
      <c r="H201" s="220"/>
    </row>
    <row r="202" spans="1:8">
      <c r="A202" s="853" t="s">
        <v>49</v>
      </c>
      <c r="B202" s="854"/>
      <c r="C202" s="266">
        <f t="shared" ref="C202:H202" si="24">SUM(C199:C201)</f>
        <v>0</v>
      </c>
      <c r="D202" s="267">
        <f t="shared" si="24"/>
        <v>0</v>
      </c>
      <c r="E202" s="268">
        <f t="shared" si="24"/>
        <v>0</v>
      </c>
      <c r="F202" s="268">
        <f t="shared" si="24"/>
        <v>0</v>
      </c>
      <c r="G202" s="268">
        <f t="shared" si="24"/>
        <v>36750</v>
      </c>
      <c r="H202" s="266">
        <f t="shared" si="24"/>
        <v>0</v>
      </c>
    </row>
    <row r="205" spans="1:8">
      <c r="B205" s="137"/>
      <c r="C205" s="20"/>
      <c r="D205" s="21"/>
      <c r="E205" s="22"/>
      <c r="F205" s="23"/>
      <c r="G205" s="23"/>
      <c r="H205" s="21"/>
    </row>
    <row r="206" spans="1:8" ht="34.5">
      <c r="A206" s="998" t="s">
        <v>0</v>
      </c>
      <c r="B206" s="831"/>
      <c r="C206" s="831"/>
      <c r="D206" s="831"/>
      <c r="E206" s="831"/>
      <c r="F206" s="831"/>
      <c r="G206" s="831"/>
      <c r="H206" s="831"/>
    </row>
    <row r="207" spans="1:8" ht="25.5">
      <c r="A207" s="1001" t="s">
        <v>128</v>
      </c>
      <c r="B207" s="1002"/>
      <c r="C207" s="1002"/>
      <c r="D207" s="1002"/>
      <c r="E207" s="1002"/>
      <c r="F207" s="1002"/>
      <c r="G207" s="1002"/>
      <c r="H207" s="1002"/>
    </row>
    <row r="208" spans="1:8" ht="22.5">
      <c r="A208" s="996" t="s">
        <v>432</v>
      </c>
      <c r="B208" s="997"/>
      <c r="C208" s="997"/>
      <c r="D208" s="997"/>
      <c r="E208" s="997"/>
      <c r="F208" s="997"/>
      <c r="G208" s="997"/>
      <c r="H208" s="997"/>
    </row>
    <row r="209" spans="1:8" ht="15.75">
      <c r="B209" s="138"/>
      <c r="C209" s="24"/>
      <c r="D209" s="66"/>
      <c r="E209" s="25"/>
      <c r="F209" s="139"/>
      <c r="G209" s="127"/>
      <c r="H209" s="127"/>
    </row>
    <row r="210" spans="1:8" s="354" customFormat="1" ht="17.100000000000001" customHeight="1">
      <c r="A210" s="844" t="s">
        <v>2</v>
      </c>
      <c r="B210" s="841" t="s">
        <v>378</v>
      </c>
      <c r="C210" s="128" t="s">
        <v>4</v>
      </c>
      <c r="D210" s="128" t="s">
        <v>5</v>
      </c>
      <c r="E210" s="128" t="s">
        <v>6</v>
      </c>
      <c r="F210" s="128" t="s">
        <v>7</v>
      </c>
      <c r="G210" s="128" t="s">
        <v>8</v>
      </c>
      <c r="H210" s="128" t="s">
        <v>9</v>
      </c>
    </row>
    <row r="211" spans="1:8" s="354" customFormat="1" ht="17.100000000000001" customHeight="1">
      <c r="A211" s="845"/>
      <c r="B211" s="842"/>
      <c r="C211" s="171" t="s">
        <v>10</v>
      </c>
      <c r="D211" s="171" t="s">
        <v>77</v>
      </c>
      <c r="E211" s="171" t="s">
        <v>78</v>
      </c>
      <c r="F211" s="595" t="s">
        <v>79</v>
      </c>
      <c r="G211" s="595" t="s">
        <v>79</v>
      </c>
      <c r="H211" s="171" t="s">
        <v>12</v>
      </c>
    </row>
    <row r="212" spans="1:8" s="354" customFormat="1" ht="17.100000000000001" customHeight="1">
      <c r="A212" s="225">
        <v>1</v>
      </c>
      <c r="B212" s="727" t="s">
        <v>452</v>
      </c>
      <c r="C212" s="197">
        <f>C10</f>
        <v>0</v>
      </c>
      <c r="D212" s="197">
        <f t="shared" ref="D212:H212" si="25">D10</f>
        <v>0</v>
      </c>
      <c r="E212" s="197">
        <f t="shared" si="25"/>
        <v>0</v>
      </c>
      <c r="F212" s="197">
        <f t="shared" si="25"/>
        <v>0</v>
      </c>
      <c r="G212" s="197">
        <f t="shared" si="25"/>
        <v>0</v>
      </c>
      <c r="H212" s="197">
        <f t="shared" si="25"/>
        <v>0</v>
      </c>
    </row>
    <row r="213" spans="1:8" s="354" customFormat="1" ht="17.100000000000001" customHeight="1">
      <c r="A213" s="596">
        <v>2</v>
      </c>
      <c r="B213" s="597" t="s">
        <v>390</v>
      </c>
      <c r="C213" s="598">
        <f>C36</f>
        <v>1</v>
      </c>
      <c r="D213" s="598">
        <f t="shared" ref="D213:H213" si="26">D36</f>
        <v>123.5</v>
      </c>
      <c r="E213" s="598">
        <f t="shared" si="26"/>
        <v>0</v>
      </c>
      <c r="F213" s="598">
        <f t="shared" si="26"/>
        <v>0</v>
      </c>
      <c r="G213" s="598">
        <f t="shared" si="26"/>
        <v>123200</v>
      </c>
      <c r="H213" s="598">
        <f t="shared" si="26"/>
        <v>1</v>
      </c>
    </row>
    <row r="214" spans="1:8" s="354" customFormat="1" ht="17.100000000000001" customHeight="1">
      <c r="A214" s="225">
        <v>3</v>
      </c>
      <c r="B214" s="192" t="s">
        <v>449</v>
      </c>
      <c r="C214" s="598">
        <f>C17</f>
        <v>3</v>
      </c>
      <c r="D214" s="598">
        <f t="shared" ref="D214:H214" si="27">D17</f>
        <v>14.3346</v>
      </c>
      <c r="E214" s="598">
        <f t="shared" si="27"/>
        <v>0</v>
      </c>
      <c r="F214" s="598">
        <f t="shared" si="27"/>
        <v>0</v>
      </c>
      <c r="G214" s="598">
        <f t="shared" si="27"/>
        <v>76194</v>
      </c>
      <c r="H214" s="598">
        <f t="shared" si="27"/>
        <v>0</v>
      </c>
    </row>
    <row r="215" spans="1:8" s="354" customFormat="1" ht="17.100000000000001" customHeight="1">
      <c r="A215" s="596">
        <v>4</v>
      </c>
      <c r="B215" s="192" t="s">
        <v>453</v>
      </c>
      <c r="C215" s="598">
        <f>C23</f>
        <v>1</v>
      </c>
      <c r="D215" s="598">
        <f t="shared" ref="D215:H215" si="28">D23</f>
        <v>5</v>
      </c>
      <c r="E215" s="598">
        <f t="shared" si="28"/>
        <v>0</v>
      </c>
      <c r="F215" s="598">
        <f t="shared" si="28"/>
        <v>0</v>
      </c>
      <c r="G215" s="598">
        <f t="shared" si="28"/>
        <v>0</v>
      </c>
      <c r="H215" s="598">
        <f t="shared" si="28"/>
        <v>0</v>
      </c>
    </row>
    <row r="216" spans="1:8" s="354" customFormat="1" ht="17.100000000000001" customHeight="1">
      <c r="A216" s="225">
        <v>5</v>
      </c>
      <c r="B216" s="192" t="s">
        <v>451</v>
      </c>
      <c r="C216" s="598">
        <f>C29</f>
        <v>1</v>
      </c>
      <c r="D216" s="598">
        <f t="shared" ref="D216:H216" si="29">D29</f>
        <v>46.32</v>
      </c>
      <c r="E216" s="598">
        <f t="shared" si="29"/>
        <v>0</v>
      </c>
      <c r="F216" s="598">
        <f t="shared" si="29"/>
        <v>0</v>
      </c>
      <c r="G216" s="598">
        <f t="shared" si="29"/>
        <v>559773</v>
      </c>
      <c r="H216" s="598">
        <f t="shared" si="29"/>
        <v>8</v>
      </c>
    </row>
    <row r="217" spans="1:8" s="354" customFormat="1" ht="17.100000000000001" customHeight="1">
      <c r="A217" s="596">
        <v>6</v>
      </c>
      <c r="B217" s="192" t="s">
        <v>14</v>
      </c>
      <c r="C217" s="193">
        <f t="shared" ref="C217:H217" si="30">C44</f>
        <v>0</v>
      </c>
      <c r="D217" s="599">
        <f t="shared" si="30"/>
        <v>0</v>
      </c>
      <c r="E217" s="600">
        <f t="shared" si="30"/>
        <v>99.097000000000008</v>
      </c>
      <c r="F217" s="187">
        <f t="shared" si="30"/>
        <v>12848593</v>
      </c>
      <c r="G217" s="187">
        <f t="shared" si="30"/>
        <v>1912219</v>
      </c>
      <c r="H217" s="193">
        <f t="shared" si="30"/>
        <v>0</v>
      </c>
    </row>
    <row r="218" spans="1:8" s="354" customFormat="1" ht="17.100000000000001" customHeight="1">
      <c r="A218" s="225">
        <v>7</v>
      </c>
      <c r="B218" s="274" t="s">
        <v>15</v>
      </c>
      <c r="C218" s="193">
        <f t="shared" ref="C218:H218" si="31">C50</f>
        <v>3</v>
      </c>
      <c r="D218" s="599">
        <f t="shared" si="31"/>
        <v>706.75</v>
      </c>
      <c r="E218" s="187">
        <f t="shared" si="31"/>
        <v>1055287</v>
      </c>
      <c r="F218" s="187">
        <f t="shared" si="31"/>
        <v>2110574000</v>
      </c>
      <c r="G218" s="187">
        <f t="shared" si="31"/>
        <v>158293000</v>
      </c>
      <c r="H218" s="193">
        <f t="shared" si="31"/>
        <v>1890</v>
      </c>
    </row>
    <row r="219" spans="1:8" s="354" customFormat="1" ht="17.100000000000001" customHeight="1">
      <c r="A219" s="596">
        <v>8</v>
      </c>
      <c r="B219" s="192" t="s">
        <v>16</v>
      </c>
      <c r="C219" s="193">
        <f t="shared" ref="C219:H219" si="32">C60</f>
        <v>18</v>
      </c>
      <c r="D219" s="599">
        <f t="shared" si="32"/>
        <v>2240.0992000000001</v>
      </c>
      <c r="E219" s="187">
        <f t="shared" si="32"/>
        <v>3562676</v>
      </c>
      <c r="F219" s="187">
        <f t="shared" si="32"/>
        <v>7438161200</v>
      </c>
      <c r="G219" s="193">
        <f t="shared" si="32"/>
        <v>322527560</v>
      </c>
      <c r="H219" s="193">
        <f t="shared" si="32"/>
        <v>899</v>
      </c>
    </row>
    <row r="220" spans="1:8" s="354" customFormat="1" ht="17.100000000000001" customHeight="1">
      <c r="A220" s="225">
        <v>9</v>
      </c>
      <c r="B220" s="274" t="s">
        <v>377</v>
      </c>
      <c r="C220" s="193">
        <f t="shared" ref="C220:H220" si="33">C70</f>
        <v>5</v>
      </c>
      <c r="D220" s="599">
        <f t="shared" si="33"/>
        <v>2179.23</v>
      </c>
      <c r="E220" s="187">
        <f t="shared" si="33"/>
        <v>4685969</v>
      </c>
      <c r="F220" s="187">
        <f t="shared" si="33"/>
        <v>10577928700</v>
      </c>
      <c r="G220" s="193">
        <f t="shared" si="33"/>
        <v>2291374851</v>
      </c>
      <c r="H220" s="193">
        <f t="shared" si="33"/>
        <v>3035</v>
      </c>
    </row>
    <row r="221" spans="1:8" s="354" customFormat="1" ht="17.100000000000001" customHeight="1">
      <c r="A221" s="596">
        <v>10</v>
      </c>
      <c r="B221" s="274" t="s">
        <v>407</v>
      </c>
      <c r="C221" s="193">
        <f>C79</f>
        <v>3</v>
      </c>
      <c r="D221" s="193">
        <f t="shared" ref="D221:H221" si="34">D79</f>
        <v>4785.74</v>
      </c>
      <c r="E221" s="193">
        <f t="shared" si="34"/>
        <v>212901.21</v>
      </c>
      <c r="F221" s="193">
        <f t="shared" si="34"/>
        <v>794910716.79999995</v>
      </c>
      <c r="G221" s="193">
        <f t="shared" si="34"/>
        <v>2718664623</v>
      </c>
      <c r="H221" s="193">
        <f t="shared" si="34"/>
        <v>4058</v>
      </c>
    </row>
    <row r="222" spans="1:8" s="354" customFormat="1" ht="17.100000000000001" customHeight="1">
      <c r="A222" s="225">
        <v>11</v>
      </c>
      <c r="B222" s="274" t="s">
        <v>406</v>
      </c>
      <c r="C222" s="193">
        <f>C87</f>
        <v>0</v>
      </c>
      <c r="D222" s="193">
        <f t="shared" ref="D222:H222" si="35">D87</f>
        <v>0</v>
      </c>
      <c r="E222" s="193">
        <f t="shared" si="35"/>
        <v>1237266.6599999999</v>
      </c>
      <c r="F222" s="193">
        <f t="shared" si="35"/>
        <v>3190313009.0999999</v>
      </c>
      <c r="G222" s="193">
        <f t="shared" si="35"/>
        <v>10837569433</v>
      </c>
      <c r="H222" s="193">
        <f t="shared" si="35"/>
        <v>0</v>
      </c>
    </row>
    <row r="223" spans="1:8" s="354" customFormat="1" ht="17.100000000000001" customHeight="1">
      <c r="A223" s="596">
        <v>12</v>
      </c>
      <c r="B223" s="192" t="s">
        <v>19</v>
      </c>
      <c r="C223" s="193">
        <f t="shared" ref="C223:H223" si="36">C101</f>
        <v>0</v>
      </c>
      <c r="D223" s="599">
        <f t="shared" si="36"/>
        <v>0</v>
      </c>
      <c r="E223" s="187">
        <f t="shared" si="36"/>
        <v>456.44200000000001</v>
      </c>
      <c r="F223" s="187">
        <f t="shared" si="36"/>
        <v>17668759177.373501</v>
      </c>
      <c r="G223" s="193">
        <f t="shared" si="36"/>
        <v>1222946355</v>
      </c>
      <c r="H223" s="193">
        <f t="shared" si="36"/>
        <v>0</v>
      </c>
    </row>
    <row r="224" spans="1:8" s="354" customFormat="1" ht="17.100000000000001" customHeight="1">
      <c r="A224" s="225">
        <v>13</v>
      </c>
      <c r="B224" s="274" t="s">
        <v>20</v>
      </c>
      <c r="C224" s="193">
        <f t="shared" ref="C224:H224" si="37">C93</f>
        <v>1</v>
      </c>
      <c r="D224" s="599">
        <f t="shared" si="37"/>
        <v>18.898</v>
      </c>
      <c r="E224" s="187">
        <f t="shared" si="37"/>
        <v>2545</v>
      </c>
      <c r="F224" s="187">
        <f t="shared" si="37"/>
        <v>4072000</v>
      </c>
      <c r="G224" s="187">
        <f t="shared" si="37"/>
        <v>689000</v>
      </c>
      <c r="H224" s="193">
        <f t="shared" si="37"/>
        <v>70</v>
      </c>
    </row>
    <row r="225" spans="1:8" s="354" customFormat="1" ht="17.100000000000001" customHeight="1">
      <c r="A225" s="596">
        <v>14</v>
      </c>
      <c r="B225" s="192" t="s">
        <v>28</v>
      </c>
      <c r="C225" s="193">
        <f t="shared" ref="C225:H225" si="38">C108</f>
        <v>7</v>
      </c>
      <c r="D225" s="599">
        <f t="shared" si="38"/>
        <v>992.95</v>
      </c>
      <c r="E225" s="193">
        <f t="shared" si="38"/>
        <v>0</v>
      </c>
      <c r="F225" s="193">
        <f t="shared" si="38"/>
        <v>0</v>
      </c>
      <c r="G225" s="187">
        <f t="shared" si="38"/>
        <v>12000</v>
      </c>
      <c r="H225" s="193">
        <f t="shared" si="38"/>
        <v>2</v>
      </c>
    </row>
    <row r="226" spans="1:8" s="354" customFormat="1" ht="17.100000000000001" customHeight="1">
      <c r="A226" s="225">
        <v>15</v>
      </c>
      <c r="B226" s="274" t="s">
        <v>129</v>
      </c>
      <c r="C226" s="193">
        <f t="shared" ref="C226:H226" si="39">C117</f>
        <v>17</v>
      </c>
      <c r="D226" s="599">
        <f t="shared" si="39"/>
        <v>79.316599999999994</v>
      </c>
      <c r="E226" s="187">
        <f t="shared" si="39"/>
        <v>1852</v>
      </c>
      <c r="F226" s="187">
        <f t="shared" si="39"/>
        <v>1844600</v>
      </c>
      <c r="G226" s="187">
        <f t="shared" si="39"/>
        <v>257210</v>
      </c>
      <c r="H226" s="193">
        <f t="shared" si="39"/>
        <v>29</v>
      </c>
    </row>
    <row r="227" spans="1:8" s="354" customFormat="1" ht="17.100000000000001" customHeight="1">
      <c r="A227" s="596">
        <v>16</v>
      </c>
      <c r="B227" s="274" t="s">
        <v>32</v>
      </c>
      <c r="C227" s="193">
        <f t="shared" ref="C227:H227" si="40">C124</f>
        <v>5</v>
      </c>
      <c r="D227" s="599">
        <f t="shared" si="40"/>
        <v>163.91</v>
      </c>
      <c r="E227" s="193">
        <f t="shared" si="40"/>
        <v>0</v>
      </c>
      <c r="F227" s="193">
        <f t="shared" si="40"/>
        <v>0</v>
      </c>
      <c r="G227" s="193">
        <f t="shared" si="40"/>
        <v>20000</v>
      </c>
      <c r="H227" s="193">
        <f t="shared" si="40"/>
        <v>0</v>
      </c>
    </row>
    <row r="228" spans="1:8" s="354" customFormat="1" ht="17.100000000000001" customHeight="1">
      <c r="A228" s="225">
        <v>17</v>
      </c>
      <c r="B228" s="274" t="s">
        <v>33</v>
      </c>
      <c r="C228" s="193">
        <f t="shared" ref="C228:H228" si="41">C149</f>
        <v>7</v>
      </c>
      <c r="D228" s="599">
        <f t="shared" si="41"/>
        <v>14634.23</v>
      </c>
      <c r="E228" s="187">
        <f t="shared" si="41"/>
        <v>8518175.4299999997</v>
      </c>
      <c r="F228" s="187">
        <f t="shared" si="41"/>
        <v>11372756569</v>
      </c>
      <c r="G228" s="187">
        <f t="shared" si="41"/>
        <v>704957398</v>
      </c>
      <c r="H228" s="193">
        <f t="shared" si="41"/>
        <v>330</v>
      </c>
    </row>
    <row r="229" spans="1:8" s="354" customFormat="1" ht="17.100000000000001" customHeight="1">
      <c r="A229" s="596">
        <v>18</v>
      </c>
      <c r="B229" s="192" t="s">
        <v>34</v>
      </c>
      <c r="C229" s="193">
        <f t="shared" ref="C229:H229" si="42">C141</f>
        <v>41</v>
      </c>
      <c r="D229" s="599">
        <f t="shared" si="42"/>
        <v>22219.697</v>
      </c>
      <c r="E229" s="187">
        <f t="shared" si="42"/>
        <v>66306136.019999996</v>
      </c>
      <c r="F229" s="187">
        <f t="shared" si="42"/>
        <v>13747359462.299999</v>
      </c>
      <c r="G229" s="187">
        <f t="shared" si="42"/>
        <v>5698497953</v>
      </c>
      <c r="H229" s="193">
        <f t="shared" si="42"/>
        <v>5143</v>
      </c>
    </row>
    <row r="230" spans="1:8" s="354" customFormat="1" ht="17.100000000000001" customHeight="1">
      <c r="A230" s="225">
        <v>19</v>
      </c>
      <c r="B230" s="192" t="s">
        <v>35</v>
      </c>
      <c r="C230" s="193">
        <f t="shared" ref="C230:H230" si="43">C156</f>
        <v>4</v>
      </c>
      <c r="D230" s="599">
        <f t="shared" si="43"/>
        <v>19.75</v>
      </c>
      <c r="E230" s="187">
        <f t="shared" si="43"/>
        <v>0</v>
      </c>
      <c r="F230" s="187">
        <f t="shared" si="43"/>
        <v>0</v>
      </c>
      <c r="G230" s="187">
        <f t="shared" si="43"/>
        <v>0</v>
      </c>
      <c r="H230" s="193">
        <f t="shared" si="43"/>
        <v>0</v>
      </c>
    </row>
    <row r="231" spans="1:8" s="354" customFormat="1" ht="17.100000000000001" customHeight="1">
      <c r="A231" s="596">
        <v>20</v>
      </c>
      <c r="B231" s="192" t="s">
        <v>41</v>
      </c>
      <c r="C231" s="193">
        <f t="shared" ref="C231:H231" si="44">C162</f>
        <v>3</v>
      </c>
      <c r="D231" s="599">
        <f t="shared" si="44"/>
        <v>1673.38</v>
      </c>
      <c r="E231" s="187">
        <f t="shared" si="44"/>
        <v>788451</v>
      </c>
      <c r="F231" s="187">
        <f t="shared" si="44"/>
        <v>1576902000</v>
      </c>
      <c r="G231" s="187">
        <f t="shared" si="44"/>
        <v>378382076</v>
      </c>
      <c r="H231" s="193">
        <f t="shared" si="44"/>
        <v>621</v>
      </c>
    </row>
    <row r="232" spans="1:8" s="354" customFormat="1" ht="17.100000000000001" customHeight="1">
      <c r="A232" s="225">
        <v>21</v>
      </c>
      <c r="B232" s="274" t="s">
        <v>42</v>
      </c>
      <c r="C232" s="193">
        <f t="shared" ref="C232:H232" si="45">C170</f>
        <v>4</v>
      </c>
      <c r="D232" s="599">
        <f t="shared" si="45"/>
        <v>1016.3000000000001</v>
      </c>
      <c r="E232" s="187">
        <f t="shared" si="45"/>
        <v>12902.86</v>
      </c>
      <c r="F232" s="187">
        <f t="shared" si="45"/>
        <v>12902860</v>
      </c>
      <c r="G232" s="187">
        <f t="shared" si="45"/>
        <v>3167897</v>
      </c>
      <c r="H232" s="193">
        <f t="shared" si="45"/>
        <v>28</v>
      </c>
    </row>
    <row r="233" spans="1:8" s="354" customFormat="1" ht="17.100000000000001" customHeight="1">
      <c r="A233" s="596">
        <v>22</v>
      </c>
      <c r="B233" s="274" t="s">
        <v>44</v>
      </c>
      <c r="C233" s="193">
        <f t="shared" ref="C233:H233" si="46">C178</f>
        <v>44</v>
      </c>
      <c r="D233" s="599">
        <f t="shared" si="46"/>
        <v>313.95</v>
      </c>
      <c r="E233" s="187">
        <f t="shared" si="46"/>
        <v>29636.75</v>
      </c>
      <c r="F233" s="187">
        <f t="shared" si="46"/>
        <v>19765900</v>
      </c>
      <c r="G233" s="187">
        <f t="shared" si="46"/>
        <v>4308231</v>
      </c>
      <c r="H233" s="193">
        <f t="shared" si="46"/>
        <v>142</v>
      </c>
    </row>
    <row r="234" spans="1:8" s="354" customFormat="1" ht="17.100000000000001" customHeight="1">
      <c r="A234" s="225">
        <v>23</v>
      </c>
      <c r="B234" s="274" t="s">
        <v>46</v>
      </c>
      <c r="C234" s="193">
        <f t="shared" ref="C234:H234" si="47">C184</f>
        <v>3</v>
      </c>
      <c r="D234" s="599">
        <f t="shared" si="47"/>
        <v>34.630000000000003</v>
      </c>
      <c r="E234" s="187">
        <f t="shared" si="47"/>
        <v>0</v>
      </c>
      <c r="F234" s="187">
        <f t="shared" si="47"/>
        <v>0</v>
      </c>
      <c r="G234" s="187">
        <f t="shared" si="47"/>
        <v>160974</v>
      </c>
      <c r="H234" s="193">
        <f t="shared" si="47"/>
        <v>0</v>
      </c>
    </row>
    <row r="235" spans="1:8" s="354" customFormat="1" ht="17.100000000000001" customHeight="1">
      <c r="A235" s="596">
        <v>24</v>
      </c>
      <c r="B235" s="192" t="s">
        <v>47</v>
      </c>
      <c r="C235" s="193">
        <f t="shared" ref="C235:H235" si="48">C193</f>
        <v>16</v>
      </c>
      <c r="D235" s="599">
        <f t="shared" si="48"/>
        <v>302.35000000000002</v>
      </c>
      <c r="E235" s="187">
        <f t="shared" si="48"/>
        <v>165801</v>
      </c>
      <c r="F235" s="187">
        <f t="shared" si="48"/>
        <v>152764930</v>
      </c>
      <c r="G235" s="187">
        <f t="shared" si="48"/>
        <v>21786791</v>
      </c>
      <c r="H235" s="193">
        <f t="shared" si="48"/>
        <v>177</v>
      </c>
    </row>
    <row r="236" spans="1:8" s="354" customFormat="1" ht="17.100000000000001" customHeight="1">
      <c r="A236" s="596"/>
      <c r="B236" s="192" t="s">
        <v>445</v>
      </c>
      <c r="C236" s="193"/>
      <c r="D236" s="599"/>
      <c r="E236" s="187"/>
      <c r="F236" s="187"/>
      <c r="G236" s="187">
        <f>G202</f>
        <v>36750</v>
      </c>
      <c r="H236" s="193"/>
    </row>
    <row r="237" spans="1:8" s="354" customFormat="1" ht="17.100000000000001" customHeight="1">
      <c r="A237" s="601"/>
      <c r="B237" s="270" t="s">
        <v>49</v>
      </c>
      <c r="C237" s="271">
        <f>SUM(C212:C236)</f>
        <v>187</v>
      </c>
      <c r="D237" s="271">
        <f t="shared" ref="D237:H237" si="49">SUM(D212:D236)</f>
        <v>51570.335399999989</v>
      </c>
      <c r="E237" s="271">
        <f t="shared" si="49"/>
        <v>86580155.468999997</v>
      </c>
      <c r="F237" s="729">
        <f t="shared" si="49"/>
        <v>68681863717.573502</v>
      </c>
      <c r="G237" s="271">
        <f t="shared" si="49"/>
        <v>24366323488</v>
      </c>
      <c r="H237" s="271">
        <f t="shared" si="49"/>
        <v>16433</v>
      </c>
    </row>
  </sheetData>
  <mergeCells count="108">
    <mergeCell ref="A5:H5"/>
    <mergeCell ref="A7:A8"/>
    <mergeCell ref="B7:B8"/>
    <mergeCell ref="A10:B10"/>
    <mergeCell ref="A174:A175"/>
    <mergeCell ref="B174:B175"/>
    <mergeCell ref="A149:B149"/>
    <mergeCell ref="A151:H151"/>
    <mergeCell ref="A152:A153"/>
    <mergeCell ref="A170:B170"/>
    <mergeCell ref="A165:A166"/>
    <mergeCell ref="B165:B166"/>
    <mergeCell ref="B120:B121"/>
    <mergeCell ref="A159:A160"/>
    <mergeCell ref="B159:B160"/>
    <mergeCell ref="A162:B162"/>
    <mergeCell ref="D164:E164"/>
    <mergeCell ref="D173:E173"/>
    <mergeCell ref="A81:H81"/>
    <mergeCell ref="A82:A83"/>
    <mergeCell ref="B82:B83"/>
    <mergeCell ref="A87:B87"/>
    <mergeCell ref="A124:B124"/>
    <mergeCell ref="D158:E158"/>
    <mergeCell ref="A208:H208"/>
    <mergeCell ref="A210:A211"/>
    <mergeCell ref="B210:B211"/>
    <mergeCell ref="A193:B193"/>
    <mergeCell ref="A206:H206"/>
    <mergeCell ref="A178:B178"/>
    <mergeCell ref="A196:H196"/>
    <mergeCell ref="A197:A198"/>
    <mergeCell ref="B197:B198"/>
    <mergeCell ref="A202:B202"/>
    <mergeCell ref="A207:H207"/>
    <mergeCell ref="A181:A182"/>
    <mergeCell ref="B181:B182"/>
    <mergeCell ref="A184:B184"/>
    <mergeCell ref="D186:E186"/>
    <mergeCell ref="A187:A188"/>
    <mergeCell ref="B187:B188"/>
    <mergeCell ref="D180:E180"/>
    <mergeCell ref="B152:B153"/>
    <mergeCell ref="A156:B156"/>
    <mergeCell ref="A127:A128"/>
    <mergeCell ref="B127:B128"/>
    <mergeCell ref="A141:B141"/>
    <mergeCell ref="A143:H143"/>
    <mergeCell ref="A144:A145"/>
    <mergeCell ref="B144:B145"/>
    <mergeCell ref="A126:H126"/>
    <mergeCell ref="A104:A105"/>
    <mergeCell ref="B104:B105"/>
    <mergeCell ref="A108:B108"/>
    <mergeCell ref="A110:H110"/>
    <mergeCell ref="A111:A112"/>
    <mergeCell ref="B111:B112"/>
    <mergeCell ref="A117:B117"/>
    <mergeCell ref="A119:H119"/>
    <mergeCell ref="A120:A121"/>
    <mergeCell ref="A26:A27"/>
    <mergeCell ref="B26:B27"/>
    <mergeCell ref="A19:H19"/>
    <mergeCell ref="A20:A21"/>
    <mergeCell ref="D103:E103"/>
    <mergeCell ref="A96:A97"/>
    <mergeCell ref="B96:B97"/>
    <mergeCell ref="A101:B101"/>
    <mergeCell ref="D95:E95"/>
    <mergeCell ref="A53:A54"/>
    <mergeCell ref="B53:B54"/>
    <mergeCell ref="A60:B60"/>
    <mergeCell ref="A62:H62"/>
    <mergeCell ref="A63:A64"/>
    <mergeCell ref="B63:B64"/>
    <mergeCell ref="A70:B70"/>
    <mergeCell ref="A89:H89"/>
    <mergeCell ref="A90:A91"/>
    <mergeCell ref="B90:B91"/>
    <mergeCell ref="A93:B93"/>
    <mergeCell ref="A72:H72"/>
    <mergeCell ref="A74:A75"/>
    <mergeCell ref="B74:B75"/>
    <mergeCell ref="A79:B79"/>
    <mergeCell ref="A52:H52"/>
    <mergeCell ref="A44:B44"/>
    <mergeCell ref="A46:H46"/>
    <mergeCell ref="A47:A48"/>
    <mergeCell ref="B47:B48"/>
    <mergeCell ref="A50:B50"/>
    <mergeCell ref="A1:H1"/>
    <mergeCell ref="A2:H2"/>
    <mergeCell ref="A3:H3"/>
    <mergeCell ref="A38:H38"/>
    <mergeCell ref="A39:A40"/>
    <mergeCell ref="B39:B40"/>
    <mergeCell ref="A32:H32"/>
    <mergeCell ref="A33:A34"/>
    <mergeCell ref="B33:B34"/>
    <mergeCell ref="A36:B36"/>
    <mergeCell ref="A12:H12"/>
    <mergeCell ref="A14:A15"/>
    <mergeCell ref="B14:B15"/>
    <mergeCell ref="A17:B17"/>
    <mergeCell ref="A29:B29"/>
    <mergeCell ref="A25:H25"/>
    <mergeCell ref="B20:B21"/>
    <mergeCell ref="A23:B23"/>
  </mergeCells>
  <pageMargins left="0.7" right="0.32" top="0.75" bottom="0.75" header="0.3" footer="0.3"/>
  <pageSetup scale="79" orientation="portrait" r:id="rId1"/>
  <rowBreaks count="4" manualBreakCount="4">
    <brk id="51" max="16383" man="1"/>
    <brk id="102" max="16383" man="1"/>
    <brk id="150" max="16383" man="1"/>
    <brk id="18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8</vt:i4>
      </vt:variant>
    </vt:vector>
  </HeadingPairs>
  <TitlesOfParts>
    <vt:vector size="22" baseType="lpstr">
      <vt:lpstr>Major Front</vt:lpstr>
      <vt:lpstr>Minor Front</vt:lpstr>
      <vt:lpstr>Major Minerals</vt:lpstr>
      <vt:lpstr>Minor Minerals</vt:lpstr>
      <vt:lpstr>Office Major</vt:lpstr>
      <vt:lpstr>Office Minor</vt:lpstr>
      <vt:lpstr>Distt.Major</vt:lpstr>
      <vt:lpstr>Distt.Minor</vt:lpstr>
      <vt:lpstr>Distt. Major Minerals</vt:lpstr>
      <vt:lpstr>Distt. Minor Minerals</vt:lpstr>
      <vt:lpstr>Categorywise</vt:lpstr>
      <vt:lpstr>Cerclewise  ML QL</vt:lpstr>
      <vt:lpstr>Distt. Lease</vt:lpstr>
      <vt:lpstr>Revenue Major Minor</vt:lpstr>
      <vt:lpstr>'Distt. Minor Minerals'!Print_Area</vt:lpstr>
      <vt:lpstr>Distt.Major!Print_Area</vt:lpstr>
      <vt:lpstr>Distt.Minor!Print_Area</vt:lpstr>
      <vt:lpstr>'Major Front'!Print_Area</vt:lpstr>
      <vt:lpstr>'Major Minerals'!Print_Area</vt:lpstr>
      <vt:lpstr>'Minor Minerals'!Print_Area</vt:lpstr>
      <vt:lpstr>'Office Major'!Print_Area</vt:lpstr>
      <vt:lpstr>'Office Minor'!Print_Area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2018-02-02T09:54:21Z</dcterms:modified>
</cp:coreProperties>
</file>